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901"/>
  </bookViews>
  <sheets>
    <sheet name="総括表" sheetId="1" r:id="rId1"/>
    <sheet name="普通会計の状況" sheetId="2" r:id="rId2"/>
    <sheet name="各会計、関係団体の財政状況及び健全化判断比率" sheetId="3" r:id="rId3"/>
    <sheet name="財政比較分析表" sheetId="4" r:id="rId4"/>
    <sheet name="経常経費分析表（経常収支比率の分析）" sheetId="5" r:id="rId5"/>
    <sheet name="経常経費分析表（人件費・公債費・普通建設事業費の分析）" sheetId="6" r:id="rId6"/>
    <sheet name="実質収支比率等に係る経年分析" sheetId="7" r:id="rId7"/>
    <sheet name="連結実質赤字比率に係る赤字・黒字の構成分析" sheetId="8" r:id="rId8"/>
    <sheet name="実質公債費比率（分子）の構造" sheetId="9" r:id="rId9"/>
    <sheet name="将来負担比率（分子）の構造" sheetId="10" r:id="rId10"/>
    <sheet name="データシート" sheetId="11" state="hidden" r:id="rId11"/>
  </sheets>
  <definedNames>
    <definedName name="Z_0F4FD2AA_BE25_4883_8336_0DF094FC20B6_.wvu.Cols" localSheetId="2" hidden="1">'各会計、関係団体の財政状況及び健全化判断比率'!$EB:$XFD</definedName>
    <definedName name="Z_0F4FD2AA_BE25_4883_8336_0DF094FC20B6_.wvu.Cols" localSheetId="4" hidden="1">'経常経費分析表（経常収支比率の分析）'!$AI:$XFD</definedName>
    <definedName name="Z_0F4FD2AA_BE25_4883_8336_0DF094FC20B6_.wvu.Cols" localSheetId="5" hidden="1">'経常経費分析表（人件費・公債費・普通建設事業費の分析）'!$Q:$XFD</definedName>
    <definedName name="Z_0F4FD2AA_BE25_4883_8336_0DF094FC20B6_.wvu.Cols" localSheetId="3" hidden="1">財政比較分析表!$AK:$XFD</definedName>
    <definedName name="Z_0F4FD2AA_BE25_4883_8336_0DF094FC20B6_.wvu.Cols" localSheetId="8" hidden="1">'実質公債費比率（分子）の構造'!$V:$XFD</definedName>
    <definedName name="Z_0F4FD2AA_BE25_4883_8336_0DF094FC20B6_.wvu.Cols" localSheetId="6" hidden="1">実質収支比率等に係る経年分析!$Q:$XFD</definedName>
    <definedName name="Z_0F4FD2AA_BE25_4883_8336_0DF094FC20B6_.wvu.Cols" localSheetId="9" hidden="1">'将来負担比率（分子）の構造'!$T:$XFD</definedName>
    <definedName name="Z_0F4FD2AA_BE25_4883_8336_0DF094FC20B6_.wvu.Cols" localSheetId="0" hidden="1">総括表!$DP:$XFD</definedName>
    <definedName name="Z_0F4FD2AA_BE25_4883_8336_0DF094FC20B6_.wvu.Cols" localSheetId="1" hidden="1">普通会計の状況!$EN:$XFD</definedName>
    <definedName name="Z_0F4FD2AA_BE25_4883_8336_0DF094FC20B6_.wvu.Cols" localSheetId="7" hidden="1">連結実質赤字比率に係る赤字・黒字の構成分析!$Q:$XFD</definedName>
    <definedName name="Z_0F4FD2AA_BE25_4883_8336_0DF094FC20B6_.wvu.Rows" localSheetId="2" hidden="1">'各会計、関係団体の財政状況及び健全化判断比率'!$135:$1048576,'各会計、関係団体の財政状況及び健全化判断比率'!$89:$101</definedName>
    <definedName name="Z_0F4FD2AA_BE25_4883_8336_0DF094FC20B6_.wvu.Rows" localSheetId="4" hidden="1">'経常経費分析表（経常収支比率の分析）'!$103:$1048576,'経常経費分析表（経常収支比率の分析）'!$89:$102</definedName>
    <definedName name="Z_0F4FD2AA_BE25_4883_8336_0DF094FC20B6_.wvu.Rows" localSheetId="5" hidden="1">'経常経費分析表（人件費・公債費・普通建設事業費の分析）'!$75:$1048576,'経常経費分析表（人件費・公債費・普通建設事業費の分析）'!$67:$74</definedName>
    <definedName name="Z_0F4FD2AA_BE25_4883_8336_0DF094FC20B6_.wvu.Rows" localSheetId="3" hidden="1">財政比較分析表!$111:$1048576,財政比較分析表!$98:$110</definedName>
    <definedName name="Z_0F4FD2AA_BE25_4883_8336_0DF094FC20B6_.wvu.Rows" localSheetId="8" hidden="1">'実質公債費比率（分子）の構造'!$57:$1048576</definedName>
    <definedName name="Z_0F4FD2AA_BE25_4883_8336_0DF094FC20B6_.wvu.Rows" localSheetId="6" hidden="1">実質収支比率等に係る経年分析!$54:$1048576,実質収支比率等に係る経年分析!$51:$53</definedName>
    <definedName name="Z_0F4FD2AA_BE25_4883_8336_0DF094FC20B6_.wvu.Rows" localSheetId="9" hidden="1">'将来負担比率（分子）の構造'!$86:$1048576,'将来負担比率（分子）の構造'!$55:$85</definedName>
    <definedName name="Z_0F4FD2AA_BE25_4883_8336_0DF094FC20B6_.wvu.Rows" localSheetId="0" hidden="1">総括表!$60:$1048576,総括表!$57:$59</definedName>
    <definedName name="Z_0F4FD2AA_BE25_4883_8336_0DF094FC20B6_.wvu.Rows" localSheetId="1" hidden="1">普通会計の状況!$52:$1048576,普通会計の状況!$50:$51</definedName>
    <definedName name="Z_0F4FD2AA_BE25_4883_8336_0DF094FC20B6_.wvu.Rows" localSheetId="7" hidden="1">連結実質赤字比率に係る赤字・黒字の構成分析!$46:$1048576</definedName>
  </definedNames>
  <calcPr calcId="145621"/>
  <customWorkbookViews>
    <customWorkbookView name="Windows ユーザー - 個人用ビュー" guid="{0F4FD2AA-BE25-4883-8336-0DF094FC20B6}" mergeInterval="0" personalView="1" maximized="1" windowWidth="1362" windowHeight="502" activeSheetId="3"/>
  </customWorkbookViews>
</workbook>
</file>

<file path=xl/calcChain.xml><?xml version="1.0" encoding="utf-8"?>
<calcChain xmlns="http://schemas.openxmlformats.org/spreadsheetml/2006/main">
  <c r="AA36" i="3" l="1"/>
  <c r="AA35" i="3"/>
  <c r="AA34" i="3"/>
  <c r="AA33" i="3"/>
  <c r="AA32" i="3"/>
  <c r="AA9" i="3"/>
  <c r="BG35" i="1" l="1"/>
  <c r="BG34" i="1"/>
  <c r="AO36" i="1"/>
  <c r="AO35" i="1"/>
  <c r="AO34" i="1"/>
  <c r="W37" i="1"/>
  <c r="W36" i="1"/>
  <c r="W35" i="1"/>
  <c r="W34" i="1"/>
  <c r="CQ43" i="1"/>
  <c r="CQ42" i="1"/>
  <c r="CQ41" i="1"/>
  <c r="CQ40" i="1"/>
  <c r="CQ39" i="1"/>
  <c r="CQ38" i="1"/>
  <c r="CQ37" i="1"/>
  <c r="CQ36" i="1"/>
  <c r="CQ35" i="1"/>
  <c r="CQ34" i="1"/>
  <c r="DG43" i="1"/>
  <c r="DG42" i="1"/>
  <c r="DG41" i="1"/>
  <c r="DG40" i="1"/>
  <c r="DG39" i="1"/>
  <c r="DG38" i="1"/>
  <c r="DG37" i="1"/>
  <c r="DG36" i="1"/>
  <c r="DG35" i="1"/>
  <c r="DG34" i="1"/>
  <c r="BY43" i="1"/>
  <c r="BY42" i="1"/>
  <c r="BY41" i="1"/>
  <c r="BY40" i="1"/>
  <c r="BY39" i="1"/>
  <c r="BY38" i="1"/>
  <c r="BY37" i="1"/>
  <c r="BY36" i="1"/>
  <c r="BY35" i="1"/>
  <c r="BY34" i="1"/>
  <c r="E43" i="1"/>
  <c r="E42" i="1"/>
  <c r="E41" i="1"/>
  <c r="E40" i="1"/>
  <c r="E39" i="1"/>
  <c r="E38" i="1"/>
  <c r="E37" i="1"/>
  <c r="E36" i="1"/>
  <c r="E35" i="1"/>
  <c r="E34" i="1"/>
  <c r="CO43" i="1" l="1"/>
  <c r="BE43" i="1"/>
  <c r="AM43" i="1"/>
  <c r="U43" i="1"/>
  <c r="C43" i="1"/>
  <c r="CO42" i="1"/>
  <c r="BE42" i="1"/>
  <c r="AM42" i="1"/>
  <c r="U42" i="1"/>
  <c r="C42" i="1"/>
  <c r="CO41" i="1"/>
  <c r="BE41" i="1"/>
  <c r="AM41" i="1"/>
  <c r="U41" i="1"/>
  <c r="C41" i="1"/>
  <c r="CO40" i="1"/>
  <c r="BE40" i="1"/>
  <c r="AM40" i="1"/>
  <c r="U40" i="1"/>
  <c r="C40" i="1"/>
  <c r="CO39" i="1"/>
  <c r="BW39" i="1"/>
  <c r="BW40" i="1" s="1"/>
  <c r="BW41" i="1" s="1"/>
  <c r="BW42" i="1" s="1"/>
  <c r="BW43" i="1" s="1"/>
  <c r="BE39" i="1"/>
  <c r="AM39" i="1"/>
  <c r="U39" i="1"/>
  <c r="C39" i="1"/>
  <c r="CO38" i="1"/>
  <c r="BW38" i="1"/>
  <c r="BE38" i="1"/>
  <c r="AM38" i="1"/>
  <c r="U38" i="1"/>
  <c r="C38" i="1"/>
  <c r="CO37" i="1"/>
  <c r="BW37" i="1"/>
  <c r="BE37" i="1"/>
  <c r="AM37" i="1"/>
  <c r="CO36" i="1"/>
  <c r="BW36" i="1"/>
  <c r="BE36" i="1"/>
  <c r="CO35" i="1"/>
  <c r="BW35" i="1"/>
  <c r="CO34" i="1"/>
  <c r="BW34" i="1"/>
  <c r="C34" i="1"/>
  <c r="C35" i="1" l="1"/>
  <c r="P67" i="11"/>
  <c r="O67" i="11"/>
  <c r="N67" i="11"/>
  <c r="M67" i="11"/>
  <c r="L67" i="11"/>
  <c r="K67" i="11"/>
  <c r="J67" i="11"/>
  <c r="I67" i="11"/>
  <c r="H67" i="11"/>
  <c r="G67" i="11"/>
  <c r="F67" i="11"/>
  <c r="E67" i="11"/>
  <c r="D67" i="11"/>
  <c r="C67" i="11"/>
  <c r="B67" i="11"/>
  <c r="N66" i="11"/>
  <c r="K66" i="11"/>
  <c r="H66" i="11"/>
  <c r="E66" i="11"/>
  <c r="B66" i="11"/>
  <c r="N65" i="11"/>
  <c r="K65" i="11"/>
  <c r="H65" i="11"/>
  <c r="E65" i="11"/>
  <c r="B65" i="11"/>
  <c r="N64" i="11"/>
  <c r="K64" i="11"/>
  <c r="H64" i="11"/>
  <c r="E64" i="11"/>
  <c r="B64" i="11"/>
  <c r="N63" i="11"/>
  <c r="K63" i="11"/>
  <c r="H63" i="11"/>
  <c r="E63" i="11"/>
  <c r="B63" i="11"/>
  <c r="N62" i="11"/>
  <c r="K62" i="11"/>
  <c r="H62" i="11"/>
  <c r="E62" i="11"/>
  <c r="B62" i="11"/>
  <c r="N61" i="11"/>
  <c r="K61" i="11"/>
  <c r="H61" i="11"/>
  <c r="E61" i="11"/>
  <c r="B61" i="11"/>
  <c r="N60" i="11"/>
  <c r="K60" i="11"/>
  <c r="H60" i="11"/>
  <c r="E60" i="11"/>
  <c r="B60" i="11"/>
  <c r="N59" i="11"/>
  <c r="K59" i="11"/>
  <c r="H59" i="11"/>
  <c r="E59" i="11"/>
  <c r="B59" i="11"/>
  <c r="P58" i="11"/>
  <c r="M58" i="11"/>
  <c r="J58" i="11"/>
  <c r="G58" i="11"/>
  <c r="D58" i="11"/>
  <c r="P57" i="11"/>
  <c r="M57" i="11"/>
  <c r="J57" i="11"/>
  <c r="G57" i="11"/>
  <c r="D57" i="11"/>
  <c r="P56" i="11"/>
  <c r="M56" i="11"/>
  <c r="J56" i="11"/>
  <c r="G56" i="11"/>
  <c r="D56" i="11"/>
  <c r="N54" i="11"/>
  <c r="K54" i="11"/>
  <c r="H54" i="11"/>
  <c r="E54" i="11"/>
  <c r="B54" i="11"/>
  <c r="P50" i="11"/>
  <c r="O50" i="11"/>
  <c r="N50" i="11"/>
  <c r="M50" i="11"/>
  <c r="L50" i="11"/>
  <c r="K50" i="11"/>
  <c r="J50" i="11"/>
  <c r="I50" i="11"/>
  <c r="H50" i="11"/>
  <c r="G50" i="11"/>
  <c r="F50" i="11"/>
  <c r="E50" i="11"/>
  <c r="D50" i="11"/>
  <c r="C50" i="11"/>
  <c r="B50" i="11"/>
  <c r="N49" i="11"/>
  <c r="K49" i="11"/>
  <c r="H49" i="11"/>
  <c r="E49" i="11"/>
  <c r="B49" i="11"/>
  <c r="N48" i="11"/>
  <c r="K48" i="11"/>
  <c r="H48" i="11"/>
  <c r="E48" i="11"/>
  <c r="B48" i="11"/>
  <c r="N47" i="11"/>
  <c r="K47" i="11"/>
  <c r="H47" i="11"/>
  <c r="E47" i="11"/>
  <c r="B47" i="11"/>
  <c r="N46" i="11"/>
  <c r="K46" i="11"/>
  <c r="H46" i="11"/>
  <c r="E46" i="11"/>
  <c r="B46" i="11"/>
  <c r="N45" i="11"/>
  <c r="K45" i="11"/>
  <c r="H45" i="11"/>
  <c r="E45" i="11"/>
  <c r="B45" i="11"/>
  <c r="N44" i="11"/>
  <c r="K44" i="11"/>
  <c r="H44" i="11"/>
  <c r="E44" i="11"/>
  <c r="B44" i="11"/>
  <c r="N43" i="11"/>
  <c r="K43" i="11"/>
  <c r="H43" i="11"/>
  <c r="E43" i="11"/>
  <c r="B43" i="11"/>
  <c r="P42" i="11"/>
  <c r="M42" i="11"/>
  <c r="J42" i="11"/>
  <c r="G42" i="11"/>
  <c r="D42" i="11"/>
  <c r="N40" i="11"/>
  <c r="K40" i="11"/>
  <c r="H40" i="11"/>
  <c r="E40" i="11"/>
  <c r="B40" i="11"/>
  <c r="K36" i="11"/>
  <c r="J36" i="11"/>
  <c r="I36" i="11"/>
  <c r="H36" i="11"/>
  <c r="G36" i="11"/>
  <c r="F36" i="11"/>
  <c r="E36" i="11"/>
  <c r="D36" i="11"/>
  <c r="C36" i="11"/>
  <c r="B36" i="11"/>
  <c r="A36" i="11"/>
  <c r="K35" i="11"/>
  <c r="J35" i="11"/>
  <c r="I35" i="11"/>
  <c r="H35" i="11"/>
  <c r="G35" i="11"/>
  <c r="F35" i="11"/>
  <c r="E35" i="11"/>
  <c r="D35" i="11"/>
  <c r="C35" i="11"/>
  <c r="B35" i="11"/>
  <c r="A35" i="11"/>
  <c r="K34" i="11"/>
  <c r="J34" i="11"/>
  <c r="I34" i="11"/>
  <c r="H34" i="11"/>
  <c r="G34" i="11"/>
  <c r="F34" i="11"/>
  <c r="E34" i="11"/>
  <c r="D34" i="11"/>
  <c r="C34" i="11"/>
  <c r="B34" i="11"/>
  <c r="A34" i="11"/>
  <c r="K33" i="11"/>
  <c r="J33" i="11"/>
  <c r="I33" i="11"/>
  <c r="H33" i="11"/>
  <c r="G33" i="11"/>
  <c r="F33" i="11"/>
  <c r="E33" i="11"/>
  <c r="D33" i="11"/>
  <c r="C33" i="11"/>
  <c r="B33" i="11"/>
  <c r="A33" i="11"/>
  <c r="K32" i="11"/>
  <c r="J32" i="11"/>
  <c r="I32" i="11"/>
  <c r="H32" i="11"/>
  <c r="G32" i="11"/>
  <c r="F32" i="11"/>
  <c r="E32" i="11"/>
  <c r="D32" i="11"/>
  <c r="C32" i="11"/>
  <c r="B32" i="11"/>
  <c r="A32" i="11"/>
  <c r="K31" i="11"/>
  <c r="J31" i="11"/>
  <c r="I31" i="11"/>
  <c r="H31" i="11"/>
  <c r="G31" i="11"/>
  <c r="F31" i="11"/>
  <c r="E31" i="11"/>
  <c r="D31" i="11"/>
  <c r="C31" i="11"/>
  <c r="B31" i="11"/>
  <c r="A31" i="11"/>
  <c r="K30" i="11"/>
  <c r="J30" i="11"/>
  <c r="I30" i="11"/>
  <c r="H30" i="11"/>
  <c r="G30" i="11"/>
  <c r="F30" i="11"/>
  <c r="E30" i="11"/>
  <c r="D30" i="11"/>
  <c r="C30" i="11"/>
  <c r="B30" i="11"/>
  <c r="A30" i="11"/>
  <c r="K29" i="11"/>
  <c r="J29" i="11"/>
  <c r="I29" i="11"/>
  <c r="H29" i="11"/>
  <c r="G29" i="11"/>
  <c r="F29" i="11"/>
  <c r="E29" i="11"/>
  <c r="D29" i="11"/>
  <c r="C29" i="11"/>
  <c r="B29" i="11"/>
  <c r="A29" i="11"/>
  <c r="K28" i="11"/>
  <c r="J28" i="11"/>
  <c r="I28" i="11"/>
  <c r="H28" i="11"/>
  <c r="G28" i="11"/>
  <c r="F28" i="11"/>
  <c r="E28" i="11"/>
  <c r="D28" i="11"/>
  <c r="C28" i="11"/>
  <c r="B28" i="11"/>
  <c r="A28" i="11"/>
  <c r="K27" i="11"/>
  <c r="J27" i="11"/>
  <c r="I27" i="11"/>
  <c r="H27" i="11"/>
  <c r="G27" i="11"/>
  <c r="F27" i="11"/>
  <c r="E27" i="11"/>
  <c r="D27" i="11"/>
  <c r="C27" i="11"/>
  <c r="B27" i="11"/>
  <c r="A27" i="11"/>
  <c r="J25" i="11"/>
  <c r="H25" i="11"/>
  <c r="F25" i="11"/>
  <c r="D25" i="11"/>
  <c r="B25" i="11"/>
  <c r="F21" i="11"/>
  <c r="E21" i="11"/>
  <c r="D21" i="11"/>
  <c r="C21" i="11"/>
  <c r="B21" i="11"/>
  <c r="F20" i="11"/>
  <c r="E20" i="11"/>
  <c r="D20" i="11"/>
  <c r="C20" i="11"/>
  <c r="B20" i="11"/>
  <c r="F19" i="11"/>
  <c r="E19" i="11"/>
  <c r="D19" i="11"/>
  <c r="C19" i="11"/>
  <c r="B19" i="11"/>
  <c r="F18" i="11"/>
  <c r="E18" i="11"/>
  <c r="D18" i="11"/>
  <c r="C18" i="11"/>
  <c r="B18" i="11"/>
  <c r="C36" i="1" l="1"/>
  <c r="C37" i="1" s="1"/>
  <c r="U34" i="1" l="1"/>
  <c r="U35" i="1" s="1"/>
  <c r="U36" i="1" s="1"/>
  <c r="U37" i="1" s="1"/>
  <c r="AM34" i="1" l="1"/>
  <c r="AM35" i="1" s="1"/>
  <c r="AM36" i="1" s="1"/>
  <c r="BE34" i="1" l="1"/>
  <c r="BE35" i="1" s="1"/>
</calcChain>
</file>

<file path=xl/sharedStrings.xml><?xml version="1.0" encoding="utf-8"?>
<sst xmlns="http://schemas.openxmlformats.org/spreadsheetml/2006/main" count="998" uniqueCount="581">
  <si>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</si>
  <si>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</si>
  <si>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</si>
  <si>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</si>
  <si>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</si>
  <si>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</si>
  <si>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</si>
  <si>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</si>
  <si>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</si>
  <si>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</si>
  <si>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</si>
  <si>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</si>
  <si>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</si>
  <si>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</si>
  <si>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</si>
  <si>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</si>
  <si>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</si>
  <si>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</si>
  <si>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</si>
  <si>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</si>
  <si>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</si>
  <si>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</si>
  <si>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</si>
  <si>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</si>
  <si>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</si>
  <si>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</si>
  <si>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</si>
  <si>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</si>
  <si>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</si>
  <si>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</si>
  <si>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</si>
  <si>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</si>
  <si>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</si>
  <si>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</si>
  <si>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</si>
  <si>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</si>
  <si>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</si>
  <si>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</si>
  <si>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</si>
  <si>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</si>
  <si>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</si>
  <si>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</si>
  <si>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</si>
  <si>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</si>
  <si>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</si>
  <si>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</si>
  <si>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</si>
  <si>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</si>
  <si>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</si>
  <si>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</si>
  <si>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</si>
  <si>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</si>
  <si>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</si>
  <si>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</si>
  <si>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</si>
  <si>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</si>
  <si>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</si>
  <si>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</si>
  <si>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</si>
  <si>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</si>
  <si>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</si>
  <si>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</si>
  <si>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</si>
  <si>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</si>
  <si>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</si>
  <si>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</si>
  <si>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</si>
  <si>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</si>
  <si>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特例市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</si>
  <si>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</si>
  <si>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</si>
  <si>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</si>
  <si>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</si>
  <si>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</si>
  <si>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</si>
  <si>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</si>
  <si>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</si>
  <si>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</si>
  <si>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</si>
  <si>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</si>
  <si>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</si>
  <si>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四日市市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</si>
  <si>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</si>
  <si>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</si>
  <si>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</si>
  <si>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</si>
  <si>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</si>
  <si>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</si>
  <si>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</si>
  <si>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</si>
  <si>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</si>
  <si>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</si>
  <si>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</si>
  <si>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</si>
  <si>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</si>
  <si>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</si>
  <si>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</si>
  <si>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</si>
  <si>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</si>
  <si>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</si>
  <si>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</si>
  <si>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</si>
  <si>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</si>
  <si>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</si>
  <si>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</si>
  <si>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</si>
  <si>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</si>
  <si>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</si>
  <si>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</si>
  <si>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</si>
  <si>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</si>
  <si>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</si>
  <si>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</si>
  <si>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</si>
  <si>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</si>
  <si>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</si>
  <si>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</si>
  <si>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</si>
  <si>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</si>
  <si>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</si>
  <si>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</si>
  <si>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</si>
  <si>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</si>
  <si>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</si>
  <si>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</si>
  <si>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</si>
  <si>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</si>
  <si>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</si>
  <si>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</si>
  <si>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</si>
  <si>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</si>
  <si>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</si>
  <si>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</si>
  <si>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</si>
  <si>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</si>
  <si>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</si>
  <si>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</si>
  <si>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</si>
  <si>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</si>
  <si>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</si>
  <si>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</si>
  <si>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</si>
  <si>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</si>
  <si>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</si>
  <si>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</si>
  <si>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</si>
  <si>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</si>
  <si>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</si>
  <si>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</si>
  <si>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</si>
  <si>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</si>
  <si>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</si>
  <si>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</si>
  <si>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</si>
  <si>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</si>
  <si>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</si>
  <si>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</si>
  <si>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</si>
  <si>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</si>
  <si>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</si>
  <si>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</si>
  <si>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</si>
  <si>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</si>
  <si>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</si>
  <si>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</si>
  <si>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</si>
  <si>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</si>
  <si>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</si>
  <si>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</si>
  <si>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</si>
  <si>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</si>
  <si>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</si>
  <si>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</si>
  <si>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</si>
  <si>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</si>
  <si>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</si>
  <si>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</si>
  <si>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</si>
  <si>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</si>
  <si>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</si>
  <si>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</si>
  <si>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</si>
  <si>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</si>
  <si>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</si>
  <si>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</si>
  <si>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</si>
  <si>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</si>
  <si>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</si>
  <si>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</si>
  <si>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</si>
  <si>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</si>
  <si>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</si>
  <si>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</si>
  <si>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</si>
  <si>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</si>
  <si>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三重県四日市市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</si>
  <si>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</si>
  <si>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</si>
  <si>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</si>
  <si>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</si>
  <si>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</si>
  <si>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</si>
  <si>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</si>
  <si>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</si>
  <si>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</si>
  <si>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</si>
  <si>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</si>
  <si>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</si>
  <si>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</si>
  <si>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</si>
  <si>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</si>
  <si>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</si>
  <si>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</si>
  <si>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</si>
  <si>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</si>
  <si>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</si>
  <si>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</si>
  <si>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</si>
  <si>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</si>
  <si>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</si>
  <si>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</si>
  <si>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</si>
  <si>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</si>
  <si>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</si>
  <si>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</si>
  <si>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</si>
  <si>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</si>
  <si>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</si>
  <si>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</si>
  <si>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</si>
  <si>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</si>
  <si>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</si>
  <si>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</si>
  <si>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</si>
  <si>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</si>
  <si>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</si>
  <si>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</si>
  <si>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</si>
  <si>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</si>
  <si>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</si>
  <si>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</si>
  <si>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</si>
  <si>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</si>
  <si>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</si>
  <si>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</si>
  <si>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</si>
  <si>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</si>
  <si>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</si>
  <si>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</si>
  <si>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</si>
  <si>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</si>
  <si>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</si>
  <si>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</si>
  <si>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</si>
  <si>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</si>
  <si>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</si>
  <si>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</si>
  <si>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</si>
  <si>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</si>
  <si>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</si>
  <si>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</si>
  <si>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</si>
  <si>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</si>
  <si>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</si>
  <si>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</si>
  <si>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</si>
  <si>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</si>
  <si>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</si>
  <si>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</si>
  <si>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</si>
  <si>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</si>
  <si>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</si>
  <si>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</si>
  <si>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</si>
  <si>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</si>
  <si>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</si>
  <si>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</si>
  <si>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</si>
  <si>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</si>
  <si>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</si>
  <si>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</si>
  <si>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</si>
  <si>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</si>
  <si>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</si>
  <si>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</si>
  <si>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</si>
  <si>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</si>
  <si>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</si>
  <si>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</si>
  <si>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</si>
  <si>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</si>
  <si>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</si>
  <si>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</si>
  <si>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</si>
  <si>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</si>
  <si>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</si>
  <si>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</si>
  <si>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</si>
  <si>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</si>
  <si>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</si>
  <si>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</si>
  <si>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</si>
  <si>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</si>
  <si>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</si>
  <si>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</si>
  <si>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</si>
  <si>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</si>
  <si>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</si>
  <si>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</si>
  <si>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</si>
  <si>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</si>
  <si>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</si>
  <si>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</si>
  <si>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</si>
  <si>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</si>
  <si>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</si>
  <si>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</si>
  <si>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</si>
  <si>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と畜場</t>
    <phoneticPr fontId="5"/>
  </si>
  <si>
    <t>被保険者数(人)</t>
  </si>
  <si>
    <t>　繰出金</t>
    <phoneticPr fontId="5"/>
  </si>
  <si>
    <t>市場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</si>
  <si>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</si>
  <si>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</si>
  <si>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</si>
  <si>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</si>
  <si>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</si>
  <si>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</si>
  <si>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</si>
  <si>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</si>
  <si>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</si>
  <si>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</si>
  <si>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</si>
  <si>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</si>
  <si>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</si>
  <si>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</si>
  <si>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</si>
  <si>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</si>
  <si>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</si>
  <si>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</si>
  <si>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</si>
  <si>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</si>
  <si>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</si>
  <si>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</si>
  <si>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</si>
  <si>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三重県四日市市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</si>
  <si>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</si>
  <si>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</si>
  <si>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</si>
  <si>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</si>
  <si>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</si>
  <si>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</si>
  <si>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</si>
  <si>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</si>
  <si>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</si>
  <si>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</si>
  <si>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</si>
  <si>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</si>
  <si>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</si>
  <si>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</si>
  <si>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</si>
  <si>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</si>
  <si>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</si>
  <si>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</si>
  <si>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</si>
  <si>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</si>
  <si>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</si>
  <si>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住宅新築資金等貸付事業特別会計</t>
    <phoneticPr fontId="5"/>
  </si>
  <si>
    <t>公共用地取得事業特別会計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</si>
  <si>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</si>
  <si>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</si>
  <si>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</si>
  <si>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</si>
  <si>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</si>
  <si>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</si>
  <si>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</si>
  <si>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</si>
  <si>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</si>
  <si>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</si>
  <si>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</si>
  <si>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</si>
  <si>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</si>
  <si>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</si>
  <si>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</si>
  <si>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競輪事業特別会計</t>
    <phoneticPr fontId="5"/>
  </si>
  <si>
    <t>後期高齢者医療特別会計</t>
    <phoneticPr fontId="5"/>
  </si>
  <si>
    <t>水道事業会計</t>
    <phoneticPr fontId="5"/>
  </si>
  <si>
    <t>法適用企業</t>
    <phoneticPr fontId="5"/>
  </si>
  <si>
    <t>下水道事業会計</t>
    <phoneticPr fontId="5"/>
  </si>
  <si>
    <t>病院事業会計</t>
    <phoneticPr fontId="5"/>
  </si>
  <si>
    <t>食肉センター食肉市場特別会計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</si>
  <si>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</si>
  <si>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</si>
  <si>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</si>
  <si>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</si>
  <si>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</si>
  <si>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</si>
  <si>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</si>
  <si>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</si>
  <si>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</si>
  <si>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</si>
  <si>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</si>
  <si>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</si>
  <si>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</si>
  <si>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</si>
  <si>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</si>
  <si>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</si>
  <si>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</si>
  <si>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</si>
  <si>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</si>
  <si>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</si>
  <si>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</si>
  <si>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</si>
  <si>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</si>
  <si>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</si>
  <si>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</si>
  <si>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</si>
  <si>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</si>
  <si>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</si>
  <si>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</si>
  <si>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</si>
  <si>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</si>
  <si>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</si>
  <si>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</si>
  <si>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</si>
  <si>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</si>
  <si>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</si>
  <si>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</si>
  <si>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</si>
  <si>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</si>
  <si>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</si>
  <si>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</si>
  <si>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</si>
  <si>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</si>
  <si>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</si>
  <si>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</si>
  <si>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</si>
  <si>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</si>
  <si>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</si>
  <si>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</si>
  <si>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</si>
  <si>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</si>
  <si>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</si>
  <si>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</si>
  <si>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</si>
  <si>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</si>
  <si>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</si>
  <si>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</si>
  <si>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</si>
  <si>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</si>
  <si>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</si>
  <si>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</si>
  <si>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</si>
  <si>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</si>
  <si>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</si>
  <si>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</si>
  <si>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</si>
  <si>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</si>
  <si>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</si>
  <si>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</si>
  <si>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</si>
  <si>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</si>
  <si>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</si>
  <si>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</si>
  <si>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</si>
  <si>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</si>
  <si>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</si>
  <si>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</si>
  <si>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</si>
  <si>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</si>
  <si>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</si>
  <si>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</si>
  <si>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</si>
  <si>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</si>
  <si>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</si>
  <si>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</si>
  <si>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</si>
  <si>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</si>
  <si>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</si>
  <si>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</si>
  <si>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</si>
  <si>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</si>
  <si>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</si>
  <si>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</si>
  <si>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</si>
  <si>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</si>
  <si>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</si>
  <si>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</si>
  <si>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</si>
  <si>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</si>
  <si>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</si>
  <si>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</si>
  <si>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</si>
  <si>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</si>
  <si>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</si>
  <si>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</si>
  <si>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</si>
  <si>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</si>
  <si>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</si>
  <si>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</si>
  <si>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</si>
  <si>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</si>
  <si>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</si>
  <si>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</si>
  <si>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</si>
  <si>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</si>
  <si>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</si>
  <si>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</si>
  <si>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</si>
  <si>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</si>
  <si>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</si>
  <si>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</si>
  <si>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</si>
  <si>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</si>
  <si>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</si>
  <si>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</si>
  <si>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</si>
  <si>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</si>
  <si>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</si>
  <si>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</si>
  <si>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</si>
  <si>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</si>
  <si>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</si>
  <si>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</si>
  <si>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</si>
  <si>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</si>
  <si>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</si>
  <si>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0.48</t>
  </si>
  <si>
    <t>病院事業会計</t>
  </si>
  <si>
    <t>水道事業会計</t>
  </si>
  <si>
    <t>下水道事業会計</t>
  </si>
  <si>
    <t>一般会計</t>
  </si>
  <si>
    <t>介護保険特別会計</t>
  </si>
  <si>
    <t>国民健康保険特別会計</t>
  </si>
  <si>
    <t>競輪事業特別会計</t>
  </si>
  <si>
    <t>住宅新築資金等貸付事業特別会計</t>
  </si>
  <si>
    <t>その他会計（赤字）</t>
  </si>
  <si>
    <t>▲ 2.76</t>
  </si>
  <si>
    <t>▲ 2.51</t>
  </si>
  <si>
    <t>▲ 2.37</t>
  </si>
  <si>
    <t>▲ 1.84</t>
  </si>
  <si>
    <t>その他会計（黒字）</t>
  </si>
  <si>
    <t>-</t>
    <phoneticPr fontId="2"/>
  </si>
  <si>
    <t>-</t>
    <phoneticPr fontId="2"/>
  </si>
  <si>
    <t>-</t>
    <phoneticPr fontId="2"/>
  </si>
  <si>
    <t>-</t>
    <phoneticPr fontId="2"/>
  </si>
  <si>
    <t>四日市港管理組合（一般会計）</t>
    <rPh sb="0" eb="3">
      <t>ヨッカイチ</t>
    </rPh>
    <rPh sb="3" eb="4">
      <t>コウ</t>
    </rPh>
    <rPh sb="4" eb="6">
      <t>カンリ</t>
    </rPh>
    <rPh sb="6" eb="8">
      <t>クミアイ</t>
    </rPh>
    <rPh sb="9" eb="11">
      <t>イッパン</t>
    </rPh>
    <rPh sb="11" eb="13">
      <t>カイケイ</t>
    </rPh>
    <phoneticPr fontId="2"/>
  </si>
  <si>
    <t>四日市港管理組合（港湾整備事業特別会計）</t>
    <rPh sb="0" eb="3">
      <t>ヨッカイチ</t>
    </rPh>
    <rPh sb="3" eb="4">
      <t>コウ</t>
    </rPh>
    <rPh sb="4" eb="6">
      <t>カンリ</t>
    </rPh>
    <rPh sb="6" eb="8">
      <t>クミアイ</t>
    </rPh>
    <rPh sb="9" eb="11">
      <t>コウワン</t>
    </rPh>
    <rPh sb="11" eb="13">
      <t>セイビ</t>
    </rPh>
    <rPh sb="13" eb="15">
      <t>ジギョウ</t>
    </rPh>
    <rPh sb="15" eb="17">
      <t>トクベツ</t>
    </rPh>
    <rPh sb="17" eb="19">
      <t>カイケイ</t>
    </rPh>
    <phoneticPr fontId="2"/>
  </si>
  <si>
    <t>朝明広域衛生組合</t>
    <rPh sb="0" eb="2">
      <t>アサケ</t>
    </rPh>
    <rPh sb="2" eb="4">
      <t>コウイキ</t>
    </rPh>
    <rPh sb="4" eb="6">
      <t>エイセイ</t>
    </rPh>
    <rPh sb="6" eb="8">
      <t>クミアイ</t>
    </rPh>
    <phoneticPr fontId="2"/>
  </si>
  <si>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
  </si>
  <si>
    <t>三重県市町総合事務組合（共同研修特別会計）</t>
    <rPh sb="0" eb="3">
      <t>ミエケン</t>
    </rPh>
    <rPh sb="3" eb="4">
      <t>シ</t>
    </rPh>
    <rPh sb="4" eb="5">
      <t>マチ</t>
    </rPh>
    <rPh sb="5" eb="7">
      <t>ソウゴウ</t>
    </rPh>
    <rPh sb="7" eb="9">
      <t>ジム</t>
    </rPh>
    <rPh sb="9" eb="11">
      <t>クミアイ</t>
    </rPh>
    <rPh sb="12" eb="14">
      <t>キョウドウ</t>
    </rPh>
    <rPh sb="14" eb="16">
      <t>ケンシュウ</t>
    </rPh>
    <rPh sb="16" eb="18">
      <t>トクベツ</t>
    </rPh>
    <rPh sb="18" eb="20">
      <t>カイケイ</t>
    </rPh>
    <phoneticPr fontId="2"/>
  </si>
  <si>
    <t>三重県市町総合事務組合（デジタル地図特別会計）</t>
    <rPh sb="0" eb="3">
      <t>ミエケン</t>
    </rPh>
    <rPh sb="3" eb="4">
      <t>シ</t>
    </rPh>
    <rPh sb="4" eb="5">
      <t>マチ</t>
    </rPh>
    <rPh sb="5" eb="7">
      <t>ソウゴウ</t>
    </rPh>
    <rPh sb="7" eb="9">
      <t>ジム</t>
    </rPh>
    <rPh sb="9" eb="11">
      <t>クミアイ</t>
    </rPh>
    <rPh sb="16" eb="18">
      <t>チズ</t>
    </rPh>
    <rPh sb="18" eb="20">
      <t>トクベツ</t>
    </rPh>
    <rPh sb="20" eb="22">
      <t>カイケイ</t>
    </rPh>
    <phoneticPr fontId="2"/>
  </si>
  <si>
    <t>三重県市町総合事務組合（物品特別会計）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2"/>
  </si>
  <si>
    <t>三重県市町総合事務組合（退職手当特別会計）</t>
    <rPh sb="0" eb="3">
      <t>ミエケン</t>
    </rPh>
    <rPh sb="3" eb="4">
      <t>シ</t>
    </rPh>
    <rPh sb="4" eb="5">
      <t>マチ</t>
    </rPh>
    <rPh sb="5" eb="7">
      <t>ソウゴウ</t>
    </rPh>
    <rPh sb="7" eb="9">
      <t>ジム</t>
    </rPh>
    <rPh sb="9" eb="11">
      <t>クミアイ</t>
    </rPh>
    <rPh sb="12" eb="14">
      <t>タイショク</t>
    </rPh>
    <rPh sb="14" eb="16">
      <t>テアテ</t>
    </rPh>
    <rPh sb="16" eb="18">
      <t>トクベツ</t>
    </rPh>
    <rPh sb="18" eb="20">
      <t>カイケイ</t>
    </rPh>
    <phoneticPr fontId="2"/>
  </si>
  <si>
    <t>-</t>
    <phoneticPr fontId="2"/>
  </si>
  <si>
    <t>-</t>
    <phoneticPr fontId="2"/>
  </si>
  <si>
    <t>-</t>
    <phoneticPr fontId="2"/>
  </si>
  <si>
    <t>三重県市町総合事務組合（消防救急無線特別会計）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</si>
  <si>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三重県市町総合事務組合（公平委員会特別会計）</t>
    <rPh sb="0" eb="3">
      <t>ミエケン</t>
    </rPh>
    <rPh sb="3" eb="4">
      <t>シ</t>
    </rPh>
    <rPh sb="4" eb="5">
      <t>マチ</t>
    </rPh>
    <rPh sb="5" eb="7">
      <t>ソウゴウ</t>
    </rPh>
    <rPh sb="7" eb="9">
      <t>ジム</t>
    </rPh>
    <rPh sb="9" eb="11">
      <t>クミアイ</t>
    </rPh>
    <rPh sb="12" eb="14">
      <t>コウヘイ</t>
    </rPh>
    <rPh sb="14" eb="17">
      <t>イインカイ</t>
    </rPh>
    <rPh sb="17" eb="19">
      <t>トクベツ</t>
    </rPh>
    <rPh sb="19" eb="21">
      <t>カイケイ</t>
    </rPh>
    <phoneticPr fontId="2"/>
  </si>
  <si>
    <t>-</t>
    <phoneticPr fontId="2"/>
  </si>
  <si>
    <t>-</t>
    <phoneticPr fontId="2"/>
  </si>
  <si>
    <t>三泗鈴亀農業共済事務組合</t>
    <rPh sb="0" eb="2">
      <t>サンシ</t>
    </rPh>
    <rPh sb="2" eb="3">
      <t>スズ</t>
    </rPh>
    <rPh sb="3" eb="4">
      <t>カメ</t>
    </rPh>
    <rPh sb="4" eb="6">
      <t>ノウギョウ</t>
    </rPh>
    <rPh sb="6" eb="8">
      <t>キョウサイ</t>
    </rPh>
    <rPh sb="8" eb="10">
      <t>ジム</t>
    </rPh>
    <rPh sb="10" eb="12">
      <t>クミアイ</t>
    </rPh>
    <phoneticPr fontId="2"/>
  </si>
  <si>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2"/>
  </si>
  <si>
    <t>三重県後期高齢者医療広域連合（一般会計）</t>
    <rPh sb="0" eb="3">
      <t>ミエケン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</si>
  <si>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三重地方税管理回収機構（滞納整理拡充事業特別会計）</t>
    <rPh sb="0" eb="2">
      <t>ミエ</t>
    </rPh>
    <rPh sb="2" eb="5">
      <t>チホウゼイ</t>
    </rPh>
    <rPh sb="5" eb="7">
      <t>カンリ</t>
    </rPh>
    <rPh sb="7" eb="9">
      <t>カイシュウ</t>
    </rPh>
    <rPh sb="9" eb="11">
      <t>キコウ</t>
    </rPh>
    <rPh sb="12" eb="14">
      <t>タイノウ</t>
    </rPh>
    <rPh sb="14" eb="16">
      <t>セイリ</t>
    </rPh>
    <rPh sb="16" eb="18">
      <t>カクジュウ</t>
    </rPh>
    <rPh sb="18" eb="20">
      <t>ジギョウ</t>
    </rPh>
    <rPh sb="20" eb="22">
      <t>トクベツ</t>
    </rPh>
    <rPh sb="22" eb="24">
      <t>カイケイ</t>
    </rPh>
    <phoneticPr fontId="2"/>
  </si>
  <si>
    <t>三重県後期高齢者医療広域連合（後期高齢者医療特別会計）</t>
    <rPh sb="0" eb="3">
      <t>ミエケン</t>
    </rPh>
    <rPh sb="3" eb="5">
      <t>コウキ</t>
    </rPh>
    <rPh sb="5" eb="7">
      <t>コウレイ</t>
    </rPh>
    <rPh sb="7" eb="8">
      <t>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</si>
  <si>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</si>
  <si>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四日市市生活環境公社</t>
    <rPh sb="0" eb="3">
      <t>ヨッカイチ</t>
    </rPh>
    <rPh sb="3" eb="4">
      <t>シ</t>
    </rPh>
    <rPh sb="4" eb="6">
      <t>セイカツ</t>
    </rPh>
    <rPh sb="6" eb="8">
      <t>カンキョウ</t>
    </rPh>
    <rPh sb="8" eb="10">
      <t>コウシャ</t>
    </rPh>
    <phoneticPr fontId="2"/>
  </si>
  <si>
    <t>ディア四日市</t>
    <rPh sb="3" eb="6">
      <t>ヨッカイチ</t>
    </rPh>
    <phoneticPr fontId="2"/>
  </si>
  <si>
    <t>四日市市土地開発公社</t>
    <rPh sb="0" eb="4">
      <t>ヨッカイチシ</t>
    </rPh>
    <rPh sb="4" eb="6">
      <t>トチ</t>
    </rPh>
    <rPh sb="6" eb="8">
      <t>カイハツ</t>
    </rPh>
    <rPh sb="8" eb="10">
      <t>コウシャ</t>
    </rPh>
    <phoneticPr fontId="2"/>
  </si>
  <si>
    <t>○</t>
    <phoneticPr fontId="2"/>
  </si>
  <si>
    <t>三重北勢地域地場産業振興センター</t>
    <rPh sb="0" eb="2">
      <t>ミエ</t>
    </rPh>
    <rPh sb="2" eb="4">
      <t>ホクセイ</t>
    </rPh>
    <rPh sb="4" eb="6">
      <t>チイキ</t>
    </rPh>
    <rPh sb="6" eb="8">
      <t>ジバ</t>
    </rPh>
    <rPh sb="8" eb="10">
      <t>サンギョウ</t>
    </rPh>
    <rPh sb="10" eb="12">
      <t>シンコウ</t>
    </rPh>
    <phoneticPr fontId="2"/>
  </si>
  <si>
    <t>四日市市文化まちづくり財団</t>
    <rPh sb="0" eb="4">
      <t>ヨッカイチシ</t>
    </rPh>
    <rPh sb="4" eb="6">
      <t>ブンカ</t>
    </rPh>
    <rPh sb="11" eb="13">
      <t>ザイダン</t>
    </rPh>
    <phoneticPr fontId="2"/>
  </si>
  <si>
    <t>四日市あすなろう鉄道</t>
    <rPh sb="0" eb="3">
      <t>ヨッカイチ</t>
    </rPh>
    <rPh sb="8" eb="10">
      <t>テツドウ</t>
    </rPh>
    <phoneticPr fontId="2"/>
  </si>
  <si>
    <t>三重県四日市畜産公社</t>
    <rPh sb="0" eb="3">
      <t>ミエケン</t>
    </rPh>
    <rPh sb="3" eb="6">
      <t>ヨッカイチ</t>
    </rPh>
    <rPh sb="6" eb="8">
      <t>チクサン</t>
    </rPh>
    <rPh sb="8" eb="10">
      <t>コウシャ</t>
    </rPh>
    <phoneticPr fontId="2"/>
  </si>
  <si>
    <t>-</t>
    <phoneticPr fontId="2"/>
  </si>
  <si>
    <t>-</t>
    <phoneticPr fontId="2"/>
  </si>
  <si>
    <t>-</t>
    <phoneticPr fontId="2"/>
  </si>
  <si>
    <t>-</t>
    <phoneticPr fontId="2"/>
  </si>
  <si>
    <t>-</t>
    <phoneticPr fontId="2"/>
  </si>
  <si>
    <t>▲0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</si>
</sst>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41739</c:v>
                </c:pt>
                <c:pt idx="1">
                  <c:v>36765</c:v>
                </c:pt>
                <c:pt idx="2">
                  <c:v>39052</c:v>
                </c:pt>
                <c:pt idx="3">
                  <c:v>41235</c:v>
                </c:pt>
                <c:pt idx="4">
                  <c:v>41862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25273</c:v>
                </c:pt>
                <c:pt idx="1">
                  <c:v>27706</c:v>
                </c:pt>
                <c:pt idx="2">
                  <c:v>27358</c:v>
                </c:pt>
                <c:pt idx="3">
                  <c:v>32380</c:v>
                </c:pt>
                <c:pt idx="4">
                  <c:v>45294</c:v>
                </c:pt>
              </c:numCache>
            </c:numRef>
          </c:val>
          <c:smooth val="0"/>
        </c:ser>
        <c:dLbls>
          <c:showLegendKey val="0"/>
          <c:showVal val="0"/>
          <c:showCatName val="0"/>
          <c:showSerName val="0"/>
          <c:showPercent val="0"/>
          <c:showBubbleSize val="0"/>
        </c:dLbls>
        <c:marker val="1"/>
        <c:smooth val="0"/>
        <c:axId val="90278528"/>
        <c:axId val="90280704"/>
      </c:lineChart>
      <c:catAx>
        <c:axId val="902785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280704"/>
        <c:crosses val="autoZero"/>
        <c:auto val="1"/>
        <c:lblAlgn val="ctr"/>
        <c:lblOffset val="100"/>
        <c:tickLblSkip val="1"/>
        <c:tickMarkSkip val="1"/>
        <c:noMultiLvlLbl val="0"/>
      </c:catAx>
      <c:valAx>
        <c:axId val="90280704"/>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2785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3.39</c:v>
                </c:pt>
                <c:pt idx="1">
                  <c:v>3.3</c:v>
                </c:pt>
                <c:pt idx="2">
                  <c:v>2.81</c:v>
                </c:pt>
                <c:pt idx="3">
                  <c:v>3.55</c:v>
                </c:pt>
                <c:pt idx="4">
                  <c:v>3.09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10.1</c:v>
                </c:pt>
                <c:pt idx="1">
                  <c:v>11.74</c:v>
                </c:pt>
                <c:pt idx="2">
                  <c:v>13.13</c:v>
                </c:pt>
                <c:pt idx="3">
                  <c:v>14.47</c:v>
                </c:pt>
                <c:pt idx="4">
                  <c:v>14.59</c:v>
                </c:pt>
              </c:numCache>
            </c:numRef>
          </c:val>
        </c:ser>
        <c:dLbls>
          <c:showLegendKey val="0"/>
          <c:showVal val="0"/>
          <c:showCatName val="0"/>
          <c:showSerName val="0"/>
          <c:showPercent val="0"/>
          <c:showBubbleSize val="0"/>
        </c:dLbls>
        <c:gapWidth val="250"/>
        <c:overlap val="100"/>
        <c:axId val="95481216"/>
        <c:axId val="315243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2.0499999999999998</c:v>
                </c:pt>
                <c:pt idx="1">
                  <c:v>2.2200000000000002</c:v>
                </c:pt>
                <c:pt idx="2">
                  <c:v>1.1499999999999999</c:v>
                </c:pt>
                <c:pt idx="3">
                  <c:v>2.38</c:v>
                </c:pt>
                <c:pt idx="4">
                  <c:v>-0.48</c:v>
                </c:pt>
              </c:numCache>
            </c:numRef>
          </c:val>
          <c:smooth val="0"/>
        </c:ser>
        <c:dLbls>
          <c:showLegendKey val="0"/>
          <c:showVal val="0"/>
          <c:showCatName val="0"/>
          <c:showSerName val="0"/>
          <c:showPercent val="0"/>
          <c:showBubbleSize val="0"/>
        </c:dLbls>
        <c:marker val="1"/>
        <c:smooth val="0"/>
        <c:axId val="95481216"/>
        <c:axId val="31524352"/>
      </c:lineChart>
      <c:catAx>
        <c:axId val="95481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1524352"/>
        <c:crosses val="autoZero"/>
        <c:auto val="1"/>
        <c:lblAlgn val="ctr"/>
        <c:lblOffset val="100"/>
        <c:tickLblSkip val="1"/>
        <c:tickMarkSkip val="1"/>
        <c:noMultiLvlLbl val="0"/>
      </c:catAx>
      <c:valAx>
        <c:axId val="31524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481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0.12</c:v>
                </c:pt>
                <c:pt idx="2">
                  <c:v>#N/A</c:v>
                </c:pt>
                <c:pt idx="3">
                  <c:v>0.18</c:v>
                </c:pt>
                <c:pt idx="4">
                  <c:v>#N/A</c:v>
                </c:pt>
                <c:pt idx="5">
                  <c:v>0.15</c:v>
                </c:pt>
                <c:pt idx="6">
                  <c:v>#N/A</c:v>
                </c:pt>
                <c:pt idx="7">
                  <c:v>7.0000000000000007E-2</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2.76</c:v>
                </c:pt>
                <c:pt idx="1">
                  <c:v>#N/A</c:v>
                </c:pt>
                <c:pt idx="2">
                  <c:v>2.5099999999999998</c:v>
                </c:pt>
                <c:pt idx="3">
                  <c:v>#N/A</c:v>
                </c:pt>
                <c:pt idx="4">
                  <c:v>2.37</c:v>
                </c:pt>
                <c:pt idx="5">
                  <c:v>#N/A</c:v>
                </c:pt>
                <c:pt idx="6">
                  <c:v>1.84</c:v>
                </c:pt>
                <c:pt idx="7">
                  <c:v>#N/A</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0.02</c:v>
                </c:pt>
                <c:pt idx="4">
                  <c:v>#N/A</c:v>
                </c:pt>
                <c:pt idx="5">
                  <c:v>0.02</c:v>
                </c:pt>
                <c:pt idx="6">
                  <c:v>#N/A</c:v>
                </c:pt>
                <c:pt idx="7">
                  <c:v>0.02</c:v>
                </c:pt>
                <c:pt idx="8">
                  <c:v>#N/A</c:v>
                </c:pt>
                <c:pt idx="9">
                  <c:v>0.03</c:v>
                </c:pt>
              </c:numCache>
            </c:numRef>
          </c:val>
        </c:ser>
        <c:ser>
          <c:idx val="3"/>
          <c:order val="3"/>
          <c:tx>
            <c:strRef>
              <c:f>データシート!$A$30</c:f>
              <c:strCache>
                <c:ptCount val="1"/>
                <c:pt idx="0">
                  <c:v>競輪事業特別会計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0.76</c:v>
                </c:pt>
                <c:pt idx="2">
                  <c:v>#N/A</c:v>
                </c:pt>
                <c:pt idx="3">
                  <c:v>0.8</c:v>
                </c:pt>
                <c:pt idx="4">
                  <c:v>#N/A</c:v>
                </c:pt>
                <c:pt idx="5">
                  <c:v>1.1200000000000001</c:v>
                </c:pt>
                <c:pt idx="6">
                  <c:v>#N/A</c:v>
                </c:pt>
                <c:pt idx="7">
                  <c:v>1.28</c:v>
                </c:pt>
                <c:pt idx="8">
                  <c:v>#N/A</c:v>
                </c:pt>
                <c:pt idx="9">
                  <c:v>1.37</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3.39</c:v>
                </c:pt>
                <c:pt idx="2">
                  <c:v>#N/A</c:v>
                </c:pt>
                <c:pt idx="3">
                  <c:v>3.22</c:v>
                </c:pt>
                <c:pt idx="4">
                  <c:v>#N/A</c:v>
                </c:pt>
                <c:pt idx="5">
                  <c:v>3.79</c:v>
                </c:pt>
                <c:pt idx="6">
                  <c:v>#N/A</c:v>
                </c:pt>
                <c:pt idx="7">
                  <c:v>2.27</c:v>
                </c:pt>
                <c:pt idx="8">
                  <c:v>#N/A</c:v>
                </c:pt>
                <c:pt idx="9">
                  <c:v>1.73</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0.31</c:v>
                </c:pt>
                <c:pt idx="2">
                  <c:v>#N/A</c:v>
                </c:pt>
                <c:pt idx="3">
                  <c:v>0.79</c:v>
                </c:pt>
                <c:pt idx="4">
                  <c:v>#N/A</c:v>
                </c:pt>
                <c:pt idx="5">
                  <c:v>0.64</c:v>
                </c:pt>
                <c:pt idx="6">
                  <c:v>#N/A</c:v>
                </c:pt>
                <c:pt idx="7">
                  <c:v>1.73</c:v>
                </c:pt>
                <c:pt idx="8">
                  <c:v>#N/A</c:v>
                </c:pt>
                <c:pt idx="9">
                  <c:v>1.92</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6.14</c:v>
                </c:pt>
                <c:pt idx="2">
                  <c:v>#N/A</c:v>
                </c:pt>
                <c:pt idx="3">
                  <c:v>5.79</c:v>
                </c:pt>
                <c:pt idx="4">
                  <c:v>#N/A</c:v>
                </c:pt>
                <c:pt idx="5">
                  <c:v>5.15</c:v>
                </c:pt>
                <c:pt idx="6">
                  <c:v>#N/A</c:v>
                </c:pt>
                <c:pt idx="7">
                  <c:v>5.37</c:v>
                </c:pt>
                <c:pt idx="8">
                  <c:v>#N/A</c:v>
                </c:pt>
                <c:pt idx="9">
                  <c:v>3.04</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2.65</c:v>
                </c:pt>
                <c:pt idx="2">
                  <c:v>#N/A</c:v>
                </c:pt>
                <c:pt idx="3">
                  <c:v>2.41</c:v>
                </c:pt>
                <c:pt idx="4">
                  <c:v>#N/A</c:v>
                </c:pt>
                <c:pt idx="5">
                  <c:v>2.15</c:v>
                </c:pt>
                <c:pt idx="6">
                  <c:v>#N/A</c:v>
                </c:pt>
                <c:pt idx="7">
                  <c:v>2.21</c:v>
                </c:pt>
                <c:pt idx="8">
                  <c:v>#N/A</c:v>
                </c:pt>
                <c:pt idx="9">
                  <c:v>5.0999999999999996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5.18</c:v>
                </c:pt>
                <c:pt idx="2">
                  <c:v>#N/A</c:v>
                </c:pt>
                <c:pt idx="3">
                  <c:v>5.56</c:v>
                </c:pt>
                <c:pt idx="4">
                  <c:v>#N/A</c:v>
                </c:pt>
                <c:pt idx="5">
                  <c:v>5.88</c:v>
                </c:pt>
                <c:pt idx="6">
                  <c:v>#N/A</c:v>
                </c:pt>
                <c:pt idx="7">
                  <c:v>5.96</c:v>
                </c:pt>
                <c:pt idx="8">
                  <c:v>#N/A</c:v>
                </c:pt>
                <c:pt idx="9">
                  <c:v>5.75</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10.96</c:v>
                </c:pt>
                <c:pt idx="2">
                  <c:v>#N/A</c:v>
                </c:pt>
                <c:pt idx="3">
                  <c:v>11.17</c:v>
                </c:pt>
                <c:pt idx="4">
                  <c:v>#N/A</c:v>
                </c:pt>
                <c:pt idx="5">
                  <c:v>12.04</c:v>
                </c:pt>
                <c:pt idx="6">
                  <c:v>#N/A</c:v>
                </c:pt>
                <c:pt idx="7">
                  <c:v>13.06</c:v>
                </c:pt>
                <c:pt idx="8">
                  <c:v>#N/A</c:v>
                </c:pt>
                <c:pt idx="9">
                  <c:v>14.87</c:v>
                </c:pt>
              </c:numCache>
            </c:numRef>
          </c:val>
        </c:ser>
        <c:dLbls>
          <c:showLegendKey val="0"/>
          <c:showVal val="0"/>
          <c:showCatName val="0"/>
          <c:showSerName val="0"/>
          <c:showPercent val="0"/>
          <c:showBubbleSize val="0"/>
        </c:dLbls>
        <c:gapWidth val="150"/>
        <c:overlap val="100"/>
        <c:axId val="91608576"/>
        <c:axId val="91610112"/>
      </c:barChart>
      <c:catAx>
        <c:axId val="91608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1610112"/>
        <c:crosses val="autoZero"/>
        <c:auto val="1"/>
        <c:lblAlgn val="ctr"/>
        <c:lblOffset val="100"/>
        <c:tickLblSkip val="1"/>
        <c:tickMarkSkip val="1"/>
        <c:noMultiLvlLbl val="0"/>
      </c:catAx>
      <c:valAx>
        <c:axId val="91610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6085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13549</c:v>
                </c:pt>
                <c:pt idx="5">
                  <c:v>13978</c:v>
                </c:pt>
                <c:pt idx="8">
                  <c:v>13637</c:v>
                </c:pt>
                <c:pt idx="11">
                  <c:v>13674</c:v>
                </c:pt>
                <c:pt idx="14">
                  <c:v>13540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1242</c:v>
                </c:pt>
                <c:pt idx="3">
                  <c:v>996</c:v>
                </c:pt>
                <c:pt idx="6">
                  <c:v>871</c:v>
                </c:pt>
                <c:pt idx="9">
                  <c:v>637</c:v>
                </c:pt>
                <c:pt idx="12">
                  <c:v>564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1379</c:v>
                </c:pt>
                <c:pt idx="3">
                  <c:v>1359</c:v>
                </c:pt>
                <c:pt idx="6">
                  <c:v>1251</c:v>
                </c:pt>
                <c:pt idx="9">
                  <c:v>1028</c:v>
                </c:pt>
                <c:pt idx="12">
                  <c:v>937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6292</c:v>
                </c:pt>
                <c:pt idx="3">
                  <c:v>5744</c:v>
                </c:pt>
                <c:pt idx="6">
                  <c:v>5941</c:v>
                </c:pt>
                <c:pt idx="9">
                  <c:v>5876</c:v>
                </c:pt>
                <c:pt idx="12">
                  <c:v>5927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13195</c:v>
                </c:pt>
                <c:pt idx="3">
                  <c:v>13041</c:v>
                </c:pt>
                <c:pt idx="6">
                  <c:v>13259</c:v>
                </c:pt>
                <c:pt idx="9">
                  <c:v>12694</c:v>
                </c:pt>
                <c:pt idx="12">
                  <c:v>11727</c:v>
                </c:pt>
              </c:numCache>
            </c:numRef>
          </c:val>
        </c:ser>
        <c:dLbls>
          <c:showLegendKey val="0"/>
          <c:showVal val="0"/>
          <c:showCatName val="0"/>
          <c:showSerName val="0"/>
          <c:showPercent val="0"/>
          <c:showBubbleSize val="0"/>
        </c:dLbls>
        <c:gapWidth val="100"/>
        <c:overlap val="100"/>
        <c:axId val="91722496"/>
        <c:axId val="917244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8559</c:v>
                </c:pt>
                <c:pt idx="2">
                  <c:v>#N/A</c:v>
                </c:pt>
                <c:pt idx="3">
                  <c:v>#N/A</c:v>
                </c:pt>
                <c:pt idx="4">
                  <c:v>7162</c:v>
                </c:pt>
                <c:pt idx="5">
                  <c:v>#N/A</c:v>
                </c:pt>
                <c:pt idx="6">
                  <c:v>#N/A</c:v>
                </c:pt>
                <c:pt idx="7">
                  <c:v>7685</c:v>
                </c:pt>
                <c:pt idx="8">
                  <c:v>#N/A</c:v>
                </c:pt>
                <c:pt idx="9">
                  <c:v>#N/A</c:v>
                </c:pt>
                <c:pt idx="10">
                  <c:v>6561</c:v>
                </c:pt>
                <c:pt idx="11">
                  <c:v>#N/A</c:v>
                </c:pt>
                <c:pt idx="12">
                  <c:v>#N/A</c:v>
                </c:pt>
                <c:pt idx="13">
                  <c:v>5615</c:v>
                </c:pt>
                <c:pt idx="14">
                  <c:v>#N/A</c:v>
                </c:pt>
              </c:numCache>
            </c:numRef>
          </c:val>
          <c:smooth val="0"/>
        </c:ser>
        <c:dLbls>
          <c:showLegendKey val="0"/>
          <c:showVal val="0"/>
          <c:showCatName val="0"/>
          <c:showSerName val="0"/>
          <c:showPercent val="0"/>
          <c:showBubbleSize val="0"/>
        </c:dLbls>
        <c:marker val="1"/>
        <c:smooth val="0"/>
        <c:axId val="91722496"/>
        <c:axId val="91724416"/>
      </c:lineChart>
      <c:catAx>
        <c:axId val="91722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1724416"/>
        <c:crosses val="autoZero"/>
        <c:auto val="1"/>
        <c:lblAlgn val="ctr"/>
        <c:lblOffset val="100"/>
        <c:tickLblSkip val="1"/>
        <c:tickMarkSkip val="1"/>
        <c:noMultiLvlLbl val="0"/>
      </c:catAx>
      <c:valAx>
        <c:axId val="91724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722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112977</c:v>
                </c:pt>
                <c:pt idx="5">
                  <c:v>111909</c:v>
                </c:pt>
                <c:pt idx="8">
                  <c:v>109220</c:v>
                </c:pt>
                <c:pt idx="11">
                  <c:v>106151</c:v>
                </c:pt>
                <c:pt idx="14">
                  <c:v>104970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20241</c:v>
                </c:pt>
                <c:pt idx="5">
                  <c:v>19359</c:v>
                </c:pt>
                <c:pt idx="8">
                  <c:v>18211</c:v>
                </c:pt>
                <c:pt idx="11">
                  <c:v>19421</c:v>
                </c:pt>
                <c:pt idx="14">
                  <c:v>19657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22107</c:v>
                </c:pt>
                <c:pt idx="5">
                  <c:v>24518</c:v>
                </c:pt>
                <c:pt idx="8">
                  <c:v>26453</c:v>
                </c:pt>
                <c:pt idx="11">
                  <c:v>29435</c:v>
                </c:pt>
                <c:pt idx="14">
                  <c:v>31066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10055</c:v>
                </c:pt>
                <c:pt idx="3">
                  <c:v>10522</c:v>
                </c:pt>
                <c:pt idx="6">
                  <c:v>10021</c:v>
                </c:pt>
                <c:pt idx="9">
                  <c:v>10378</c:v>
                </c:pt>
                <c:pt idx="12">
                  <c:v>10482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16426</c:v>
                </c:pt>
                <c:pt idx="3">
                  <c:v>16174</c:v>
                </c:pt>
                <c:pt idx="6">
                  <c:v>16066</c:v>
                </c:pt>
                <c:pt idx="9">
                  <c:v>15290</c:v>
                </c:pt>
                <c:pt idx="12">
                  <c:v>14586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9925</c:v>
                </c:pt>
                <c:pt idx="3">
                  <c:v>9050</c:v>
                </c:pt>
                <c:pt idx="6">
                  <c:v>8443</c:v>
                </c:pt>
                <c:pt idx="9">
                  <c:v>8180</c:v>
                </c:pt>
                <c:pt idx="12">
                  <c:v>8034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77630</c:v>
                </c:pt>
                <c:pt idx="3">
                  <c:v>72996</c:v>
                </c:pt>
                <c:pt idx="6">
                  <c:v>69048</c:v>
                </c:pt>
                <c:pt idx="9">
                  <c:v>68525</c:v>
                </c:pt>
                <c:pt idx="12">
                  <c:v>71947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5888</c:v>
                </c:pt>
                <c:pt idx="3">
                  <c:v>4845</c:v>
                </c:pt>
                <c:pt idx="6">
                  <c:v>3984</c:v>
                </c:pt>
                <c:pt idx="9">
                  <c:v>3472</c:v>
                </c:pt>
                <c:pt idx="12">
                  <c:v>2995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100024</c:v>
                </c:pt>
                <c:pt idx="3">
                  <c:v>93331</c:v>
                </c:pt>
                <c:pt idx="6">
                  <c:v>84909</c:v>
                </c:pt>
                <c:pt idx="9">
                  <c:v>78672</c:v>
                </c:pt>
                <c:pt idx="12">
                  <c:v>74788</c:v>
                </c:pt>
              </c:numCache>
            </c:numRef>
          </c:val>
        </c:ser>
        <c:dLbls>
          <c:showLegendKey val="0"/>
          <c:showVal val="0"/>
          <c:showCatName val="0"/>
          <c:showSerName val="0"/>
          <c:showPercent val="0"/>
          <c:showBubbleSize val="0"/>
        </c:dLbls>
        <c:gapWidth val="100"/>
        <c:overlap val="100"/>
        <c:axId val="95636096"/>
        <c:axId val="956587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64623</c:v>
                </c:pt>
                <c:pt idx="2">
                  <c:v>#N/A</c:v>
                </c:pt>
                <c:pt idx="3">
                  <c:v>#N/A</c:v>
                </c:pt>
                <c:pt idx="4">
                  <c:v>51132</c:v>
                </c:pt>
                <c:pt idx="5">
                  <c:v>#N/A</c:v>
                </c:pt>
                <c:pt idx="6">
                  <c:v>#N/A</c:v>
                </c:pt>
                <c:pt idx="7">
                  <c:v>38587</c:v>
                </c:pt>
                <c:pt idx="8">
                  <c:v>#N/A</c:v>
                </c:pt>
                <c:pt idx="9">
                  <c:v>#N/A</c:v>
                </c:pt>
                <c:pt idx="10">
                  <c:v>29510</c:v>
                </c:pt>
                <c:pt idx="11">
                  <c:v>#N/A</c:v>
                </c:pt>
                <c:pt idx="12">
                  <c:v>#N/A</c:v>
                </c:pt>
                <c:pt idx="13">
                  <c:v>27140</c:v>
                </c:pt>
                <c:pt idx="14">
                  <c:v>#N/A</c:v>
                </c:pt>
              </c:numCache>
            </c:numRef>
          </c:val>
          <c:smooth val="0"/>
        </c:ser>
        <c:dLbls>
          <c:showLegendKey val="0"/>
          <c:showVal val="0"/>
          <c:showCatName val="0"/>
          <c:showSerName val="0"/>
          <c:showPercent val="0"/>
          <c:showBubbleSize val="0"/>
        </c:dLbls>
        <c:marker val="1"/>
        <c:smooth val="0"/>
        <c:axId val="95636096"/>
        <c:axId val="95658752"/>
      </c:lineChart>
      <c:catAx>
        <c:axId val="95636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5658752"/>
        <c:crosses val="autoZero"/>
        <c:auto val="1"/>
        <c:lblAlgn val="ctr"/>
        <c:lblOffset val="100"/>
        <c:tickLblSkip val="1"/>
        <c:tickMarkSkip val="1"/>
        <c:noMultiLvlLbl val="0"/>
      </c:catAx>
      <c:valAx>
        <c:axId val="956587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636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三重県四日市市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312,753
305,057
206.44
111,506,209
109,014,587
2,142,579
69,301,444
74,745,963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46.6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本市には全国有数の石油化学コンビナートや</a:t>
          </a:r>
          <a:r>
            <a:rPr lang="en-US" altLang="ja-JP" sz="1300" b="0" i="0" baseline="0">
              <a:solidFill>
                <a:schemeClr val="dk1"/>
              </a:solidFill>
              <a:effectLst/>
              <a:latin typeface="+mn-ea"/>
              <a:ea typeface="+mn-ea"/>
              <a:cs typeface="+mn-cs"/>
            </a:rPr>
            <a:t>IT</a:t>
          </a:r>
          <a:r>
            <a:rPr lang="ja-JP" altLang="ja-JP" sz="1300" b="0" i="0" baseline="0">
              <a:solidFill>
                <a:schemeClr val="dk1"/>
              </a:solidFill>
              <a:effectLst/>
              <a:latin typeface="+mn-ea"/>
              <a:ea typeface="+mn-ea"/>
              <a:cs typeface="+mn-cs"/>
            </a:rPr>
            <a:t>関連企業等の多様な産業が集積し、税収面で恵まれた状況に</a:t>
          </a:r>
          <a:r>
            <a:rPr lang="ja-JP" altLang="en-US" sz="1300" b="0" i="0" baseline="0">
              <a:solidFill>
                <a:schemeClr val="dk1"/>
              </a:solidFill>
              <a:effectLst/>
              <a:latin typeface="+mn-ea"/>
              <a:ea typeface="+mn-ea"/>
              <a:cs typeface="+mn-cs"/>
            </a:rPr>
            <a:t>あることから</a:t>
          </a:r>
          <a:r>
            <a:rPr lang="ja-JP" altLang="ja-JP" sz="1300" b="0" i="0" baseline="0">
              <a:solidFill>
                <a:schemeClr val="dk1"/>
              </a:solidFill>
              <a:effectLst/>
              <a:latin typeface="+mn-ea"/>
              <a:ea typeface="+mn-ea"/>
              <a:cs typeface="+mn-cs"/>
            </a:rPr>
            <a:t>、財政力指数は</a:t>
          </a:r>
          <a:r>
            <a:rPr lang="ja-JP" altLang="en-US" sz="1300" b="0" i="0" baseline="0">
              <a:solidFill>
                <a:schemeClr val="dk1"/>
              </a:solidFill>
              <a:effectLst/>
              <a:latin typeface="+mn-ea"/>
              <a:ea typeface="+mn-ea"/>
              <a:cs typeface="+mn-cs"/>
            </a:rPr>
            <a:t>、</a:t>
          </a:r>
          <a:r>
            <a:rPr lang="en-US" altLang="ja-JP" sz="1300" b="0" i="0" baseline="0">
              <a:solidFill>
                <a:schemeClr val="dk1"/>
              </a:solidFill>
              <a:effectLst/>
              <a:latin typeface="+mn-ea"/>
              <a:ea typeface="+mn-ea"/>
              <a:cs typeface="+mn-cs"/>
            </a:rPr>
            <a:t>1.0</a:t>
          </a:r>
          <a:r>
            <a:rPr lang="ja-JP" altLang="en-US" sz="1300" b="0" i="0" baseline="0">
              <a:solidFill>
                <a:schemeClr val="dk1"/>
              </a:solidFill>
              <a:effectLst/>
              <a:latin typeface="+mn-ea"/>
              <a:ea typeface="+mn-ea"/>
              <a:cs typeface="+mn-cs"/>
            </a:rPr>
            <a:t>前後で推移しています</a:t>
          </a:r>
          <a:r>
            <a:rPr lang="ja-JP" altLang="ja-JP" sz="1300" b="0" i="0" baseline="0">
              <a:solidFill>
                <a:schemeClr val="dk1"/>
              </a:solidFill>
              <a:effectLst/>
              <a:latin typeface="+mn-ea"/>
              <a:ea typeface="+mn-ea"/>
              <a:cs typeface="+mn-cs"/>
            </a:rPr>
            <a:t>。</a:t>
          </a:r>
          <a:endParaRPr lang="ja-JP" altLang="ja-JP" sz="1300">
            <a:effectLst/>
            <a:latin typeface="+mn-ea"/>
            <a:ea typeface="+mn-ea"/>
          </a:endParaRPr>
        </a:p>
        <a:p>
          <a:pPr rtl="0" eaLnBrk="1" fontAlgn="auto" latinLnBrk="0" hangingPunct="1"/>
          <a:r>
            <a:rPr lang="ja-JP" altLang="en-US" sz="1300" b="0" i="0" baseline="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しかしながら、</a:t>
          </a:r>
          <a:r>
            <a:rPr lang="ja-JP" altLang="en-US" sz="1300" b="0" i="0" baseline="0">
              <a:solidFill>
                <a:schemeClr val="dk1"/>
              </a:solidFill>
              <a:effectLst/>
              <a:latin typeface="+mn-ea"/>
              <a:ea typeface="+mn-ea"/>
              <a:cs typeface="+mn-cs"/>
            </a:rPr>
            <a:t>国の税制改正による償却資産の特例措置や法人実効税率の改正により、固定資産税や法人市民税を市税収入の柱とする本市は大きな影響を受ける</a:t>
          </a:r>
          <a:r>
            <a:rPr lang="ja-JP" altLang="ja-JP" sz="1300" b="0" i="0" baseline="0">
              <a:solidFill>
                <a:schemeClr val="dk1"/>
              </a:solidFill>
              <a:effectLst/>
              <a:latin typeface="+mn-ea"/>
              <a:ea typeface="+mn-ea"/>
              <a:cs typeface="+mn-cs"/>
            </a:rPr>
            <a:t>ことから、投資的経費の取捨選択を行うなど歳出の徹底的な見直しを行うとともに、税等の徴収率向上対策を中心とする歳入確保に努めていきます。</a:t>
          </a:r>
          <a:endParaRPr lang="ja-JP" altLang="ja-JP" sz="1300">
            <a:effectLst/>
            <a:latin typeface="+mn-ea"/>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24342</xdr:rowOff>
    </xdr:to>
    <xdr:cxnSp macro="">
      <xdr:nvCxnSpPr>
        <xdr:cNvPr id="62" name="直線コネクタ 61"/>
        <xdr:cNvCxnSpPr/>
      </xdr:nvCxnSpPr>
      <xdr:spPr>
        <a:xfrm flipV="1">
          <a:off x="4953000" y="6421967"/>
          <a:ext cx="0" cy="11461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167869</xdr:rowOff>
    </xdr:from>
    <xdr:ext cx="762000" cy="259045"/>
    <xdr:sp macro="" textlink="">
      <xdr:nvSpPr>
        <xdr:cNvPr id="63" name="財政力最小値テキスト"/>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0.51</a:t>
          </a:r>
          <a:endParaRPr kumimoji="1" lang="ja-JP" altLang="en-US" sz="1000" b="1">
            <a:latin typeface="ＭＳ Ｐゴシック"/>
          </a:endParaRPr>
        </a:p>
      </xdr:txBody>
    </xdr:sp>
    <xdr:clientData/>
  </xdr:oneCellAnchor>
  <xdr:twoCellAnchor>
    <xdr:from>
      <xdr:col>7</xdr:col>
      <xdr:colOff>63500</xdr:colOff>
      <xdr:row>44</xdr:row>
      <xdr:rowOff>24342</xdr:rowOff>
    </xdr:from>
    <xdr:to>
      <xdr:col>7</xdr:col>
      <xdr:colOff>241300</xdr:colOff>
      <xdr:row>44</xdr:row>
      <xdr:rowOff>24342</xdr:rowOff>
    </xdr:to>
    <xdr:cxnSp macro="">
      <xdr:nvCxnSpPr>
        <xdr:cNvPr id="64" name="直線コネクタ 63"/>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87842</xdr:rowOff>
    </xdr:from>
    <xdr:to>
      <xdr:col>7</xdr:col>
      <xdr:colOff>152400</xdr:colOff>
      <xdr:row>38</xdr:row>
      <xdr:rowOff>87842</xdr:rowOff>
    </xdr:to>
    <xdr:cxnSp macro="">
      <xdr:nvCxnSpPr>
        <xdr:cNvPr id="67" name="直線コネクタ 66"/>
        <xdr:cNvCxnSpPr/>
      </xdr:nvCxnSpPr>
      <xdr:spPr>
        <a:xfrm>
          <a:off x="4114800" y="660294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8060</xdr:rowOff>
    </xdr:from>
    <xdr:ext cx="762000" cy="259045"/>
    <xdr:sp macro="" textlink="">
      <xdr:nvSpPr>
        <xdr:cNvPr id="68" name="財政力平均値テキスト"/>
        <xdr:cNvSpPr txBox="1"/>
      </xdr:nvSpPr>
      <xdr:spPr>
        <a:xfrm>
          <a:off x="5041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69" name="フローチャート : 判断 68"/>
        <xdr:cNvSpPr/>
      </xdr:nvSpPr>
      <xdr:spPr>
        <a:xfrm>
          <a:off x="4902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87842</xdr:rowOff>
    </xdr:from>
    <xdr:to>
      <xdr:col>6</xdr:col>
      <xdr:colOff>0</xdr:colOff>
      <xdr:row>38</xdr:row>
      <xdr:rowOff>107950</xdr:rowOff>
    </xdr:to>
    <xdr:cxnSp macro="">
      <xdr:nvCxnSpPr>
        <xdr:cNvPr id="70" name="直線コネクタ 69"/>
        <xdr:cNvCxnSpPr/>
      </xdr:nvCxnSpPr>
      <xdr:spPr>
        <a:xfrm flipV="1">
          <a:off x="3225800" y="66029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1" name="フローチャート : 判断 70"/>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142469</xdr:rowOff>
    </xdr:from>
    <xdr:ext cx="736600" cy="259045"/>
    <xdr:sp macro="" textlink="">
      <xdr:nvSpPr>
        <xdr:cNvPr id="72" name="テキスト ボックス 71"/>
        <xdr:cNvSpPr txBox="1"/>
      </xdr:nvSpPr>
      <xdr:spPr>
        <a:xfrm>
          <a:off x="3733800" y="7000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27517</xdr:rowOff>
    </xdr:from>
    <xdr:to>
      <xdr:col>4</xdr:col>
      <xdr:colOff>482600</xdr:colOff>
      <xdr:row>38</xdr:row>
      <xdr:rowOff>107950</xdr:rowOff>
    </xdr:to>
    <xdr:cxnSp macro="">
      <xdr:nvCxnSpPr>
        <xdr:cNvPr id="73" name="直線コネクタ 72"/>
        <xdr:cNvCxnSpPr/>
      </xdr:nvCxnSpPr>
      <xdr:spPr>
        <a:xfrm>
          <a:off x="2336800" y="654261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56092</xdr:rowOff>
    </xdr:from>
    <xdr:to>
      <xdr:col>4</xdr:col>
      <xdr:colOff>533400</xdr:colOff>
      <xdr:row>40</xdr:row>
      <xdr:rowOff>157692</xdr:rowOff>
    </xdr:to>
    <xdr:sp macro="" textlink="">
      <xdr:nvSpPr>
        <xdr:cNvPr id="74" name="フローチャート : 判断 73"/>
        <xdr:cNvSpPr/>
      </xdr:nvSpPr>
      <xdr:spPr>
        <a:xfrm>
          <a:off x="3175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142469</xdr:rowOff>
    </xdr:from>
    <xdr:ext cx="762000" cy="259045"/>
    <xdr:sp macro="" textlink="">
      <xdr:nvSpPr>
        <xdr:cNvPr id="75" name="テキスト ボックス 74"/>
        <xdr:cNvSpPr txBox="1"/>
      </xdr:nvSpPr>
      <xdr:spPr>
        <a:xfrm>
          <a:off x="2844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118533</xdr:rowOff>
    </xdr:from>
    <xdr:to>
      <xdr:col>3</xdr:col>
      <xdr:colOff>279400</xdr:colOff>
      <xdr:row>38</xdr:row>
      <xdr:rowOff>27517</xdr:rowOff>
    </xdr:to>
    <xdr:cxnSp macro="">
      <xdr:nvCxnSpPr>
        <xdr:cNvPr id="76" name="直線コネクタ 75"/>
        <xdr:cNvCxnSpPr/>
      </xdr:nvCxnSpPr>
      <xdr:spPr>
        <a:xfrm>
          <a:off x="1447800" y="646218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147108</xdr:rowOff>
    </xdr:from>
    <xdr:to>
      <xdr:col>3</xdr:col>
      <xdr:colOff>330200</xdr:colOff>
      <xdr:row>40</xdr:row>
      <xdr:rowOff>77258</xdr:rowOff>
    </xdr:to>
    <xdr:sp macro="" textlink="">
      <xdr:nvSpPr>
        <xdr:cNvPr id="77" name="フローチャート : 判断 76"/>
        <xdr:cNvSpPr/>
      </xdr:nvSpPr>
      <xdr:spPr>
        <a:xfrm>
          <a:off x="2286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62035</xdr:rowOff>
    </xdr:from>
    <xdr:ext cx="762000" cy="259045"/>
    <xdr:sp macro="" textlink="">
      <xdr:nvSpPr>
        <xdr:cNvPr id="78" name="テキスト ボックス 77"/>
        <xdr:cNvSpPr txBox="1"/>
      </xdr:nvSpPr>
      <xdr:spPr>
        <a:xfrm>
          <a:off x="1955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86783</xdr:rowOff>
    </xdr:from>
    <xdr:to>
      <xdr:col>2</xdr:col>
      <xdr:colOff>127000</xdr:colOff>
      <xdr:row>40</xdr:row>
      <xdr:rowOff>16933</xdr:rowOff>
    </xdr:to>
    <xdr:sp macro="" textlink="">
      <xdr:nvSpPr>
        <xdr:cNvPr id="79" name="フローチャート : 判断 78"/>
        <xdr:cNvSpPr/>
      </xdr:nvSpPr>
      <xdr:spPr>
        <a:xfrm>
          <a:off x="1397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1710</xdr:rowOff>
    </xdr:from>
    <xdr:ext cx="762000" cy="259045"/>
    <xdr:sp macro="" textlink="">
      <xdr:nvSpPr>
        <xdr:cNvPr id="80" name="テキスト ボックス 79"/>
        <xdr:cNvSpPr txBox="1"/>
      </xdr:nvSpPr>
      <xdr:spPr>
        <a:xfrm>
          <a:off x="10668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37042</xdr:rowOff>
    </xdr:from>
    <xdr:to>
      <xdr:col>7</xdr:col>
      <xdr:colOff>203200</xdr:colOff>
      <xdr:row>38</xdr:row>
      <xdr:rowOff>138642</xdr:rowOff>
    </xdr:to>
    <xdr:sp macro="" textlink="">
      <xdr:nvSpPr>
        <xdr:cNvPr id="86" name="円/楕円 85"/>
        <xdr:cNvSpPr/>
      </xdr:nvSpPr>
      <xdr:spPr>
        <a:xfrm>
          <a:off x="4902200" y="65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53569</xdr:rowOff>
    </xdr:from>
    <xdr:ext cx="762000" cy="259045"/>
    <xdr:sp macro="" textlink="">
      <xdr:nvSpPr>
        <xdr:cNvPr id="87" name="財政力該当値テキスト"/>
        <xdr:cNvSpPr txBox="1"/>
      </xdr:nvSpPr>
      <xdr:spPr>
        <a:xfrm>
          <a:off x="5041900" y="6397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37042</xdr:rowOff>
    </xdr:from>
    <xdr:to>
      <xdr:col>6</xdr:col>
      <xdr:colOff>50800</xdr:colOff>
      <xdr:row>38</xdr:row>
      <xdr:rowOff>138642</xdr:rowOff>
    </xdr:to>
    <xdr:sp macro="" textlink="">
      <xdr:nvSpPr>
        <xdr:cNvPr id="88" name="円/楕円 87"/>
        <xdr:cNvSpPr/>
      </xdr:nvSpPr>
      <xdr:spPr>
        <a:xfrm>
          <a:off x="4064000" y="65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148819</xdr:rowOff>
    </xdr:from>
    <xdr:ext cx="736600" cy="259045"/>
    <xdr:sp macro="" textlink="">
      <xdr:nvSpPr>
        <xdr:cNvPr id="89" name="テキスト ボックス 88"/>
        <xdr:cNvSpPr txBox="1"/>
      </xdr:nvSpPr>
      <xdr:spPr>
        <a:xfrm>
          <a:off x="3733800" y="63210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57150</xdr:rowOff>
    </xdr:from>
    <xdr:to>
      <xdr:col>4</xdr:col>
      <xdr:colOff>533400</xdr:colOff>
      <xdr:row>38</xdr:row>
      <xdr:rowOff>158750</xdr:rowOff>
    </xdr:to>
    <xdr:sp macro="" textlink="">
      <xdr:nvSpPr>
        <xdr:cNvPr id="90" name="円/楕円 89"/>
        <xdr:cNvSpPr/>
      </xdr:nvSpPr>
      <xdr:spPr>
        <a:xfrm>
          <a:off x="3175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168927</xdr:rowOff>
    </xdr:from>
    <xdr:ext cx="762000" cy="259045"/>
    <xdr:sp macro="" textlink="">
      <xdr:nvSpPr>
        <xdr:cNvPr id="91" name="テキスト ボックス 90"/>
        <xdr:cNvSpPr txBox="1"/>
      </xdr:nvSpPr>
      <xdr:spPr>
        <a:xfrm>
          <a:off x="2844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148167</xdr:rowOff>
    </xdr:from>
    <xdr:to>
      <xdr:col>3</xdr:col>
      <xdr:colOff>330200</xdr:colOff>
      <xdr:row>38</xdr:row>
      <xdr:rowOff>78316</xdr:rowOff>
    </xdr:to>
    <xdr:sp macro="" textlink="">
      <xdr:nvSpPr>
        <xdr:cNvPr id="92" name="円/楕円 91"/>
        <xdr:cNvSpPr/>
      </xdr:nvSpPr>
      <xdr:spPr>
        <a:xfrm>
          <a:off x="2286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88494</xdr:rowOff>
    </xdr:from>
    <xdr:ext cx="762000" cy="259045"/>
    <xdr:sp macro="" textlink="">
      <xdr:nvSpPr>
        <xdr:cNvPr id="93" name="テキスト ボックス 92"/>
        <xdr:cNvSpPr txBox="1"/>
      </xdr:nvSpPr>
      <xdr:spPr>
        <a:xfrm>
          <a:off x="1955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67733</xdr:rowOff>
    </xdr:from>
    <xdr:to>
      <xdr:col>2</xdr:col>
      <xdr:colOff>127000</xdr:colOff>
      <xdr:row>37</xdr:row>
      <xdr:rowOff>169334</xdr:rowOff>
    </xdr:to>
    <xdr:sp macro="" textlink="">
      <xdr:nvSpPr>
        <xdr:cNvPr id="94" name="円/楕円 93"/>
        <xdr:cNvSpPr/>
      </xdr:nvSpPr>
      <xdr:spPr>
        <a:xfrm>
          <a:off x="1397000" y="64113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8060</xdr:rowOff>
    </xdr:from>
    <xdr:ext cx="762000" cy="259045"/>
    <xdr:sp macro="" textlink="">
      <xdr:nvSpPr>
        <xdr:cNvPr id="95" name="テキスト ボックス 94"/>
        <xdr:cNvSpPr txBox="1"/>
      </xdr:nvSpPr>
      <xdr:spPr>
        <a:xfrm>
          <a:off x="1066800" y="618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ea"/>
              <a:ea typeface="+mn-ea"/>
              <a:cs typeface="+mn-cs"/>
            </a:rPr>
            <a:t>これまで取り組んできた職員数の削減や市債発行の抑制等の効果により、類似団体平均を下回っていますが、</a:t>
          </a:r>
          <a:r>
            <a:rPr lang="ja-JP" altLang="en-US" sz="1300" b="0" i="0" baseline="0">
              <a:solidFill>
                <a:schemeClr val="dk1"/>
              </a:solidFill>
              <a:effectLst/>
              <a:latin typeface="+mn-ea"/>
              <a:ea typeface="+mn-ea"/>
              <a:cs typeface="+mn-cs"/>
            </a:rPr>
            <a:t>社会保障関連</a:t>
          </a:r>
          <a:r>
            <a:rPr lang="ja-JP" altLang="ja-JP" sz="1300" b="0" i="0" baseline="0">
              <a:solidFill>
                <a:schemeClr val="dk1"/>
              </a:solidFill>
              <a:effectLst/>
              <a:latin typeface="+mn-ea"/>
              <a:ea typeface="+mn-ea"/>
              <a:cs typeface="+mn-cs"/>
            </a:rPr>
            <a:t>経費</a:t>
          </a:r>
          <a:r>
            <a:rPr lang="ja-JP" altLang="en-US" sz="1300" b="0" i="0" baseline="0">
              <a:solidFill>
                <a:schemeClr val="dk1"/>
              </a:solidFill>
              <a:effectLst/>
              <a:latin typeface="+mn-ea"/>
              <a:ea typeface="+mn-ea"/>
              <a:cs typeface="+mn-cs"/>
            </a:rPr>
            <a:t>等の</a:t>
          </a:r>
          <a:r>
            <a:rPr lang="ja-JP" altLang="ja-JP" sz="1300" b="0" i="0" baseline="0">
              <a:solidFill>
                <a:schemeClr val="dk1"/>
              </a:solidFill>
              <a:effectLst/>
              <a:latin typeface="+mn-ea"/>
              <a:ea typeface="+mn-ea"/>
              <a:cs typeface="+mn-cs"/>
            </a:rPr>
            <a:t>増加</a:t>
          </a:r>
          <a:r>
            <a:rPr lang="ja-JP" altLang="en-US" sz="1300" b="0" i="0" baseline="0">
              <a:solidFill>
                <a:schemeClr val="dk1"/>
              </a:solidFill>
              <a:effectLst/>
              <a:latin typeface="+mn-ea"/>
              <a:ea typeface="+mn-ea"/>
              <a:cs typeface="+mn-cs"/>
            </a:rPr>
            <a:t>により経常経費充当一般財源が増加する一方で、平成</a:t>
          </a:r>
          <a:r>
            <a:rPr lang="en-US" altLang="ja-JP" sz="1300" b="0" i="0" baseline="0">
              <a:solidFill>
                <a:schemeClr val="dk1"/>
              </a:solidFill>
              <a:effectLst/>
              <a:latin typeface="+mn-ea"/>
              <a:ea typeface="+mn-ea"/>
              <a:cs typeface="+mn-cs"/>
            </a:rPr>
            <a:t>26</a:t>
          </a:r>
          <a:r>
            <a:rPr lang="ja-JP" altLang="en-US" sz="1300" b="0" i="0" baseline="0">
              <a:solidFill>
                <a:schemeClr val="dk1"/>
              </a:solidFill>
              <a:effectLst/>
              <a:latin typeface="+mn-ea"/>
              <a:ea typeface="+mn-ea"/>
              <a:cs typeface="+mn-cs"/>
            </a:rPr>
            <a:t>年度は、臨時財政対策債の借り入れを控えたことで経常財源一般総額が減少したことで、</a:t>
          </a:r>
          <a:r>
            <a:rPr lang="ja-JP" altLang="ja-JP" sz="1300" b="0" i="0" baseline="0">
              <a:solidFill>
                <a:schemeClr val="dk1"/>
              </a:solidFill>
              <a:effectLst/>
              <a:latin typeface="+mn-ea"/>
              <a:ea typeface="+mn-ea"/>
              <a:cs typeface="+mn-cs"/>
            </a:rPr>
            <a:t>前年度</a:t>
          </a:r>
          <a:r>
            <a:rPr lang="ja-JP" altLang="en-US" sz="1300" b="0" i="0" baseline="0">
              <a:solidFill>
                <a:schemeClr val="dk1"/>
              </a:solidFill>
              <a:effectLst/>
              <a:latin typeface="+mn-ea"/>
              <a:ea typeface="+mn-ea"/>
              <a:cs typeface="+mn-cs"/>
            </a:rPr>
            <a:t>より</a:t>
          </a:r>
          <a:r>
            <a:rPr lang="en-US" altLang="ja-JP" sz="1300" b="0" i="0" baseline="0">
              <a:solidFill>
                <a:schemeClr val="dk1"/>
              </a:solidFill>
              <a:effectLst/>
              <a:latin typeface="+mn-ea"/>
              <a:ea typeface="+mn-ea"/>
              <a:cs typeface="+mn-cs"/>
            </a:rPr>
            <a:t>2.6</a:t>
          </a:r>
          <a:r>
            <a:rPr lang="ja-JP" altLang="ja-JP" sz="1300" b="0" i="0" baseline="0">
              <a:solidFill>
                <a:schemeClr val="dk1"/>
              </a:solidFill>
              <a:effectLst/>
              <a:latin typeface="+mn-ea"/>
              <a:ea typeface="+mn-ea"/>
              <a:cs typeface="+mn-cs"/>
            </a:rPr>
            <a:t>ポイント上昇</a:t>
          </a:r>
          <a:r>
            <a:rPr lang="ja-JP" altLang="en-US" sz="1300" b="0" i="0" baseline="0">
              <a:solidFill>
                <a:schemeClr val="dk1"/>
              </a:solidFill>
              <a:effectLst/>
              <a:latin typeface="+mn-ea"/>
              <a:ea typeface="+mn-ea"/>
              <a:cs typeface="+mn-cs"/>
            </a:rPr>
            <a:t>しました</a:t>
          </a:r>
          <a:r>
            <a:rPr lang="ja-JP" altLang="ja-JP" sz="1300" b="0" i="0" baseline="0">
              <a:solidFill>
                <a:schemeClr val="dk1"/>
              </a:solidFill>
              <a:effectLst/>
              <a:latin typeface="+mn-ea"/>
              <a:ea typeface="+mn-ea"/>
              <a:cs typeface="+mn-cs"/>
            </a:rPr>
            <a:t>。</a:t>
          </a:r>
          <a:endParaRPr lang="ja-JP" altLang="ja-JP" sz="1300">
            <a:effectLst/>
            <a:latin typeface="+mn-ea"/>
            <a:ea typeface="+mn-ea"/>
          </a:endParaRPr>
        </a:p>
        <a:p>
          <a:pPr rtl="0"/>
          <a:r>
            <a:rPr lang="ja-JP" altLang="ja-JP" sz="1300" b="0" i="0" baseline="0">
              <a:solidFill>
                <a:schemeClr val="dk1"/>
              </a:solidFill>
              <a:effectLst/>
              <a:latin typeface="+mn-ea"/>
              <a:ea typeface="+mn-ea"/>
              <a:cs typeface="+mn-cs"/>
            </a:rPr>
            <a:t>　 引き続き事務事業の見直し等、経常経費の削減に努め、財政構造の弾力性を確保していきます。</a:t>
          </a:r>
          <a:endParaRPr lang="ja-JP" altLang="ja-JP" sz="1300">
            <a:effectLst/>
            <a:latin typeface="+mn-ea"/>
            <a:ea typeface="+mn-ea"/>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86783</xdr:rowOff>
    </xdr:from>
    <xdr:to>
      <xdr:col>7</xdr:col>
      <xdr:colOff>152400</xdr:colOff>
      <xdr:row>67</xdr:row>
      <xdr:rowOff>96096</xdr:rowOff>
    </xdr:to>
    <xdr:cxnSp macro="">
      <xdr:nvCxnSpPr>
        <xdr:cNvPr id="125" name="直線コネクタ 124"/>
        <xdr:cNvCxnSpPr/>
      </xdr:nvCxnSpPr>
      <xdr:spPr>
        <a:xfrm flipV="1">
          <a:off x="4953000" y="10030883"/>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68173</xdr:rowOff>
    </xdr:from>
    <xdr:ext cx="762000" cy="259045"/>
    <xdr:sp macro="" textlink="">
      <xdr:nvSpPr>
        <xdr:cNvPr id="126" name="財政構造の弾力性最小値テキスト"/>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67</xdr:row>
      <xdr:rowOff>96096</xdr:rowOff>
    </xdr:from>
    <xdr:to>
      <xdr:col>7</xdr:col>
      <xdr:colOff>241300</xdr:colOff>
      <xdr:row>67</xdr:row>
      <xdr:rowOff>96096</xdr:rowOff>
    </xdr:to>
    <xdr:cxnSp macro="">
      <xdr:nvCxnSpPr>
        <xdr:cNvPr id="127" name="直線コネクタ 126"/>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1710</xdr:rowOff>
    </xdr:from>
    <xdr:ext cx="762000" cy="259045"/>
    <xdr:sp macro="" textlink="">
      <xdr:nvSpPr>
        <xdr:cNvPr id="128" name="財政構造の弾力性最大値テキスト"/>
        <xdr:cNvSpPr txBox="1"/>
      </xdr:nvSpPr>
      <xdr:spPr>
        <a:xfrm>
          <a:off x="5041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7</xdr:col>
      <xdr:colOff>63500</xdr:colOff>
      <xdr:row>58</xdr:row>
      <xdr:rowOff>86783</xdr:rowOff>
    </xdr:from>
    <xdr:to>
      <xdr:col>7</xdr:col>
      <xdr:colOff>241300</xdr:colOff>
      <xdr:row>58</xdr:row>
      <xdr:rowOff>86783</xdr:rowOff>
    </xdr:to>
    <xdr:cxnSp macro="">
      <xdr:nvCxnSpPr>
        <xdr:cNvPr id="129" name="直線コネクタ 128"/>
        <xdr:cNvCxnSpPr/>
      </xdr:nvCxnSpPr>
      <xdr:spPr>
        <a:xfrm>
          <a:off x="4864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38946</xdr:rowOff>
    </xdr:from>
    <xdr:to>
      <xdr:col>7</xdr:col>
      <xdr:colOff>152400</xdr:colOff>
      <xdr:row>62</xdr:row>
      <xdr:rowOff>76623</xdr:rowOff>
    </xdr:to>
    <xdr:cxnSp macro="">
      <xdr:nvCxnSpPr>
        <xdr:cNvPr id="130" name="直線コネクタ 129"/>
        <xdr:cNvCxnSpPr/>
      </xdr:nvCxnSpPr>
      <xdr:spPr>
        <a:xfrm>
          <a:off x="4114800" y="10497396"/>
          <a:ext cx="8382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19490</xdr:rowOff>
    </xdr:from>
    <xdr:ext cx="762000" cy="259045"/>
    <xdr:sp macro="" textlink="">
      <xdr:nvSpPr>
        <xdr:cNvPr id="131" name="財政構造の弾力性平均値テキスト"/>
        <xdr:cNvSpPr txBox="1"/>
      </xdr:nvSpPr>
      <xdr:spPr>
        <a:xfrm>
          <a:off x="5041900" y="1082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47413</xdr:rowOff>
    </xdr:from>
    <xdr:to>
      <xdr:col>7</xdr:col>
      <xdr:colOff>203200</xdr:colOff>
      <xdr:row>63</xdr:row>
      <xdr:rowOff>149013</xdr:rowOff>
    </xdr:to>
    <xdr:sp macro="" textlink="">
      <xdr:nvSpPr>
        <xdr:cNvPr id="132" name="フローチャート : 判断 131"/>
        <xdr:cNvSpPr/>
      </xdr:nvSpPr>
      <xdr:spPr>
        <a:xfrm>
          <a:off x="49022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38946</xdr:rowOff>
    </xdr:from>
    <xdr:to>
      <xdr:col>6</xdr:col>
      <xdr:colOff>0</xdr:colOff>
      <xdr:row>61</xdr:row>
      <xdr:rowOff>87206</xdr:rowOff>
    </xdr:to>
    <xdr:cxnSp macro="">
      <xdr:nvCxnSpPr>
        <xdr:cNvPr id="133" name="直線コネクタ 132"/>
        <xdr:cNvCxnSpPr/>
      </xdr:nvCxnSpPr>
      <xdr:spPr>
        <a:xfrm flipV="1">
          <a:off x="3225800" y="1049739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146473</xdr:rowOff>
    </xdr:from>
    <xdr:to>
      <xdr:col>6</xdr:col>
      <xdr:colOff>50800</xdr:colOff>
      <xdr:row>63</xdr:row>
      <xdr:rowOff>76623</xdr:rowOff>
    </xdr:to>
    <xdr:sp macro="" textlink="">
      <xdr:nvSpPr>
        <xdr:cNvPr id="134" name="フローチャート : 判断 133"/>
        <xdr:cNvSpPr/>
      </xdr:nvSpPr>
      <xdr:spPr>
        <a:xfrm>
          <a:off x="4064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61400</xdr:rowOff>
    </xdr:from>
    <xdr:ext cx="736600" cy="259045"/>
    <xdr:sp macro="" textlink="">
      <xdr:nvSpPr>
        <xdr:cNvPr id="135" name="テキスト ボックス 134"/>
        <xdr:cNvSpPr txBox="1"/>
      </xdr:nvSpPr>
      <xdr:spPr>
        <a:xfrm>
          <a:off x="3733800" y="108627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41487</xdr:rowOff>
    </xdr:from>
    <xdr:to>
      <xdr:col>4</xdr:col>
      <xdr:colOff>482600</xdr:colOff>
      <xdr:row>61</xdr:row>
      <xdr:rowOff>87206</xdr:rowOff>
    </xdr:to>
    <xdr:cxnSp macro="">
      <xdr:nvCxnSpPr>
        <xdr:cNvPr id="136" name="直線コネクタ 135"/>
        <xdr:cNvCxnSpPr/>
      </xdr:nvCxnSpPr>
      <xdr:spPr>
        <a:xfrm>
          <a:off x="2336800" y="10328487"/>
          <a:ext cx="889000" cy="217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154517</xdr:rowOff>
    </xdr:from>
    <xdr:to>
      <xdr:col>4</xdr:col>
      <xdr:colOff>533400</xdr:colOff>
      <xdr:row>63</xdr:row>
      <xdr:rowOff>84667</xdr:rowOff>
    </xdr:to>
    <xdr:sp macro="" textlink="">
      <xdr:nvSpPr>
        <xdr:cNvPr id="137" name="フローチャート : 判断 136"/>
        <xdr:cNvSpPr/>
      </xdr:nvSpPr>
      <xdr:spPr>
        <a:xfrm>
          <a:off x="3175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69444</xdr:rowOff>
    </xdr:from>
    <xdr:ext cx="762000" cy="259045"/>
    <xdr:sp macro="" textlink="">
      <xdr:nvSpPr>
        <xdr:cNvPr id="138" name="テキスト ボックス 137"/>
        <xdr:cNvSpPr txBox="1"/>
      </xdr:nvSpPr>
      <xdr:spPr>
        <a:xfrm>
          <a:off x="2844800" y="1087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41487</xdr:rowOff>
    </xdr:from>
    <xdr:to>
      <xdr:col>3</xdr:col>
      <xdr:colOff>279400</xdr:colOff>
      <xdr:row>61</xdr:row>
      <xdr:rowOff>14817</xdr:rowOff>
    </xdr:to>
    <xdr:cxnSp macro="">
      <xdr:nvCxnSpPr>
        <xdr:cNvPr id="139" name="直線コネクタ 138"/>
        <xdr:cNvCxnSpPr/>
      </xdr:nvCxnSpPr>
      <xdr:spPr>
        <a:xfrm flipV="1">
          <a:off x="1447800" y="10328487"/>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45314</xdr:rowOff>
    </xdr:from>
    <xdr:ext cx="762000" cy="259045"/>
    <xdr:sp macro="" textlink="">
      <xdr:nvSpPr>
        <xdr:cNvPr id="141" name="テキスト ボックス 140"/>
        <xdr:cNvSpPr txBox="1"/>
      </xdr:nvSpPr>
      <xdr:spPr>
        <a:xfrm>
          <a:off x="1955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33867</xdr:rowOff>
    </xdr:from>
    <xdr:to>
      <xdr:col>2</xdr:col>
      <xdr:colOff>127000</xdr:colOff>
      <xdr:row>62</xdr:row>
      <xdr:rowOff>135467</xdr:rowOff>
    </xdr:to>
    <xdr:sp macro="" textlink="">
      <xdr:nvSpPr>
        <xdr:cNvPr id="142" name="フローチャート : 判断 141"/>
        <xdr:cNvSpPr/>
      </xdr:nvSpPr>
      <xdr:spPr>
        <a:xfrm>
          <a:off x="1397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120244</xdr:rowOff>
    </xdr:from>
    <xdr:ext cx="762000" cy="259045"/>
    <xdr:sp macro="" textlink="">
      <xdr:nvSpPr>
        <xdr:cNvPr id="143" name="テキスト ボックス 142"/>
        <xdr:cNvSpPr txBox="1"/>
      </xdr:nvSpPr>
      <xdr:spPr>
        <a:xfrm>
          <a:off x="10668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25823</xdr:rowOff>
    </xdr:from>
    <xdr:to>
      <xdr:col>7</xdr:col>
      <xdr:colOff>203200</xdr:colOff>
      <xdr:row>62</xdr:row>
      <xdr:rowOff>127423</xdr:rowOff>
    </xdr:to>
    <xdr:sp macro="" textlink="">
      <xdr:nvSpPr>
        <xdr:cNvPr id="149" name="円/楕円 148"/>
        <xdr:cNvSpPr/>
      </xdr:nvSpPr>
      <xdr:spPr>
        <a:xfrm>
          <a:off x="4902200" y="1065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42350</xdr:rowOff>
    </xdr:from>
    <xdr:ext cx="762000" cy="259045"/>
    <xdr:sp macro="" textlink="">
      <xdr:nvSpPr>
        <xdr:cNvPr id="150" name="財政構造の弾力性該当値テキスト"/>
        <xdr:cNvSpPr txBox="1"/>
      </xdr:nvSpPr>
      <xdr:spPr>
        <a:xfrm>
          <a:off x="5041900" y="10500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159596</xdr:rowOff>
    </xdr:from>
    <xdr:to>
      <xdr:col>6</xdr:col>
      <xdr:colOff>50800</xdr:colOff>
      <xdr:row>61</xdr:row>
      <xdr:rowOff>89746</xdr:rowOff>
    </xdr:to>
    <xdr:sp macro="" textlink="">
      <xdr:nvSpPr>
        <xdr:cNvPr id="151" name="円/楕円 150"/>
        <xdr:cNvSpPr/>
      </xdr:nvSpPr>
      <xdr:spPr>
        <a:xfrm>
          <a:off x="4064000" y="1044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99923</xdr:rowOff>
    </xdr:from>
    <xdr:ext cx="736600" cy="259045"/>
    <xdr:sp macro="" textlink="">
      <xdr:nvSpPr>
        <xdr:cNvPr id="152" name="テキスト ボックス 151"/>
        <xdr:cNvSpPr txBox="1"/>
      </xdr:nvSpPr>
      <xdr:spPr>
        <a:xfrm>
          <a:off x="3733800" y="10215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36406</xdr:rowOff>
    </xdr:from>
    <xdr:to>
      <xdr:col>4</xdr:col>
      <xdr:colOff>533400</xdr:colOff>
      <xdr:row>61</xdr:row>
      <xdr:rowOff>138006</xdr:rowOff>
    </xdr:to>
    <xdr:sp macro="" textlink="">
      <xdr:nvSpPr>
        <xdr:cNvPr id="153" name="円/楕円 152"/>
        <xdr:cNvSpPr/>
      </xdr:nvSpPr>
      <xdr:spPr>
        <a:xfrm>
          <a:off x="31750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148183</xdr:rowOff>
    </xdr:from>
    <xdr:ext cx="762000" cy="259045"/>
    <xdr:sp macro="" textlink="">
      <xdr:nvSpPr>
        <xdr:cNvPr id="154" name="テキスト ボックス 153"/>
        <xdr:cNvSpPr txBox="1"/>
      </xdr:nvSpPr>
      <xdr:spPr>
        <a:xfrm>
          <a:off x="2844800" y="1026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162137</xdr:rowOff>
    </xdr:from>
    <xdr:to>
      <xdr:col>3</xdr:col>
      <xdr:colOff>330200</xdr:colOff>
      <xdr:row>60</xdr:row>
      <xdr:rowOff>92287</xdr:rowOff>
    </xdr:to>
    <xdr:sp macro="" textlink="">
      <xdr:nvSpPr>
        <xdr:cNvPr id="155" name="円/楕円 154"/>
        <xdr:cNvSpPr/>
      </xdr:nvSpPr>
      <xdr:spPr>
        <a:xfrm>
          <a:off x="2286000" y="1027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102464</xdr:rowOff>
    </xdr:from>
    <xdr:ext cx="762000" cy="259045"/>
    <xdr:sp macro="" textlink="">
      <xdr:nvSpPr>
        <xdr:cNvPr id="156" name="テキスト ボックス 155"/>
        <xdr:cNvSpPr txBox="1"/>
      </xdr:nvSpPr>
      <xdr:spPr>
        <a:xfrm>
          <a:off x="1955800" y="1004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135467</xdr:rowOff>
    </xdr:from>
    <xdr:to>
      <xdr:col>2</xdr:col>
      <xdr:colOff>127000</xdr:colOff>
      <xdr:row>61</xdr:row>
      <xdr:rowOff>65617</xdr:rowOff>
    </xdr:to>
    <xdr:sp macro="" textlink="">
      <xdr:nvSpPr>
        <xdr:cNvPr id="157" name="円/楕円 156"/>
        <xdr:cNvSpPr/>
      </xdr:nvSpPr>
      <xdr:spPr>
        <a:xfrm>
          <a:off x="1397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75794</xdr:rowOff>
    </xdr:from>
    <xdr:ext cx="762000" cy="259045"/>
    <xdr:sp macro="" textlink="">
      <xdr:nvSpPr>
        <xdr:cNvPr id="158" name="テキスト ボックス 157"/>
        <xdr:cNvSpPr txBox="1"/>
      </xdr:nvSpPr>
      <xdr:spPr>
        <a:xfrm>
          <a:off x="1066800" y="1019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[101,307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ea"/>
              <a:ea typeface="+mn-ea"/>
              <a:cs typeface="+mn-cs"/>
            </a:rPr>
            <a:t>職員数の削減による人件費の減や事務事業の見直しによる経費の削減により、類似団体平均を若干下回っています。</a:t>
          </a:r>
          <a:endParaRPr lang="ja-JP" altLang="ja-JP" sz="1300">
            <a:effectLst/>
            <a:latin typeface="+mn-ea"/>
            <a:ea typeface="+mn-ea"/>
          </a:endParaRPr>
        </a:p>
        <a:p>
          <a:pPr rtl="0"/>
          <a:r>
            <a:rPr lang="ja-JP" altLang="ja-JP" sz="1300" b="0" i="0" baseline="0">
              <a:solidFill>
                <a:schemeClr val="dk1"/>
              </a:solidFill>
              <a:effectLst/>
              <a:latin typeface="+mn-ea"/>
              <a:ea typeface="+mn-ea"/>
              <a:cs typeface="+mn-cs"/>
            </a:rPr>
            <a:t>　今後も職員の適正配置や給与制度の見直し等による人件費の抑制と、事務事業の見直し等による物件費のコスト削減に努めます。</a:t>
          </a:r>
          <a:endParaRPr lang="ja-JP" altLang="ja-JP" sz="1300">
            <a:effectLst/>
            <a:latin typeface="+mn-ea"/>
            <a:ea typeface="+mn-ea"/>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90</xdr:row>
      <xdr:rowOff>79375</xdr:rowOff>
    </xdr:from>
    <xdr:to>
      <xdr:col>8</xdr:col>
      <xdr:colOff>355600</xdr:colOff>
      <xdr:row>90</xdr:row>
      <xdr:rowOff>79375</xdr:rowOff>
    </xdr:to>
    <xdr:cxnSp macro="">
      <xdr:nvCxnSpPr>
        <xdr:cNvPr id="175" name="直線コネクタ 174"/>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6" name="テキスト ボックス 175"/>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7" name="直線コネクタ 176"/>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8" name="テキスト ボックス 177"/>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161925</xdr:rowOff>
    </xdr:from>
    <xdr:to>
      <xdr:col>8</xdr:col>
      <xdr:colOff>355600</xdr:colOff>
      <xdr:row>86</xdr:row>
      <xdr:rowOff>161925</xdr:rowOff>
    </xdr:to>
    <xdr:cxnSp macro="">
      <xdr:nvCxnSpPr>
        <xdr:cNvPr id="179" name="直線コネクタ 178"/>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0" name="テキスト ボックス 179"/>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83</xdr:row>
      <xdr:rowOff>73025</xdr:rowOff>
    </xdr:from>
    <xdr:to>
      <xdr:col>8</xdr:col>
      <xdr:colOff>355600</xdr:colOff>
      <xdr:row>83</xdr:row>
      <xdr:rowOff>73025</xdr:rowOff>
    </xdr:to>
    <xdr:cxnSp macro="">
      <xdr:nvCxnSpPr>
        <xdr:cNvPr id="183" name="直線コネクタ 182"/>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4" name="テキスト ボックス 183"/>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5" name="直線コネクタ 184"/>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6" name="テキスト ボックス 185"/>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79</xdr:row>
      <xdr:rowOff>155575</xdr:rowOff>
    </xdr:from>
    <xdr:to>
      <xdr:col>8</xdr:col>
      <xdr:colOff>355600</xdr:colOff>
      <xdr:row>79</xdr:row>
      <xdr:rowOff>155575</xdr:rowOff>
    </xdr:to>
    <xdr:cxnSp macro="">
      <xdr:nvCxnSpPr>
        <xdr:cNvPr id="187" name="直線コネクタ 186"/>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88" name="テキスト ボックス 187"/>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163908</xdr:rowOff>
    </xdr:from>
    <xdr:to>
      <xdr:col>7</xdr:col>
      <xdr:colOff>152400</xdr:colOff>
      <xdr:row>89</xdr:row>
      <xdr:rowOff>63395</xdr:rowOff>
    </xdr:to>
    <xdr:cxnSp macro="">
      <xdr:nvCxnSpPr>
        <xdr:cNvPr id="192" name="直線コネクタ 191"/>
        <xdr:cNvCxnSpPr/>
      </xdr:nvCxnSpPr>
      <xdr:spPr>
        <a:xfrm flipV="1">
          <a:off x="4953000" y="13879908"/>
          <a:ext cx="0" cy="1442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35472</xdr:rowOff>
    </xdr:from>
    <xdr:ext cx="762000" cy="259045"/>
    <xdr:sp macro="" textlink="">
      <xdr:nvSpPr>
        <xdr:cNvPr id="193" name="人件費・物件費等の状況最小値テキスト"/>
        <xdr:cNvSpPr txBox="1"/>
      </xdr:nvSpPr>
      <xdr:spPr>
        <a:xfrm>
          <a:off x="5041900" y="15294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167,572</a:t>
          </a:r>
          <a:endParaRPr kumimoji="1" lang="ja-JP" altLang="en-US" sz="1000" b="1">
            <a:latin typeface="ＭＳ Ｐゴシック"/>
          </a:endParaRPr>
        </a:p>
      </xdr:txBody>
    </xdr:sp>
    <xdr:clientData/>
  </xdr:oneCellAnchor>
  <xdr:twoCellAnchor>
    <xdr:from>
      <xdr:col>7</xdr:col>
      <xdr:colOff>63500</xdr:colOff>
      <xdr:row>89</xdr:row>
      <xdr:rowOff>63395</xdr:rowOff>
    </xdr:from>
    <xdr:to>
      <xdr:col>7</xdr:col>
      <xdr:colOff>241300</xdr:colOff>
      <xdr:row>89</xdr:row>
      <xdr:rowOff>63395</xdr:rowOff>
    </xdr:to>
    <xdr:cxnSp macro="">
      <xdr:nvCxnSpPr>
        <xdr:cNvPr id="194" name="直線コネクタ 193"/>
        <xdr:cNvCxnSpPr/>
      </xdr:nvCxnSpPr>
      <xdr:spPr>
        <a:xfrm>
          <a:off x="4864100" y="15322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78835</xdr:rowOff>
    </xdr:from>
    <xdr:ext cx="762000" cy="259045"/>
    <xdr:sp macro="" textlink="">
      <xdr:nvSpPr>
        <xdr:cNvPr id="195" name="人件費・物件費等の状況最大値テキスト"/>
        <xdr:cNvSpPr txBox="1"/>
      </xdr:nvSpPr>
      <xdr:spPr>
        <a:xfrm>
          <a:off x="5041900" y="1362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71,921</a:t>
          </a:r>
          <a:endParaRPr kumimoji="1" lang="ja-JP" altLang="en-US" sz="1000" b="1">
            <a:latin typeface="ＭＳ Ｐゴシック"/>
          </a:endParaRPr>
        </a:p>
      </xdr:txBody>
    </xdr:sp>
    <xdr:clientData/>
  </xdr:oneCellAnchor>
  <xdr:twoCellAnchor>
    <xdr:from>
      <xdr:col>7</xdr:col>
      <xdr:colOff>63500</xdr:colOff>
      <xdr:row>80</xdr:row>
      <xdr:rowOff>163908</xdr:rowOff>
    </xdr:from>
    <xdr:to>
      <xdr:col>7</xdr:col>
      <xdr:colOff>241300</xdr:colOff>
      <xdr:row>80</xdr:row>
      <xdr:rowOff>163908</xdr:rowOff>
    </xdr:to>
    <xdr:cxnSp macro="">
      <xdr:nvCxnSpPr>
        <xdr:cNvPr id="196" name="直線コネクタ 195"/>
        <xdr:cNvCxnSpPr/>
      </xdr:nvCxnSpPr>
      <xdr:spPr>
        <a:xfrm>
          <a:off x="4864100" y="13879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32562</xdr:rowOff>
    </xdr:from>
    <xdr:to>
      <xdr:col>7</xdr:col>
      <xdr:colOff>152400</xdr:colOff>
      <xdr:row>83</xdr:row>
      <xdr:rowOff>92735</xdr:rowOff>
    </xdr:to>
    <xdr:cxnSp macro="">
      <xdr:nvCxnSpPr>
        <xdr:cNvPr id="197" name="直線コネクタ 196"/>
        <xdr:cNvCxnSpPr/>
      </xdr:nvCxnSpPr>
      <xdr:spPr>
        <a:xfrm>
          <a:off x="4114800" y="14262912"/>
          <a:ext cx="838200" cy="60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38158</xdr:rowOff>
    </xdr:from>
    <xdr:ext cx="762000" cy="259045"/>
    <xdr:sp macro="" textlink="">
      <xdr:nvSpPr>
        <xdr:cNvPr id="198" name="人件費・物件費等の状況平均値テキスト"/>
        <xdr:cNvSpPr txBox="1"/>
      </xdr:nvSpPr>
      <xdr:spPr>
        <a:xfrm>
          <a:off x="5041900" y="142685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102,908</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66081</xdr:rowOff>
    </xdr:from>
    <xdr:to>
      <xdr:col>7</xdr:col>
      <xdr:colOff>203200</xdr:colOff>
      <xdr:row>83</xdr:row>
      <xdr:rowOff>167681</xdr:rowOff>
    </xdr:to>
    <xdr:sp macro="" textlink="">
      <xdr:nvSpPr>
        <xdr:cNvPr id="199" name="フローチャート : 判断 198"/>
        <xdr:cNvSpPr/>
      </xdr:nvSpPr>
      <xdr:spPr>
        <a:xfrm>
          <a:off x="4902200" y="14296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31778</xdr:rowOff>
    </xdr:from>
    <xdr:to>
      <xdr:col>6</xdr:col>
      <xdr:colOff>0</xdr:colOff>
      <xdr:row>83</xdr:row>
      <xdr:rowOff>32562</xdr:rowOff>
    </xdr:to>
    <xdr:cxnSp macro="">
      <xdr:nvCxnSpPr>
        <xdr:cNvPr id="200" name="直線コネクタ 199"/>
        <xdr:cNvCxnSpPr/>
      </xdr:nvCxnSpPr>
      <xdr:spPr>
        <a:xfrm>
          <a:off x="3225800" y="14262128"/>
          <a:ext cx="889000" cy="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158837</xdr:rowOff>
    </xdr:from>
    <xdr:to>
      <xdr:col>6</xdr:col>
      <xdr:colOff>50800</xdr:colOff>
      <xdr:row>83</xdr:row>
      <xdr:rowOff>88987</xdr:rowOff>
    </xdr:to>
    <xdr:sp macro="" textlink="">
      <xdr:nvSpPr>
        <xdr:cNvPr id="201" name="フローチャート : 判断 200"/>
        <xdr:cNvSpPr/>
      </xdr:nvSpPr>
      <xdr:spPr>
        <a:xfrm>
          <a:off x="4064000" y="14217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73764</xdr:rowOff>
    </xdr:from>
    <xdr:ext cx="736600" cy="259045"/>
    <xdr:sp macro="" textlink="">
      <xdr:nvSpPr>
        <xdr:cNvPr id="202" name="テキスト ボックス 201"/>
        <xdr:cNvSpPr txBox="1"/>
      </xdr:nvSpPr>
      <xdr:spPr>
        <a:xfrm>
          <a:off x="3733800" y="14304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31778</xdr:rowOff>
    </xdr:from>
    <xdr:to>
      <xdr:col>4</xdr:col>
      <xdr:colOff>482600</xdr:colOff>
      <xdr:row>83</xdr:row>
      <xdr:rowOff>80355</xdr:rowOff>
    </xdr:to>
    <xdr:cxnSp macro="">
      <xdr:nvCxnSpPr>
        <xdr:cNvPr id="203" name="直線コネクタ 202"/>
        <xdr:cNvCxnSpPr/>
      </xdr:nvCxnSpPr>
      <xdr:spPr>
        <a:xfrm flipV="1">
          <a:off x="2336800" y="14262128"/>
          <a:ext cx="889000" cy="48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10432</xdr:rowOff>
    </xdr:from>
    <xdr:to>
      <xdr:col>4</xdr:col>
      <xdr:colOff>533400</xdr:colOff>
      <xdr:row>83</xdr:row>
      <xdr:rowOff>112032</xdr:rowOff>
    </xdr:to>
    <xdr:sp macro="" textlink="">
      <xdr:nvSpPr>
        <xdr:cNvPr id="204" name="フローチャート : 判断 203"/>
        <xdr:cNvSpPr/>
      </xdr:nvSpPr>
      <xdr:spPr>
        <a:xfrm>
          <a:off x="3175000" y="1424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96809</xdr:rowOff>
    </xdr:from>
    <xdr:ext cx="762000" cy="259045"/>
    <xdr:sp macro="" textlink="">
      <xdr:nvSpPr>
        <xdr:cNvPr id="205" name="テキスト ボックス 204"/>
        <xdr:cNvSpPr txBox="1"/>
      </xdr:nvSpPr>
      <xdr:spPr>
        <a:xfrm>
          <a:off x="2844800" y="1432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15444</xdr:rowOff>
    </xdr:from>
    <xdr:to>
      <xdr:col>3</xdr:col>
      <xdr:colOff>279400</xdr:colOff>
      <xdr:row>83</xdr:row>
      <xdr:rowOff>80355</xdr:rowOff>
    </xdr:to>
    <xdr:cxnSp macro="">
      <xdr:nvCxnSpPr>
        <xdr:cNvPr id="206" name="直線コネクタ 205"/>
        <xdr:cNvCxnSpPr/>
      </xdr:nvCxnSpPr>
      <xdr:spPr>
        <a:xfrm>
          <a:off x="1447800" y="14245794"/>
          <a:ext cx="889000" cy="64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54091</xdr:rowOff>
    </xdr:from>
    <xdr:to>
      <xdr:col>3</xdr:col>
      <xdr:colOff>330200</xdr:colOff>
      <xdr:row>83</xdr:row>
      <xdr:rowOff>155691</xdr:rowOff>
    </xdr:to>
    <xdr:sp macro="" textlink="">
      <xdr:nvSpPr>
        <xdr:cNvPr id="207" name="フローチャート : 判断 206"/>
        <xdr:cNvSpPr/>
      </xdr:nvSpPr>
      <xdr:spPr>
        <a:xfrm>
          <a:off x="2286000" y="14284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140468</xdr:rowOff>
    </xdr:from>
    <xdr:ext cx="762000" cy="259045"/>
    <xdr:sp macro="" textlink="">
      <xdr:nvSpPr>
        <xdr:cNvPr id="208" name="テキスト ボックス 207"/>
        <xdr:cNvSpPr txBox="1"/>
      </xdr:nvSpPr>
      <xdr:spPr>
        <a:xfrm>
          <a:off x="1955800" y="1437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23070</xdr:rowOff>
    </xdr:from>
    <xdr:to>
      <xdr:col>2</xdr:col>
      <xdr:colOff>127000</xdr:colOff>
      <xdr:row>83</xdr:row>
      <xdr:rowOff>124670</xdr:rowOff>
    </xdr:to>
    <xdr:sp macro="" textlink="">
      <xdr:nvSpPr>
        <xdr:cNvPr id="209" name="フローチャート : 判断 208"/>
        <xdr:cNvSpPr/>
      </xdr:nvSpPr>
      <xdr:spPr>
        <a:xfrm>
          <a:off x="1397000" y="1425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109447</xdr:rowOff>
    </xdr:from>
    <xdr:ext cx="762000" cy="259045"/>
    <xdr:sp macro="" textlink="">
      <xdr:nvSpPr>
        <xdr:cNvPr id="210" name="テキスト ボックス 209"/>
        <xdr:cNvSpPr txBox="1"/>
      </xdr:nvSpPr>
      <xdr:spPr>
        <a:xfrm>
          <a:off x="1066800" y="1433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41935</xdr:rowOff>
    </xdr:from>
    <xdr:to>
      <xdr:col>7</xdr:col>
      <xdr:colOff>203200</xdr:colOff>
      <xdr:row>83</xdr:row>
      <xdr:rowOff>143535</xdr:rowOff>
    </xdr:to>
    <xdr:sp macro="" textlink="">
      <xdr:nvSpPr>
        <xdr:cNvPr id="216" name="円/楕円 215"/>
        <xdr:cNvSpPr/>
      </xdr:nvSpPr>
      <xdr:spPr>
        <a:xfrm>
          <a:off x="4902200" y="1427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58462</xdr:rowOff>
    </xdr:from>
    <xdr:ext cx="762000" cy="259045"/>
    <xdr:sp macro="" textlink="">
      <xdr:nvSpPr>
        <xdr:cNvPr id="217" name="人件費・物件費等の状況該当値テキスト"/>
        <xdr:cNvSpPr txBox="1"/>
      </xdr:nvSpPr>
      <xdr:spPr>
        <a:xfrm>
          <a:off x="5041900" y="14117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101,307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153212</xdr:rowOff>
    </xdr:from>
    <xdr:to>
      <xdr:col>6</xdr:col>
      <xdr:colOff>50800</xdr:colOff>
      <xdr:row>83</xdr:row>
      <xdr:rowOff>83362</xdr:rowOff>
    </xdr:to>
    <xdr:sp macro="" textlink="">
      <xdr:nvSpPr>
        <xdr:cNvPr id="218" name="円/楕円 217"/>
        <xdr:cNvSpPr/>
      </xdr:nvSpPr>
      <xdr:spPr>
        <a:xfrm>
          <a:off x="4064000" y="1421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93539</xdr:rowOff>
    </xdr:from>
    <xdr:ext cx="736600" cy="259045"/>
    <xdr:sp macro="" textlink="">
      <xdr:nvSpPr>
        <xdr:cNvPr id="219" name="テキスト ボックス 218"/>
        <xdr:cNvSpPr txBox="1"/>
      </xdr:nvSpPr>
      <xdr:spPr>
        <a:xfrm>
          <a:off x="3733800" y="13980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97,317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152428</xdr:rowOff>
    </xdr:from>
    <xdr:to>
      <xdr:col>4</xdr:col>
      <xdr:colOff>533400</xdr:colOff>
      <xdr:row>83</xdr:row>
      <xdr:rowOff>82578</xdr:rowOff>
    </xdr:to>
    <xdr:sp macro="" textlink="">
      <xdr:nvSpPr>
        <xdr:cNvPr id="220" name="円/楕円 219"/>
        <xdr:cNvSpPr/>
      </xdr:nvSpPr>
      <xdr:spPr>
        <a:xfrm>
          <a:off x="3175000" y="1421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92755</xdr:rowOff>
    </xdr:from>
    <xdr:ext cx="762000" cy="259045"/>
    <xdr:sp macro="" textlink="">
      <xdr:nvSpPr>
        <xdr:cNvPr id="221" name="テキスト ボックス 220"/>
        <xdr:cNvSpPr txBox="1"/>
      </xdr:nvSpPr>
      <xdr:spPr>
        <a:xfrm>
          <a:off x="2844800" y="1398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97,265</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29555</xdr:rowOff>
    </xdr:from>
    <xdr:to>
      <xdr:col>3</xdr:col>
      <xdr:colOff>330200</xdr:colOff>
      <xdr:row>83</xdr:row>
      <xdr:rowOff>131155</xdr:rowOff>
    </xdr:to>
    <xdr:sp macro="" textlink="">
      <xdr:nvSpPr>
        <xdr:cNvPr id="222" name="円/楕円 221"/>
        <xdr:cNvSpPr/>
      </xdr:nvSpPr>
      <xdr:spPr>
        <a:xfrm>
          <a:off x="2286000" y="14259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141332</xdr:rowOff>
    </xdr:from>
    <xdr:ext cx="762000" cy="259045"/>
    <xdr:sp macro="" textlink="">
      <xdr:nvSpPr>
        <xdr:cNvPr id="223" name="テキスト ボックス 222"/>
        <xdr:cNvSpPr txBox="1"/>
      </xdr:nvSpPr>
      <xdr:spPr>
        <a:xfrm>
          <a:off x="1955800" y="14028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100,486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136094</xdr:rowOff>
    </xdr:from>
    <xdr:to>
      <xdr:col>2</xdr:col>
      <xdr:colOff>127000</xdr:colOff>
      <xdr:row>83</xdr:row>
      <xdr:rowOff>66244</xdr:rowOff>
    </xdr:to>
    <xdr:sp macro="" textlink="">
      <xdr:nvSpPr>
        <xdr:cNvPr id="224" name="円/楕円 223"/>
        <xdr:cNvSpPr/>
      </xdr:nvSpPr>
      <xdr:spPr>
        <a:xfrm>
          <a:off x="1397000" y="14194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76421</xdr:rowOff>
    </xdr:from>
    <xdr:ext cx="762000" cy="259045"/>
    <xdr:sp macro="" textlink="">
      <xdr:nvSpPr>
        <xdr:cNvPr id="225" name="テキスト ボックス 224"/>
        <xdr:cNvSpPr txBox="1"/>
      </xdr:nvSpPr>
      <xdr:spPr>
        <a:xfrm>
          <a:off x="1066800" y="13963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96,182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平成</a:t>
          </a:r>
          <a:r>
            <a:rPr lang="en-US" altLang="ja-JP" sz="1300" b="0" i="0" baseline="0">
              <a:solidFill>
                <a:schemeClr val="dk1"/>
              </a:solidFill>
              <a:effectLst/>
              <a:latin typeface="+mn-ea"/>
              <a:ea typeface="+mn-ea"/>
              <a:cs typeface="+mn-cs"/>
            </a:rPr>
            <a:t>22</a:t>
          </a:r>
          <a:r>
            <a:rPr lang="ja-JP" altLang="ja-JP" sz="1300" b="0" i="0" baseline="0">
              <a:solidFill>
                <a:schemeClr val="dk1"/>
              </a:solidFill>
              <a:effectLst/>
              <a:latin typeface="+mn-ea"/>
              <a:ea typeface="+mn-ea"/>
              <a:cs typeface="+mn-cs"/>
            </a:rPr>
            <a:t>年度以降、類似団体平均を上回る数値で推移しており、全国でも給料水準が高い自治体となっています。社会経済情勢の変化や国の給料水準等を踏まえ、引き続き本市の給料水準の適正化に努めていきます。</a:t>
          </a:r>
          <a:endParaRPr lang="ja-JP" altLang="ja-JP" sz="1300">
            <a:effectLst/>
            <a:latin typeface="+mn-ea"/>
            <a:ea typeface="+mn-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41" name="直線コネクタ 240"/>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2" name="テキスト ボックス 241"/>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3" name="直線コネクタ 242"/>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4" name="テキスト ボックス 243"/>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5" name="直線コネクタ 244"/>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6" name="テキスト ボックス 245"/>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7" name="直線コネクタ 246"/>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8" name="テキスト ボックス 247"/>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99822</xdr:rowOff>
    </xdr:from>
    <xdr:to>
      <xdr:col>24</xdr:col>
      <xdr:colOff>558800</xdr:colOff>
      <xdr:row>85</xdr:row>
      <xdr:rowOff>89663</xdr:rowOff>
    </xdr:to>
    <xdr:cxnSp macro="">
      <xdr:nvCxnSpPr>
        <xdr:cNvPr id="252" name="直線コネクタ 251"/>
        <xdr:cNvCxnSpPr/>
      </xdr:nvCxnSpPr>
      <xdr:spPr>
        <a:xfrm flipV="1">
          <a:off x="17018000" y="13987272"/>
          <a:ext cx="0" cy="6756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61740</xdr:rowOff>
    </xdr:from>
    <xdr:ext cx="762000" cy="259045"/>
    <xdr:sp macro="" textlink="">
      <xdr:nvSpPr>
        <xdr:cNvPr id="253" name="給与水準   （国との比較）最小値テキスト"/>
        <xdr:cNvSpPr txBox="1"/>
      </xdr:nvSpPr>
      <xdr:spPr>
        <a:xfrm>
          <a:off x="17106900" y="14634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85</xdr:row>
      <xdr:rowOff>89663</xdr:rowOff>
    </xdr:from>
    <xdr:to>
      <xdr:col>24</xdr:col>
      <xdr:colOff>647700</xdr:colOff>
      <xdr:row>85</xdr:row>
      <xdr:rowOff>89663</xdr:rowOff>
    </xdr:to>
    <xdr:cxnSp macro="">
      <xdr:nvCxnSpPr>
        <xdr:cNvPr id="254" name="直線コネクタ 253"/>
        <xdr:cNvCxnSpPr/>
      </xdr:nvCxnSpPr>
      <xdr:spPr>
        <a:xfrm>
          <a:off x="16929100" y="14662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14749</xdr:rowOff>
    </xdr:from>
    <xdr:ext cx="762000" cy="259045"/>
    <xdr:sp macro="" textlink="">
      <xdr:nvSpPr>
        <xdr:cNvPr id="255" name="給与水準   （国との比較）最大値テキスト"/>
        <xdr:cNvSpPr txBox="1"/>
      </xdr:nvSpPr>
      <xdr:spPr>
        <a:xfrm>
          <a:off x="17106900" y="1373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24</xdr:col>
      <xdr:colOff>469900</xdr:colOff>
      <xdr:row>81</xdr:row>
      <xdr:rowOff>99822</xdr:rowOff>
    </xdr:from>
    <xdr:to>
      <xdr:col>24</xdr:col>
      <xdr:colOff>647700</xdr:colOff>
      <xdr:row>81</xdr:row>
      <xdr:rowOff>99822</xdr:rowOff>
    </xdr:to>
    <xdr:cxnSp macro="">
      <xdr:nvCxnSpPr>
        <xdr:cNvPr id="256" name="直線コネクタ 255"/>
        <xdr:cNvCxnSpPr/>
      </xdr:nvCxnSpPr>
      <xdr:spPr>
        <a:xfrm>
          <a:off x="16929100" y="139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70358</xdr:rowOff>
    </xdr:from>
    <xdr:to>
      <xdr:col>24</xdr:col>
      <xdr:colOff>558800</xdr:colOff>
      <xdr:row>85</xdr:row>
      <xdr:rowOff>89663</xdr:rowOff>
    </xdr:to>
    <xdr:cxnSp macro="">
      <xdr:nvCxnSpPr>
        <xdr:cNvPr id="257" name="直線コネクタ 256"/>
        <xdr:cNvCxnSpPr/>
      </xdr:nvCxnSpPr>
      <xdr:spPr>
        <a:xfrm>
          <a:off x="16179800" y="14643608"/>
          <a:ext cx="8382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118381</xdr:rowOff>
    </xdr:from>
    <xdr:ext cx="762000" cy="259045"/>
    <xdr:sp macro="" textlink="">
      <xdr:nvSpPr>
        <xdr:cNvPr id="258" name="給与水準   （国との比較）平均値テキスト"/>
        <xdr:cNvSpPr txBox="1"/>
      </xdr:nvSpPr>
      <xdr:spPr>
        <a:xfrm>
          <a:off x="17106900" y="141772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101854</xdr:rowOff>
    </xdr:from>
    <xdr:to>
      <xdr:col>24</xdr:col>
      <xdr:colOff>609600</xdr:colOff>
      <xdr:row>84</xdr:row>
      <xdr:rowOff>32004</xdr:rowOff>
    </xdr:to>
    <xdr:sp macro="" textlink="">
      <xdr:nvSpPr>
        <xdr:cNvPr id="259" name="フローチャート : 判断 258"/>
        <xdr:cNvSpPr/>
      </xdr:nvSpPr>
      <xdr:spPr>
        <a:xfrm>
          <a:off x="16967200" y="1433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70358</xdr:rowOff>
    </xdr:from>
    <xdr:to>
      <xdr:col>23</xdr:col>
      <xdr:colOff>406400</xdr:colOff>
      <xdr:row>90</xdr:row>
      <xdr:rowOff>14224</xdr:rowOff>
    </xdr:to>
    <xdr:cxnSp macro="">
      <xdr:nvCxnSpPr>
        <xdr:cNvPr id="260" name="直線コネクタ 259"/>
        <xdr:cNvCxnSpPr/>
      </xdr:nvCxnSpPr>
      <xdr:spPr>
        <a:xfrm flipV="1">
          <a:off x="15290800" y="14643608"/>
          <a:ext cx="889000" cy="801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72898</xdr:rowOff>
    </xdr:from>
    <xdr:to>
      <xdr:col>23</xdr:col>
      <xdr:colOff>457200</xdr:colOff>
      <xdr:row>84</xdr:row>
      <xdr:rowOff>3048</xdr:rowOff>
    </xdr:to>
    <xdr:sp macro="" textlink="">
      <xdr:nvSpPr>
        <xdr:cNvPr id="261" name="フローチャート : 判断 260"/>
        <xdr:cNvSpPr/>
      </xdr:nvSpPr>
      <xdr:spPr>
        <a:xfrm>
          <a:off x="161290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13225</xdr:rowOff>
    </xdr:from>
    <xdr:ext cx="736600" cy="259045"/>
    <xdr:sp macro="" textlink="">
      <xdr:nvSpPr>
        <xdr:cNvPr id="262" name="テキスト ボックス 261"/>
        <xdr:cNvSpPr txBox="1"/>
      </xdr:nvSpPr>
      <xdr:spPr>
        <a:xfrm>
          <a:off x="15798800" y="1407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147065</xdr:rowOff>
    </xdr:from>
    <xdr:to>
      <xdr:col>22</xdr:col>
      <xdr:colOff>203200</xdr:colOff>
      <xdr:row>90</xdr:row>
      <xdr:rowOff>14224</xdr:rowOff>
    </xdr:to>
    <xdr:cxnSp macro="">
      <xdr:nvCxnSpPr>
        <xdr:cNvPr id="263" name="直線コネクタ 262"/>
        <xdr:cNvCxnSpPr/>
      </xdr:nvCxnSpPr>
      <xdr:spPr>
        <a:xfrm>
          <a:off x="14401800" y="15406115"/>
          <a:ext cx="889000" cy="38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159258</xdr:rowOff>
    </xdr:from>
    <xdr:to>
      <xdr:col>22</xdr:col>
      <xdr:colOff>254000</xdr:colOff>
      <xdr:row>88</xdr:row>
      <xdr:rowOff>89408</xdr:rowOff>
    </xdr:to>
    <xdr:sp macro="" textlink="">
      <xdr:nvSpPr>
        <xdr:cNvPr id="264" name="フローチャート : 判断 263"/>
        <xdr:cNvSpPr/>
      </xdr:nvSpPr>
      <xdr:spPr>
        <a:xfrm>
          <a:off x="15240000" y="1507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99585</xdr:rowOff>
    </xdr:from>
    <xdr:ext cx="762000" cy="259045"/>
    <xdr:sp macro="" textlink="">
      <xdr:nvSpPr>
        <xdr:cNvPr id="265" name="テキスト ボックス 264"/>
        <xdr:cNvSpPr txBox="1"/>
      </xdr:nvSpPr>
      <xdr:spPr>
        <a:xfrm>
          <a:off x="14909800" y="14844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22098</xdr:rowOff>
    </xdr:from>
    <xdr:to>
      <xdr:col>21</xdr:col>
      <xdr:colOff>0</xdr:colOff>
      <xdr:row>89</xdr:row>
      <xdr:rowOff>147065</xdr:rowOff>
    </xdr:to>
    <xdr:cxnSp macro="">
      <xdr:nvCxnSpPr>
        <xdr:cNvPr id="266" name="直線コネクタ 265"/>
        <xdr:cNvCxnSpPr/>
      </xdr:nvCxnSpPr>
      <xdr:spPr>
        <a:xfrm>
          <a:off x="13512800" y="14595348"/>
          <a:ext cx="889000" cy="810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26415</xdr:rowOff>
    </xdr:from>
    <xdr:to>
      <xdr:col>21</xdr:col>
      <xdr:colOff>50800</xdr:colOff>
      <xdr:row>88</xdr:row>
      <xdr:rowOff>128015</xdr:rowOff>
    </xdr:to>
    <xdr:sp macro="" textlink="">
      <xdr:nvSpPr>
        <xdr:cNvPr id="267" name="フローチャート : 判断 266"/>
        <xdr:cNvSpPr/>
      </xdr:nvSpPr>
      <xdr:spPr>
        <a:xfrm>
          <a:off x="14351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138192</xdr:rowOff>
    </xdr:from>
    <xdr:ext cx="762000" cy="259045"/>
    <xdr:sp macro="" textlink="">
      <xdr:nvSpPr>
        <xdr:cNvPr id="268" name="テキスト ボックス 267"/>
        <xdr:cNvSpPr txBox="1"/>
      </xdr:nvSpPr>
      <xdr:spPr>
        <a:xfrm>
          <a:off x="14020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111506</xdr:rowOff>
    </xdr:from>
    <xdr:to>
      <xdr:col>19</xdr:col>
      <xdr:colOff>533400</xdr:colOff>
      <xdr:row>84</xdr:row>
      <xdr:rowOff>41656</xdr:rowOff>
    </xdr:to>
    <xdr:sp macro="" textlink="">
      <xdr:nvSpPr>
        <xdr:cNvPr id="269" name="フローチャート : 判断 268"/>
        <xdr:cNvSpPr/>
      </xdr:nvSpPr>
      <xdr:spPr>
        <a:xfrm>
          <a:off x="13462000" y="14341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51833</xdr:rowOff>
    </xdr:from>
    <xdr:ext cx="762000" cy="259045"/>
    <xdr:sp macro="" textlink="">
      <xdr:nvSpPr>
        <xdr:cNvPr id="270" name="テキスト ボックス 269"/>
        <xdr:cNvSpPr txBox="1"/>
      </xdr:nvSpPr>
      <xdr:spPr>
        <a:xfrm>
          <a:off x="13131800" y="14110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38863</xdr:rowOff>
    </xdr:from>
    <xdr:to>
      <xdr:col>24</xdr:col>
      <xdr:colOff>609600</xdr:colOff>
      <xdr:row>85</xdr:row>
      <xdr:rowOff>140463</xdr:rowOff>
    </xdr:to>
    <xdr:sp macro="" textlink="">
      <xdr:nvSpPr>
        <xdr:cNvPr id="276" name="円/楕円 275"/>
        <xdr:cNvSpPr/>
      </xdr:nvSpPr>
      <xdr:spPr>
        <a:xfrm>
          <a:off x="169672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106190</xdr:rowOff>
    </xdr:from>
    <xdr:ext cx="762000" cy="259045"/>
    <xdr:sp macro="" textlink="">
      <xdr:nvSpPr>
        <xdr:cNvPr id="277" name="給与水準   （国との比較）該当値テキスト"/>
        <xdr:cNvSpPr txBox="1"/>
      </xdr:nvSpPr>
      <xdr:spPr>
        <a:xfrm>
          <a:off x="17106900" y="14507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19558</xdr:rowOff>
    </xdr:from>
    <xdr:to>
      <xdr:col>23</xdr:col>
      <xdr:colOff>457200</xdr:colOff>
      <xdr:row>85</xdr:row>
      <xdr:rowOff>121158</xdr:rowOff>
    </xdr:to>
    <xdr:sp macro="" textlink="">
      <xdr:nvSpPr>
        <xdr:cNvPr id="278" name="円/楕円 277"/>
        <xdr:cNvSpPr/>
      </xdr:nvSpPr>
      <xdr:spPr>
        <a:xfrm>
          <a:off x="16129000" y="1459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105935</xdr:rowOff>
    </xdr:from>
    <xdr:ext cx="736600" cy="259045"/>
    <xdr:sp macro="" textlink="">
      <xdr:nvSpPr>
        <xdr:cNvPr id="279" name="テキスト ボックス 278"/>
        <xdr:cNvSpPr txBox="1"/>
      </xdr:nvSpPr>
      <xdr:spPr>
        <a:xfrm>
          <a:off x="15798800" y="14679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134874</xdr:rowOff>
    </xdr:from>
    <xdr:to>
      <xdr:col>22</xdr:col>
      <xdr:colOff>254000</xdr:colOff>
      <xdr:row>90</xdr:row>
      <xdr:rowOff>65024</xdr:rowOff>
    </xdr:to>
    <xdr:sp macro="" textlink="">
      <xdr:nvSpPr>
        <xdr:cNvPr id="280" name="円/楕円 279"/>
        <xdr:cNvSpPr/>
      </xdr:nvSpPr>
      <xdr:spPr>
        <a:xfrm>
          <a:off x="15240000" y="1539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49801</xdr:rowOff>
    </xdr:from>
    <xdr:ext cx="762000" cy="259045"/>
    <xdr:sp macro="" textlink="">
      <xdr:nvSpPr>
        <xdr:cNvPr id="281" name="テキスト ボックス 280"/>
        <xdr:cNvSpPr txBox="1"/>
      </xdr:nvSpPr>
      <xdr:spPr>
        <a:xfrm>
          <a:off x="14909800" y="1548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96265</xdr:rowOff>
    </xdr:from>
    <xdr:to>
      <xdr:col>21</xdr:col>
      <xdr:colOff>50800</xdr:colOff>
      <xdr:row>90</xdr:row>
      <xdr:rowOff>26415</xdr:rowOff>
    </xdr:to>
    <xdr:sp macro="" textlink="">
      <xdr:nvSpPr>
        <xdr:cNvPr id="282" name="円/楕円 281"/>
        <xdr:cNvSpPr/>
      </xdr:nvSpPr>
      <xdr:spPr>
        <a:xfrm>
          <a:off x="14351000" y="15355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11192</xdr:rowOff>
    </xdr:from>
    <xdr:ext cx="762000" cy="259045"/>
    <xdr:sp macro="" textlink="">
      <xdr:nvSpPr>
        <xdr:cNvPr id="283" name="テキスト ボックス 282"/>
        <xdr:cNvSpPr txBox="1"/>
      </xdr:nvSpPr>
      <xdr:spPr>
        <a:xfrm>
          <a:off x="14020800" y="15441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142748</xdr:rowOff>
    </xdr:from>
    <xdr:to>
      <xdr:col>19</xdr:col>
      <xdr:colOff>533400</xdr:colOff>
      <xdr:row>85</xdr:row>
      <xdr:rowOff>72898</xdr:rowOff>
    </xdr:to>
    <xdr:sp macro="" textlink="">
      <xdr:nvSpPr>
        <xdr:cNvPr id="284" name="円/楕円 283"/>
        <xdr:cNvSpPr/>
      </xdr:nvSpPr>
      <xdr:spPr>
        <a:xfrm>
          <a:off x="134620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57675</xdr:rowOff>
    </xdr:from>
    <xdr:ext cx="762000" cy="259045"/>
    <xdr:sp macro="" textlink="">
      <xdr:nvSpPr>
        <xdr:cNvPr id="285" name="テキスト ボックス 284"/>
        <xdr:cNvSpPr txBox="1"/>
      </xdr:nvSpPr>
      <xdr:spPr>
        <a:xfrm>
          <a:off x="13131800" y="1463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新・行財政改革大綱（平成</a:t>
          </a:r>
          <a:r>
            <a:rPr lang="en-US" altLang="ja-JP" sz="1300" b="0" i="0" baseline="0">
              <a:solidFill>
                <a:schemeClr val="dk1"/>
              </a:solidFill>
              <a:effectLst/>
              <a:latin typeface="+mn-ea"/>
              <a:ea typeface="+mn-ea"/>
              <a:cs typeface="+mn-cs"/>
            </a:rPr>
            <a:t>10</a:t>
          </a:r>
          <a:r>
            <a:rPr lang="ja-JP" altLang="ja-JP" sz="1300" b="0" i="0" baseline="0">
              <a:solidFill>
                <a:schemeClr val="dk1"/>
              </a:solidFill>
              <a:effectLst/>
              <a:latin typeface="+mn-ea"/>
              <a:ea typeface="+mn-ea"/>
              <a:cs typeface="+mn-cs"/>
            </a:rPr>
            <a:t>年度策定）に基づき、他都市に先がけて職員数の削減を実施してきたことにより人口千人当たり職員数は類似団体平均を下回っています。</a:t>
          </a:r>
          <a:endParaRPr lang="ja-JP" altLang="ja-JP" sz="1300">
            <a:effectLst/>
            <a:latin typeface="+mn-ea"/>
            <a:ea typeface="+mn-ea"/>
          </a:endParaRPr>
        </a:p>
        <a:p>
          <a:pPr rtl="0"/>
          <a:r>
            <a:rPr lang="ja-JP" altLang="en-US" sz="1300" b="0" i="0" baseline="0">
              <a:solidFill>
                <a:schemeClr val="dk1"/>
              </a:solidFill>
              <a:effectLst/>
              <a:latin typeface="+mn-ea"/>
              <a:ea typeface="+mn-ea"/>
              <a:cs typeface="+mn-cs"/>
            </a:rPr>
            <a:t>　一方で、平成</a:t>
          </a:r>
          <a:r>
            <a:rPr lang="en-US" altLang="ja-JP" sz="1300" b="0" i="0" baseline="0">
              <a:solidFill>
                <a:schemeClr val="dk1"/>
              </a:solidFill>
              <a:effectLst/>
              <a:latin typeface="+mn-ea"/>
              <a:ea typeface="+mn-ea"/>
              <a:cs typeface="+mn-cs"/>
            </a:rPr>
            <a:t>24</a:t>
          </a:r>
          <a:r>
            <a:rPr lang="ja-JP" altLang="en-US" sz="1300" b="0" i="0" baseline="0">
              <a:solidFill>
                <a:schemeClr val="dk1"/>
              </a:solidFill>
              <a:effectLst/>
              <a:latin typeface="+mn-ea"/>
              <a:ea typeface="+mn-ea"/>
              <a:cs typeface="+mn-cs"/>
            </a:rPr>
            <a:t>年度以降、職員数が増加に転じていることから、</a:t>
          </a:r>
          <a:r>
            <a:rPr lang="ja-JP" altLang="ja-JP" sz="1300" b="0" i="0" baseline="0">
              <a:solidFill>
                <a:schemeClr val="dk1"/>
              </a:solidFill>
              <a:effectLst/>
              <a:latin typeface="+mn-ea"/>
              <a:ea typeface="+mn-ea"/>
              <a:cs typeface="+mn-cs"/>
            </a:rPr>
            <a:t>今後も事務の効率化・合理化を</a:t>
          </a:r>
          <a:r>
            <a:rPr lang="ja-JP" altLang="en-US" sz="1300" b="0" i="0" baseline="0">
              <a:solidFill>
                <a:schemeClr val="dk1"/>
              </a:solidFill>
              <a:effectLst/>
              <a:latin typeface="+mn-ea"/>
              <a:ea typeface="+mn-ea"/>
              <a:cs typeface="+mn-cs"/>
            </a:rPr>
            <a:t>継続し</a:t>
          </a:r>
          <a:r>
            <a:rPr lang="ja-JP" altLang="ja-JP" sz="1300" b="0" i="0" baseline="0">
              <a:solidFill>
                <a:schemeClr val="dk1"/>
              </a:solidFill>
              <a:effectLst/>
              <a:latin typeface="+mn-ea"/>
              <a:ea typeface="+mn-ea"/>
              <a:cs typeface="+mn-cs"/>
            </a:rPr>
            <a:t>、業務量</a:t>
          </a:r>
          <a:r>
            <a:rPr lang="ja-JP" altLang="en-US" sz="1300" b="0" i="0" baseline="0">
              <a:solidFill>
                <a:schemeClr val="dk1"/>
              </a:solidFill>
              <a:effectLst/>
              <a:latin typeface="+mn-ea"/>
              <a:ea typeface="+mn-ea"/>
              <a:cs typeface="+mn-cs"/>
            </a:rPr>
            <a:t>の的確な</a:t>
          </a:r>
          <a:r>
            <a:rPr lang="ja-JP" altLang="ja-JP" sz="1300" b="0" i="0" baseline="0">
              <a:solidFill>
                <a:schemeClr val="dk1"/>
              </a:solidFill>
              <a:effectLst/>
              <a:latin typeface="+mn-ea"/>
              <a:ea typeface="+mn-ea"/>
              <a:cs typeface="+mn-cs"/>
            </a:rPr>
            <a:t>把握</a:t>
          </a:r>
          <a:r>
            <a:rPr lang="ja-JP" altLang="en-US" sz="1300" b="0" i="0" baseline="0">
              <a:solidFill>
                <a:schemeClr val="dk1"/>
              </a:solidFill>
              <a:effectLst/>
              <a:latin typeface="+mn-ea"/>
              <a:ea typeface="+mn-ea"/>
              <a:cs typeface="+mn-cs"/>
            </a:rPr>
            <a:t>と</a:t>
          </a:r>
          <a:r>
            <a:rPr lang="ja-JP" altLang="ja-JP" sz="1300" b="0" i="0" baseline="0">
              <a:solidFill>
                <a:schemeClr val="dk1"/>
              </a:solidFill>
              <a:effectLst/>
              <a:latin typeface="+mn-ea"/>
              <a:ea typeface="+mn-ea"/>
              <a:cs typeface="+mn-cs"/>
            </a:rPr>
            <a:t>適正な定員管理に努めていきます。</a:t>
          </a:r>
          <a:endParaRPr lang="ja-JP" altLang="ja-JP" sz="1300">
            <a:effectLst/>
            <a:latin typeface="+mn-ea"/>
            <a:ea typeface="+mn-ea"/>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67</xdr:row>
      <xdr:rowOff>35197</xdr:rowOff>
    </xdr:to>
    <xdr:cxnSp macro="">
      <xdr:nvCxnSpPr>
        <xdr:cNvPr id="317" name="直線コネクタ 316"/>
        <xdr:cNvCxnSpPr/>
      </xdr:nvCxnSpPr>
      <xdr:spPr>
        <a:xfrm flipV="1">
          <a:off x="17018000" y="10022840"/>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7274</xdr:rowOff>
    </xdr:from>
    <xdr:ext cx="762000" cy="259045"/>
    <xdr:sp macro="" textlink="">
      <xdr:nvSpPr>
        <xdr:cNvPr id="318" name="定員管理の状況最小値テキスト"/>
        <xdr:cNvSpPr txBox="1"/>
      </xdr:nvSpPr>
      <xdr:spPr>
        <a:xfrm>
          <a:off x="17106900" y="11494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24</xdr:col>
      <xdr:colOff>469900</xdr:colOff>
      <xdr:row>67</xdr:row>
      <xdr:rowOff>35197</xdr:rowOff>
    </xdr:from>
    <xdr:to>
      <xdr:col>24</xdr:col>
      <xdr:colOff>647700</xdr:colOff>
      <xdr:row>67</xdr:row>
      <xdr:rowOff>35197</xdr:rowOff>
    </xdr:to>
    <xdr:cxnSp macro="">
      <xdr:nvCxnSpPr>
        <xdr:cNvPr id="319" name="直線コネクタ 318"/>
        <xdr:cNvCxnSpPr/>
      </xdr:nvCxnSpPr>
      <xdr:spPr>
        <a:xfrm>
          <a:off x="16929100" y="11522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20"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4.26</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21" name="直線コネクタ 320"/>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19413</xdr:rowOff>
    </xdr:from>
    <xdr:to>
      <xdr:col>24</xdr:col>
      <xdr:colOff>558800</xdr:colOff>
      <xdr:row>61</xdr:row>
      <xdr:rowOff>50437</xdr:rowOff>
    </xdr:to>
    <xdr:cxnSp macro="">
      <xdr:nvCxnSpPr>
        <xdr:cNvPr id="322" name="直線コネクタ 321"/>
        <xdr:cNvCxnSpPr/>
      </xdr:nvCxnSpPr>
      <xdr:spPr>
        <a:xfrm>
          <a:off x="16179800" y="10477863"/>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140624</xdr:rowOff>
    </xdr:from>
    <xdr:ext cx="762000" cy="259045"/>
    <xdr:sp macro="" textlink="">
      <xdr:nvSpPr>
        <xdr:cNvPr id="323" name="定員管理の状況平均値テキスト"/>
        <xdr:cNvSpPr txBox="1"/>
      </xdr:nvSpPr>
      <xdr:spPr>
        <a:xfrm>
          <a:off x="17106900" y="105990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168547</xdr:rowOff>
    </xdr:from>
    <xdr:to>
      <xdr:col>24</xdr:col>
      <xdr:colOff>609600</xdr:colOff>
      <xdr:row>62</xdr:row>
      <xdr:rowOff>98697</xdr:rowOff>
    </xdr:to>
    <xdr:sp macro="" textlink="">
      <xdr:nvSpPr>
        <xdr:cNvPr id="324" name="フローチャート : 判断 323"/>
        <xdr:cNvSpPr/>
      </xdr:nvSpPr>
      <xdr:spPr>
        <a:xfrm>
          <a:off x="169672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9072</xdr:rowOff>
    </xdr:from>
    <xdr:to>
      <xdr:col>23</xdr:col>
      <xdr:colOff>406400</xdr:colOff>
      <xdr:row>61</xdr:row>
      <xdr:rowOff>19413</xdr:rowOff>
    </xdr:to>
    <xdr:cxnSp macro="">
      <xdr:nvCxnSpPr>
        <xdr:cNvPr id="325" name="直線コネクタ 324"/>
        <xdr:cNvCxnSpPr/>
      </xdr:nvCxnSpPr>
      <xdr:spPr>
        <a:xfrm>
          <a:off x="15290800" y="10467522"/>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147865</xdr:rowOff>
    </xdr:from>
    <xdr:to>
      <xdr:col>23</xdr:col>
      <xdr:colOff>457200</xdr:colOff>
      <xdr:row>62</xdr:row>
      <xdr:rowOff>78015</xdr:rowOff>
    </xdr:to>
    <xdr:sp macro="" textlink="">
      <xdr:nvSpPr>
        <xdr:cNvPr id="326" name="フローチャート : 判断 325"/>
        <xdr:cNvSpPr/>
      </xdr:nvSpPr>
      <xdr:spPr>
        <a:xfrm>
          <a:off x="161290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62792</xdr:rowOff>
    </xdr:from>
    <xdr:ext cx="736600" cy="259045"/>
    <xdr:sp macro="" textlink="">
      <xdr:nvSpPr>
        <xdr:cNvPr id="327" name="テキスト ボックス 326"/>
        <xdr:cNvSpPr txBox="1"/>
      </xdr:nvSpPr>
      <xdr:spPr>
        <a:xfrm>
          <a:off x="15798800" y="10692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9072</xdr:rowOff>
    </xdr:from>
    <xdr:to>
      <xdr:col>22</xdr:col>
      <xdr:colOff>203200</xdr:colOff>
      <xdr:row>61</xdr:row>
      <xdr:rowOff>29754</xdr:rowOff>
    </xdr:to>
    <xdr:cxnSp macro="">
      <xdr:nvCxnSpPr>
        <xdr:cNvPr id="328" name="直線コネクタ 327"/>
        <xdr:cNvCxnSpPr/>
      </xdr:nvCxnSpPr>
      <xdr:spPr>
        <a:xfrm flipV="1">
          <a:off x="14401800" y="10467522"/>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154759</xdr:rowOff>
    </xdr:from>
    <xdr:to>
      <xdr:col>22</xdr:col>
      <xdr:colOff>254000</xdr:colOff>
      <xdr:row>62</xdr:row>
      <xdr:rowOff>84909</xdr:rowOff>
    </xdr:to>
    <xdr:sp macro="" textlink="">
      <xdr:nvSpPr>
        <xdr:cNvPr id="329" name="フローチャート : 判断 328"/>
        <xdr:cNvSpPr/>
      </xdr:nvSpPr>
      <xdr:spPr>
        <a:xfrm>
          <a:off x="15240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69686</xdr:rowOff>
    </xdr:from>
    <xdr:ext cx="762000" cy="259045"/>
    <xdr:sp macro="" textlink="">
      <xdr:nvSpPr>
        <xdr:cNvPr id="330" name="テキスト ボックス 329"/>
        <xdr:cNvSpPr txBox="1"/>
      </xdr:nvSpPr>
      <xdr:spPr>
        <a:xfrm>
          <a:off x="14909800" y="1069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2177</xdr:rowOff>
    </xdr:from>
    <xdr:to>
      <xdr:col>21</xdr:col>
      <xdr:colOff>0</xdr:colOff>
      <xdr:row>61</xdr:row>
      <xdr:rowOff>29754</xdr:rowOff>
    </xdr:to>
    <xdr:cxnSp macro="">
      <xdr:nvCxnSpPr>
        <xdr:cNvPr id="331" name="直線コネクタ 330"/>
        <xdr:cNvCxnSpPr/>
      </xdr:nvCxnSpPr>
      <xdr:spPr>
        <a:xfrm>
          <a:off x="13512800" y="10460627"/>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2" name="フローチャート : 判断 331"/>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114499</xdr:rowOff>
    </xdr:from>
    <xdr:ext cx="762000" cy="259045"/>
    <xdr:sp macro="" textlink="">
      <xdr:nvSpPr>
        <xdr:cNvPr id="333" name="テキスト ボックス 332"/>
        <xdr:cNvSpPr txBox="1"/>
      </xdr:nvSpPr>
      <xdr:spPr>
        <a:xfrm>
          <a:off x="14020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41910</xdr:rowOff>
    </xdr:from>
    <xdr:to>
      <xdr:col>19</xdr:col>
      <xdr:colOff>533400</xdr:colOff>
      <xdr:row>62</xdr:row>
      <xdr:rowOff>143510</xdr:rowOff>
    </xdr:to>
    <xdr:sp macro="" textlink="">
      <xdr:nvSpPr>
        <xdr:cNvPr id="334" name="フローチャート : 判断 333"/>
        <xdr:cNvSpPr/>
      </xdr:nvSpPr>
      <xdr:spPr>
        <a:xfrm>
          <a:off x="13462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128287</xdr:rowOff>
    </xdr:from>
    <xdr:ext cx="762000" cy="259045"/>
    <xdr:sp macro="" textlink="">
      <xdr:nvSpPr>
        <xdr:cNvPr id="335" name="テキスト ボックス 334"/>
        <xdr:cNvSpPr txBox="1"/>
      </xdr:nvSpPr>
      <xdr:spPr>
        <a:xfrm>
          <a:off x="13131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171087</xdr:rowOff>
    </xdr:from>
    <xdr:to>
      <xdr:col>24</xdr:col>
      <xdr:colOff>609600</xdr:colOff>
      <xdr:row>61</xdr:row>
      <xdr:rowOff>101237</xdr:rowOff>
    </xdr:to>
    <xdr:sp macro="" textlink="">
      <xdr:nvSpPr>
        <xdr:cNvPr id="341" name="円/楕円 340"/>
        <xdr:cNvSpPr/>
      </xdr:nvSpPr>
      <xdr:spPr>
        <a:xfrm>
          <a:off x="16967200" y="1045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16164</xdr:rowOff>
    </xdr:from>
    <xdr:ext cx="762000" cy="259045"/>
    <xdr:sp macro="" textlink="">
      <xdr:nvSpPr>
        <xdr:cNvPr id="342" name="定員管理の状況該当値テキスト"/>
        <xdr:cNvSpPr txBox="1"/>
      </xdr:nvSpPr>
      <xdr:spPr>
        <a:xfrm>
          <a:off x="17106900" y="10303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140063</xdr:rowOff>
    </xdr:from>
    <xdr:to>
      <xdr:col>23</xdr:col>
      <xdr:colOff>457200</xdr:colOff>
      <xdr:row>61</xdr:row>
      <xdr:rowOff>70213</xdr:rowOff>
    </xdr:to>
    <xdr:sp macro="" textlink="">
      <xdr:nvSpPr>
        <xdr:cNvPr id="343" name="円/楕円 342"/>
        <xdr:cNvSpPr/>
      </xdr:nvSpPr>
      <xdr:spPr>
        <a:xfrm>
          <a:off x="16129000" y="10427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80390</xdr:rowOff>
    </xdr:from>
    <xdr:ext cx="736600" cy="259045"/>
    <xdr:sp macro="" textlink="">
      <xdr:nvSpPr>
        <xdr:cNvPr id="344" name="テキスト ボックス 343"/>
        <xdr:cNvSpPr txBox="1"/>
      </xdr:nvSpPr>
      <xdr:spPr>
        <a:xfrm>
          <a:off x="15798800" y="10195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129722</xdr:rowOff>
    </xdr:from>
    <xdr:to>
      <xdr:col>22</xdr:col>
      <xdr:colOff>254000</xdr:colOff>
      <xdr:row>61</xdr:row>
      <xdr:rowOff>59872</xdr:rowOff>
    </xdr:to>
    <xdr:sp macro="" textlink="">
      <xdr:nvSpPr>
        <xdr:cNvPr id="345" name="円/楕円 344"/>
        <xdr:cNvSpPr/>
      </xdr:nvSpPr>
      <xdr:spPr>
        <a:xfrm>
          <a:off x="15240000" y="1041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70049</xdr:rowOff>
    </xdr:from>
    <xdr:ext cx="762000" cy="259045"/>
    <xdr:sp macro="" textlink="">
      <xdr:nvSpPr>
        <xdr:cNvPr id="346" name="テキスト ボックス 345"/>
        <xdr:cNvSpPr txBox="1"/>
      </xdr:nvSpPr>
      <xdr:spPr>
        <a:xfrm>
          <a:off x="14909800" y="1018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5.55</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150404</xdr:rowOff>
    </xdr:from>
    <xdr:to>
      <xdr:col>21</xdr:col>
      <xdr:colOff>50800</xdr:colOff>
      <xdr:row>61</xdr:row>
      <xdr:rowOff>80554</xdr:rowOff>
    </xdr:to>
    <xdr:sp macro="" textlink="">
      <xdr:nvSpPr>
        <xdr:cNvPr id="347" name="円/楕円 346"/>
        <xdr:cNvSpPr/>
      </xdr:nvSpPr>
      <xdr:spPr>
        <a:xfrm>
          <a:off x="14351000" y="1043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90731</xdr:rowOff>
    </xdr:from>
    <xdr:ext cx="762000" cy="259045"/>
    <xdr:sp macro="" textlink="">
      <xdr:nvSpPr>
        <xdr:cNvPr id="348" name="テキスト ボックス 347"/>
        <xdr:cNvSpPr txBox="1"/>
      </xdr:nvSpPr>
      <xdr:spPr>
        <a:xfrm>
          <a:off x="14020800" y="1020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122827</xdr:rowOff>
    </xdr:from>
    <xdr:to>
      <xdr:col>19</xdr:col>
      <xdr:colOff>533400</xdr:colOff>
      <xdr:row>61</xdr:row>
      <xdr:rowOff>52977</xdr:rowOff>
    </xdr:to>
    <xdr:sp macro="" textlink="">
      <xdr:nvSpPr>
        <xdr:cNvPr id="349" name="円/楕円 348"/>
        <xdr:cNvSpPr/>
      </xdr:nvSpPr>
      <xdr:spPr>
        <a:xfrm>
          <a:off x="13462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63154</xdr:rowOff>
    </xdr:from>
    <xdr:ext cx="762000" cy="259045"/>
    <xdr:sp macro="" textlink="">
      <xdr:nvSpPr>
        <xdr:cNvPr id="350" name="テキスト ボックス 349"/>
        <xdr:cNvSpPr txBox="1"/>
      </xdr:nvSpPr>
      <xdr:spPr>
        <a:xfrm>
          <a:off x="13131800" y="10178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過去の大型プロジェクト実施や下水道事業の推進により、類似団体平均を上回っていますが、償還のピークが過ぎたことや、計画的な市債の発行に努めてきたことで、着実に比率の低下が図られています。今後も引き続き計画的な市債の発行に努め、財政健全化を推進していきます。</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150949</xdr:rowOff>
    </xdr:from>
    <xdr:to>
      <xdr:col>24</xdr:col>
      <xdr:colOff>558800</xdr:colOff>
      <xdr:row>44</xdr:row>
      <xdr:rowOff>75474</xdr:rowOff>
    </xdr:to>
    <xdr:cxnSp macro="">
      <xdr:nvCxnSpPr>
        <xdr:cNvPr id="380" name="直線コネクタ 379"/>
        <xdr:cNvCxnSpPr/>
      </xdr:nvCxnSpPr>
      <xdr:spPr>
        <a:xfrm flipV="1">
          <a:off x="17018000" y="6323149"/>
          <a:ext cx="0" cy="1296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47551</xdr:rowOff>
    </xdr:from>
    <xdr:ext cx="762000" cy="259045"/>
    <xdr:sp macro="" textlink="">
      <xdr:nvSpPr>
        <xdr:cNvPr id="381" name="公債費負担の状況最小値テキスト"/>
        <xdr:cNvSpPr txBox="1"/>
      </xdr:nvSpPr>
      <xdr:spPr>
        <a:xfrm>
          <a:off x="17106900" y="759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24</xdr:col>
      <xdr:colOff>469900</xdr:colOff>
      <xdr:row>44</xdr:row>
      <xdr:rowOff>75474</xdr:rowOff>
    </xdr:from>
    <xdr:to>
      <xdr:col>24</xdr:col>
      <xdr:colOff>647700</xdr:colOff>
      <xdr:row>44</xdr:row>
      <xdr:rowOff>75474</xdr:rowOff>
    </xdr:to>
    <xdr:cxnSp macro="">
      <xdr:nvCxnSpPr>
        <xdr:cNvPr id="382" name="直線コネクタ 381"/>
        <xdr:cNvCxnSpPr/>
      </xdr:nvCxnSpPr>
      <xdr:spPr>
        <a:xfrm>
          <a:off x="16929100" y="761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65876</xdr:rowOff>
    </xdr:from>
    <xdr:ext cx="762000" cy="259045"/>
    <xdr:sp macro="" textlink="">
      <xdr:nvSpPr>
        <xdr:cNvPr id="383" name="公債費負担の状況最大値テキスト"/>
        <xdr:cNvSpPr txBox="1"/>
      </xdr:nvSpPr>
      <xdr:spPr>
        <a:xfrm>
          <a:off x="17106900" y="6066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150949</xdr:rowOff>
    </xdr:from>
    <xdr:to>
      <xdr:col>24</xdr:col>
      <xdr:colOff>647700</xdr:colOff>
      <xdr:row>36</xdr:row>
      <xdr:rowOff>150949</xdr:rowOff>
    </xdr:to>
    <xdr:cxnSp macro="">
      <xdr:nvCxnSpPr>
        <xdr:cNvPr id="384" name="直線コネクタ 383"/>
        <xdr:cNvCxnSpPr/>
      </xdr:nvCxnSpPr>
      <xdr:spPr>
        <a:xfrm>
          <a:off x="16929100" y="6323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46083</xdr:rowOff>
    </xdr:from>
    <xdr:to>
      <xdr:col>24</xdr:col>
      <xdr:colOff>558800</xdr:colOff>
      <xdr:row>42</xdr:row>
      <xdr:rowOff>108131</xdr:rowOff>
    </xdr:to>
    <xdr:cxnSp macro="">
      <xdr:nvCxnSpPr>
        <xdr:cNvPr id="385" name="直線コネクタ 384"/>
        <xdr:cNvCxnSpPr/>
      </xdr:nvCxnSpPr>
      <xdr:spPr>
        <a:xfrm flipV="1">
          <a:off x="16179800" y="7246983"/>
          <a:ext cx="8382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65150</xdr:rowOff>
    </xdr:from>
    <xdr:ext cx="762000" cy="259045"/>
    <xdr:sp macro="" textlink="">
      <xdr:nvSpPr>
        <xdr:cNvPr id="386" name="公債費負担の状況平均値テキスト"/>
        <xdr:cNvSpPr txBox="1"/>
      </xdr:nvSpPr>
      <xdr:spPr>
        <a:xfrm>
          <a:off x="17106900" y="67517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48623</xdr:rowOff>
    </xdr:from>
    <xdr:to>
      <xdr:col>24</xdr:col>
      <xdr:colOff>609600</xdr:colOff>
      <xdr:row>40</xdr:row>
      <xdr:rowOff>150223</xdr:rowOff>
    </xdr:to>
    <xdr:sp macro="" textlink="">
      <xdr:nvSpPr>
        <xdr:cNvPr id="387" name="フローチャート : 判断 386"/>
        <xdr:cNvSpPr/>
      </xdr:nvSpPr>
      <xdr:spPr>
        <a:xfrm>
          <a:off x="16967200" y="690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108131</xdr:rowOff>
    </xdr:from>
    <xdr:to>
      <xdr:col>23</xdr:col>
      <xdr:colOff>406400</xdr:colOff>
      <xdr:row>43</xdr:row>
      <xdr:rowOff>40096</xdr:rowOff>
    </xdr:to>
    <xdr:cxnSp macro="">
      <xdr:nvCxnSpPr>
        <xdr:cNvPr id="388" name="直線コネクタ 387"/>
        <xdr:cNvCxnSpPr/>
      </xdr:nvCxnSpPr>
      <xdr:spPr>
        <a:xfrm flipV="1">
          <a:off x="15290800" y="7309031"/>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89988</xdr:rowOff>
    </xdr:from>
    <xdr:to>
      <xdr:col>23</xdr:col>
      <xdr:colOff>457200</xdr:colOff>
      <xdr:row>41</xdr:row>
      <xdr:rowOff>20138</xdr:rowOff>
    </xdr:to>
    <xdr:sp macro="" textlink="">
      <xdr:nvSpPr>
        <xdr:cNvPr id="389" name="フローチャート : 判断 388"/>
        <xdr:cNvSpPr/>
      </xdr:nvSpPr>
      <xdr:spPr>
        <a:xfrm>
          <a:off x="161290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30315</xdr:rowOff>
    </xdr:from>
    <xdr:ext cx="736600" cy="259045"/>
    <xdr:sp macro="" textlink="">
      <xdr:nvSpPr>
        <xdr:cNvPr id="390" name="テキスト ボックス 389"/>
        <xdr:cNvSpPr txBox="1"/>
      </xdr:nvSpPr>
      <xdr:spPr>
        <a:xfrm>
          <a:off x="15798800" y="6716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40096</xdr:rowOff>
    </xdr:from>
    <xdr:to>
      <xdr:col>22</xdr:col>
      <xdr:colOff>203200</xdr:colOff>
      <xdr:row>43</xdr:row>
      <xdr:rowOff>109038</xdr:rowOff>
    </xdr:to>
    <xdr:cxnSp macro="">
      <xdr:nvCxnSpPr>
        <xdr:cNvPr id="391" name="直線コネクタ 390"/>
        <xdr:cNvCxnSpPr/>
      </xdr:nvCxnSpPr>
      <xdr:spPr>
        <a:xfrm flipV="1">
          <a:off x="14401800" y="7412446"/>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131354</xdr:rowOff>
    </xdr:from>
    <xdr:to>
      <xdr:col>22</xdr:col>
      <xdr:colOff>254000</xdr:colOff>
      <xdr:row>41</xdr:row>
      <xdr:rowOff>61504</xdr:rowOff>
    </xdr:to>
    <xdr:sp macro="" textlink="">
      <xdr:nvSpPr>
        <xdr:cNvPr id="392" name="フローチャート : 判断 391"/>
        <xdr:cNvSpPr/>
      </xdr:nvSpPr>
      <xdr:spPr>
        <a:xfrm>
          <a:off x="15240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71681</xdr:rowOff>
    </xdr:from>
    <xdr:ext cx="762000" cy="259045"/>
    <xdr:sp macro="" textlink="">
      <xdr:nvSpPr>
        <xdr:cNvPr id="393" name="テキスト ボックス 392"/>
        <xdr:cNvSpPr txBox="1"/>
      </xdr:nvSpPr>
      <xdr:spPr>
        <a:xfrm>
          <a:off x="14909800" y="675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109038</xdr:rowOff>
    </xdr:from>
    <xdr:to>
      <xdr:col>21</xdr:col>
      <xdr:colOff>0</xdr:colOff>
      <xdr:row>44</xdr:row>
      <xdr:rowOff>54791</xdr:rowOff>
    </xdr:to>
    <xdr:cxnSp macro="">
      <xdr:nvCxnSpPr>
        <xdr:cNvPr id="394" name="直線コネクタ 393"/>
        <xdr:cNvCxnSpPr/>
      </xdr:nvCxnSpPr>
      <xdr:spPr>
        <a:xfrm flipV="1">
          <a:off x="13512800" y="7481388"/>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152037</xdr:rowOff>
    </xdr:from>
    <xdr:to>
      <xdr:col>21</xdr:col>
      <xdr:colOff>50800</xdr:colOff>
      <xdr:row>41</xdr:row>
      <xdr:rowOff>82187</xdr:rowOff>
    </xdr:to>
    <xdr:sp macro="" textlink="">
      <xdr:nvSpPr>
        <xdr:cNvPr id="395" name="フローチャート : 判断 394"/>
        <xdr:cNvSpPr/>
      </xdr:nvSpPr>
      <xdr:spPr>
        <a:xfrm>
          <a:off x="14351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92364</xdr:rowOff>
    </xdr:from>
    <xdr:ext cx="762000" cy="259045"/>
    <xdr:sp macro="" textlink="">
      <xdr:nvSpPr>
        <xdr:cNvPr id="396" name="テキスト ボックス 395"/>
        <xdr:cNvSpPr txBox="1"/>
      </xdr:nvSpPr>
      <xdr:spPr>
        <a:xfrm>
          <a:off x="14020800" y="677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28847</xdr:rowOff>
    </xdr:from>
    <xdr:to>
      <xdr:col>19</xdr:col>
      <xdr:colOff>533400</xdr:colOff>
      <xdr:row>41</xdr:row>
      <xdr:rowOff>130447</xdr:rowOff>
    </xdr:to>
    <xdr:sp macro="" textlink="">
      <xdr:nvSpPr>
        <xdr:cNvPr id="397" name="フローチャート : 判断 396"/>
        <xdr:cNvSpPr/>
      </xdr:nvSpPr>
      <xdr:spPr>
        <a:xfrm>
          <a:off x="13462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140624</xdr:rowOff>
    </xdr:from>
    <xdr:ext cx="762000" cy="259045"/>
    <xdr:sp macro="" textlink="">
      <xdr:nvSpPr>
        <xdr:cNvPr id="398" name="テキスト ボックス 397"/>
        <xdr:cNvSpPr txBox="1"/>
      </xdr:nvSpPr>
      <xdr:spPr>
        <a:xfrm>
          <a:off x="13131800" y="682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166733</xdr:rowOff>
    </xdr:from>
    <xdr:to>
      <xdr:col>24</xdr:col>
      <xdr:colOff>609600</xdr:colOff>
      <xdr:row>42</xdr:row>
      <xdr:rowOff>96883</xdr:rowOff>
    </xdr:to>
    <xdr:sp macro="" textlink="">
      <xdr:nvSpPr>
        <xdr:cNvPr id="404" name="円/楕円 403"/>
        <xdr:cNvSpPr/>
      </xdr:nvSpPr>
      <xdr:spPr>
        <a:xfrm>
          <a:off x="16967200" y="719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138810</xdr:rowOff>
    </xdr:from>
    <xdr:ext cx="762000" cy="259045"/>
    <xdr:sp macro="" textlink="">
      <xdr:nvSpPr>
        <xdr:cNvPr id="405" name="公債費負担の状況該当値テキスト"/>
        <xdr:cNvSpPr txBox="1"/>
      </xdr:nvSpPr>
      <xdr:spPr>
        <a:xfrm>
          <a:off x="17106900" y="7168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57331</xdr:rowOff>
    </xdr:from>
    <xdr:to>
      <xdr:col>23</xdr:col>
      <xdr:colOff>457200</xdr:colOff>
      <xdr:row>42</xdr:row>
      <xdr:rowOff>158931</xdr:rowOff>
    </xdr:to>
    <xdr:sp macro="" textlink="">
      <xdr:nvSpPr>
        <xdr:cNvPr id="406" name="円/楕円 405"/>
        <xdr:cNvSpPr/>
      </xdr:nvSpPr>
      <xdr:spPr>
        <a:xfrm>
          <a:off x="16129000" y="7258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143708</xdr:rowOff>
    </xdr:from>
    <xdr:ext cx="736600" cy="259045"/>
    <xdr:sp macro="" textlink="">
      <xdr:nvSpPr>
        <xdr:cNvPr id="407" name="テキスト ボックス 406"/>
        <xdr:cNvSpPr txBox="1"/>
      </xdr:nvSpPr>
      <xdr:spPr>
        <a:xfrm>
          <a:off x="15798800" y="73446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160746</xdr:rowOff>
    </xdr:from>
    <xdr:to>
      <xdr:col>22</xdr:col>
      <xdr:colOff>254000</xdr:colOff>
      <xdr:row>43</xdr:row>
      <xdr:rowOff>90896</xdr:rowOff>
    </xdr:to>
    <xdr:sp macro="" textlink="">
      <xdr:nvSpPr>
        <xdr:cNvPr id="408" name="円/楕円 407"/>
        <xdr:cNvSpPr/>
      </xdr:nvSpPr>
      <xdr:spPr>
        <a:xfrm>
          <a:off x="15240000" y="736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75673</xdr:rowOff>
    </xdr:from>
    <xdr:ext cx="762000" cy="259045"/>
    <xdr:sp macro="" textlink="">
      <xdr:nvSpPr>
        <xdr:cNvPr id="409" name="テキスト ボックス 408"/>
        <xdr:cNvSpPr txBox="1"/>
      </xdr:nvSpPr>
      <xdr:spPr>
        <a:xfrm>
          <a:off x="14909800" y="7448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58238</xdr:rowOff>
    </xdr:from>
    <xdr:to>
      <xdr:col>21</xdr:col>
      <xdr:colOff>50800</xdr:colOff>
      <xdr:row>43</xdr:row>
      <xdr:rowOff>159838</xdr:rowOff>
    </xdr:to>
    <xdr:sp macro="" textlink="">
      <xdr:nvSpPr>
        <xdr:cNvPr id="410" name="円/楕円 409"/>
        <xdr:cNvSpPr/>
      </xdr:nvSpPr>
      <xdr:spPr>
        <a:xfrm>
          <a:off x="14351000" y="743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144615</xdr:rowOff>
    </xdr:from>
    <xdr:ext cx="762000" cy="259045"/>
    <xdr:sp macro="" textlink="">
      <xdr:nvSpPr>
        <xdr:cNvPr id="411" name="テキスト ボックス 410"/>
        <xdr:cNvSpPr txBox="1"/>
      </xdr:nvSpPr>
      <xdr:spPr>
        <a:xfrm>
          <a:off x="14020800" y="751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3991</xdr:rowOff>
    </xdr:from>
    <xdr:to>
      <xdr:col>19</xdr:col>
      <xdr:colOff>533400</xdr:colOff>
      <xdr:row>44</xdr:row>
      <xdr:rowOff>105591</xdr:rowOff>
    </xdr:to>
    <xdr:sp macro="" textlink="">
      <xdr:nvSpPr>
        <xdr:cNvPr id="412" name="円/楕円 411"/>
        <xdr:cNvSpPr/>
      </xdr:nvSpPr>
      <xdr:spPr>
        <a:xfrm>
          <a:off x="13462000" y="7547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90368</xdr:rowOff>
    </xdr:from>
    <xdr:ext cx="762000" cy="259045"/>
    <xdr:sp macro="" textlink="">
      <xdr:nvSpPr>
        <xdr:cNvPr id="413" name="テキスト ボックス 412"/>
        <xdr:cNvSpPr txBox="1"/>
      </xdr:nvSpPr>
      <xdr:spPr>
        <a:xfrm>
          <a:off x="13131800" y="7634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[46.6%]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rgbClr val="0000FF"/>
              </a:solidFill>
              <a:effectLst/>
              <a:latin typeface="+mn-lt"/>
              <a:ea typeface="+mn-ea"/>
              <a:cs typeface="+mn-cs"/>
            </a:rPr>
            <a:t>　 </a:t>
          </a:r>
          <a:r>
            <a:rPr lang="ja-JP" altLang="ja-JP" sz="1300" b="0" i="0" baseline="0">
              <a:solidFill>
                <a:sysClr val="windowText" lastClr="000000"/>
              </a:solidFill>
              <a:effectLst/>
              <a:latin typeface="+mn-ea"/>
              <a:ea typeface="+mn-ea"/>
              <a:cs typeface="+mn-cs"/>
            </a:rPr>
            <a:t>過去の大型プロジェクト実施や下水道事業の推進により、類似団体と比較して高い水準</a:t>
          </a:r>
          <a:r>
            <a:rPr lang="ja-JP" altLang="en-US" sz="1300" b="0" i="0" baseline="0">
              <a:solidFill>
                <a:sysClr val="windowText" lastClr="000000"/>
              </a:solidFill>
              <a:effectLst/>
              <a:latin typeface="+mn-ea"/>
              <a:ea typeface="+mn-ea"/>
              <a:cs typeface="+mn-cs"/>
            </a:rPr>
            <a:t>にありました</a:t>
          </a:r>
          <a:r>
            <a:rPr lang="ja-JP" altLang="ja-JP" sz="1300" b="0" i="0" baseline="0">
              <a:solidFill>
                <a:sysClr val="windowText" lastClr="000000"/>
              </a:solidFill>
              <a:effectLst/>
              <a:latin typeface="+mn-ea"/>
              <a:ea typeface="+mn-ea"/>
              <a:cs typeface="+mn-cs"/>
            </a:rPr>
            <a:t>が、</a:t>
          </a:r>
          <a:r>
            <a:rPr lang="ja-JP" altLang="en-US" sz="1300" b="0" i="0" baseline="0">
              <a:solidFill>
                <a:sysClr val="windowText" lastClr="000000"/>
              </a:solidFill>
              <a:effectLst/>
              <a:latin typeface="+mn-ea"/>
              <a:ea typeface="+mn-ea"/>
              <a:cs typeface="+mn-cs"/>
            </a:rPr>
            <a:t>近年は、</a:t>
          </a:r>
          <a:r>
            <a:rPr lang="ja-JP" altLang="ja-JP" sz="1300" b="0" i="0" baseline="0">
              <a:solidFill>
                <a:sysClr val="windowText" lastClr="000000"/>
              </a:solidFill>
              <a:effectLst/>
              <a:latin typeface="+mn-ea"/>
              <a:ea typeface="+mn-ea"/>
              <a:cs typeface="+mn-cs"/>
            </a:rPr>
            <a:t>市債の発行抑制</a:t>
          </a:r>
          <a:r>
            <a:rPr lang="ja-JP" altLang="en-US" sz="1300" b="0" i="0" baseline="0">
              <a:solidFill>
                <a:sysClr val="windowText" lastClr="000000"/>
              </a:solidFill>
              <a:effectLst/>
              <a:latin typeface="+mn-ea"/>
              <a:ea typeface="+mn-ea"/>
              <a:cs typeface="+mn-cs"/>
            </a:rPr>
            <a:t>や</a:t>
          </a:r>
          <a:r>
            <a:rPr lang="ja-JP" altLang="ja-JP" sz="1300" b="0" i="0" baseline="0">
              <a:solidFill>
                <a:sysClr val="windowText" lastClr="000000"/>
              </a:solidFill>
              <a:effectLst/>
              <a:latin typeface="+mn-ea"/>
              <a:ea typeface="+mn-ea"/>
              <a:cs typeface="+mn-cs"/>
            </a:rPr>
            <a:t>補償金免除繰上償還</a:t>
          </a:r>
          <a:r>
            <a:rPr lang="ja-JP" altLang="en-US" sz="1300" b="0" i="0" baseline="0">
              <a:solidFill>
                <a:sysClr val="windowText" lastClr="000000"/>
              </a:solidFill>
              <a:effectLst/>
              <a:latin typeface="+mn-ea"/>
              <a:ea typeface="+mn-ea"/>
              <a:cs typeface="+mn-cs"/>
            </a:rPr>
            <a:t>などにより、</a:t>
          </a:r>
          <a:r>
            <a:rPr lang="ja-JP" altLang="ja-JP" sz="1300" b="0" i="0" baseline="0">
              <a:solidFill>
                <a:sysClr val="windowText" lastClr="000000"/>
              </a:solidFill>
              <a:effectLst/>
              <a:latin typeface="+mn-ea"/>
              <a:ea typeface="+mn-ea"/>
              <a:cs typeface="+mn-cs"/>
            </a:rPr>
            <a:t>市債残高</a:t>
          </a:r>
          <a:r>
            <a:rPr lang="ja-JP" altLang="en-US" sz="1300" b="0" i="0" baseline="0">
              <a:solidFill>
                <a:sysClr val="windowText" lastClr="000000"/>
              </a:solidFill>
              <a:effectLst/>
              <a:latin typeface="+mn-ea"/>
              <a:ea typeface="+mn-ea"/>
              <a:cs typeface="+mn-cs"/>
            </a:rPr>
            <a:t>を着実に</a:t>
          </a:r>
          <a:r>
            <a:rPr lang="ja-JP" altLang="ja-JP" sz="1300" b="0" i="0" baseline="0">
              <a:solidFill>
                <a:sysClr val="windowText" lastClr="000000"/>
              </a:solidFill>
              <a:effectLst/>
              <a:latin typeface="+mn-ea"/>
              <a:ea typeface="+mn-ea"/>
              <a:cs typeface="+mn-cs"/>
            </a:rPr>
            <a:t>減少</a:t>
          </a:r>
          <a:r>
            <a:rPr lang="ja-JP" altLang="en-US" sz="1300" b="0" i="0" baseline="0">
              <a:solidFill>
                <a:sysClr val="windowText" lastClr="000000"/>
              </a:solidFill>
              <a:effectLst/>
              <a:latin typeface="+mn-ea"/>
              <a:ea typeface="+mn-ea"/>
              <a:cs typeface="+mn-cs"/>
            </a:rPr>
            <a:t>させるとともに、</a:t>
          </a:r>
          <a:r>
            <a:rPr lang="ja-JP" altLang="ja-JP" sz="1300" b="0" i="0" baseline="0">
              <a:solidFill>
                <a:sysClr val="windowText" lastClr="000000"/>
              </a:solidFill>
              <a:effectLst/>
              <a:latin typeface="+mn-ea"/>
              <a:ea typeface="+mn-ea"/>
              <a:cs typeface="+mn-cs"/>
            </a:rPr>
            <a:t>財政調整基金等</a:t>
          </a:r>
          <a:r>
            <a:rPr lang="ja-JP" altLang="en-US" sz="1300" b="0" i="0" baseline="0">
              <a:solidFill>
                <a:sysClr val="windowText" lastClr="000000"/>
              </a:solidFill>
              <a:effectLst/>
              <a:latin typeface="+mn-ea"/>
              <a:ea typeface="+mn-ea"/>
              <a:cs typeface="+mn-cs"/>
            </a:rPr>
            <a:t>の</a:t>
          </a:r>
          <a:r>
            <a:rPr lang="ja-JP" altLang="ja-JP" sz="1300" b="0" i="0" baseline="0">
              <a:solidFill>
                <a:sysClr val="windowText" lastClr="000000"/>
              </a:solidFill>
              <a:effectLst/>
              <a:latin typeface="+mn-ea"/>
              <a:ea typeface="+mn-ea"/>
              <a:cs typeface="+mn-cs"/>
            </a:rPr>
            <a:t>積み立て</a:t>
          </a:r>
          <a:r>
            <a:rPr lang="ja-JP" altLang="en-US" sz="1300" b="0" i="0" baseline="0">
              <a:solidFill>
                <a:sysClr val="windowText" lastClr="000000"/>
              </a:solidFill>
              <a:effectLst/>
              <a:latin typeface="+mn-ea"/>
              <a:ea typeface="+mn-ea"/>
              <a:cs typeface="+mn-cs"/>
            </a:rPr>
            <a:t>に努めることで、改善</a:t>
          </a:r>
          <a:r>
            <a:rPr lang="ja-JP" altLang="ja-JP" sz="1300" b="0" i="0" baseline="0">
              <a:solidFill>
                <a:sysClr val="windowText" lastClr="000000"/>
              </a:solidFill>
              <a:effectLst/>
              <a:latin typeface="+mn-ea"/>
              <a:ea typeface="+mn-ea"/>
              <a:cs typeface="+mn-cs"/>
            </a:rPr>
            <a:t>傾向</a:t>
          </a:r>
          <a:r>
            <a:rPr lang="ja-JP" altLang="en-US" sz="1300" b="0" i="0" baseline="0">
              <a:solidFill>
                <a:sysClr val="windowText" lastClr="000000"/>
              </a:solidFill>
              <a:effectLst/>
              <a:latin typeface="+mn-ea"/>
              <a:ea typeface="+mn-ea"/>
              <a:cs typeface="+mn-cs"/>
            </a:rPr>
            <a:t>が続いており、類似</a:t>
          </a:r>
          <a:r>
            <a:rPr lang="ja-JP" altLang="ja-JP" sz="1300" b="0" i="0" baseline="0">
              <a:solidFill>
                <a:sysClr val="windowText" lastClr="000000"/>
              </a:solidFill>
              <a:effectLst/>
              <a:latin typeface="+mn-ea"/>
              <a:ea typeface="+mn-ea"/>
              <a:cs typeface="+mn-cs"/>
            </a:rPr>
            <a:t>団体平均に</a:t>
          </a:r>
          <a:r>
            <a:rPr lang="ja-JP" altLang="en-US" sz="1300" b="0" i="0" baseline="0">
              <a:solidFill>
                <a:sysClr val="windowText" lastClr="000000"/>
              </a:solidFill>
              <a:effectLst/>
              <a:latin typeface="+mn-ea"/>
              <a:ea typeface="+mn-ea"/>
              <a:cs typeface="+mn-cs"/>
            </a:rPr>
            <a:t>近づいています</a:t>
          </a:r>
          <a:r>
            <a:rPr lang="ja-JP" altLang="ja-JP" sz="1300" b="0" i="0" baseline="0">
              <a:solidFill>
                <a:sysClr val="windowText" lastClr="000000"/>
              </a:solidFill>
              <a:effectLst/>
              <a:latin typeface="+mn-ea"/>
              <a:ea typeface="+mn-ea"/>
              <a:cs typeface="+mn-cs"/>
            </a:rPr>
            <a:t>。</a:t>
          </a:r>
          <a:endParaRPr lang="ja-JP" altLang="ja-JP" sz="1300">
            <a:solidFill>
              <a:sysClr val="windowText" lastClr="000000"/>
            </a:solidFill>
            <a:effectLst/>
            <a:latin typeface="+mn-ea"/>
            <a:ea typeface="+mn-ea"/>
          </a:endParaRPr>
        </a:p>
        <a:p>
          <a:pPr rtl="0"/>
          <a:r>
            <a:rPr lang="ja-JP" altLang="en-US" sz="1300" b="0" i="0" baseline="0">
              <a:solidFill>
                <a:sysClr val="windowText" lastClr="000000"/>
              </a:solidFill>
              <a:effectLst/>
              <a:latin typeface="+mn-ea"/>
              <a:ea typeface="+mn-ea"/>
              <a:cs typeface="+mn-cs"/>
            </a:rPr>
            <a:t>　</a:t>
          </a:r>
          <a:r>
            <a:rPr lang="ja-JP" altLang="ja-JP" sz="1300" b="0" i="0" baseline="0">
              <a:solidFill>
                <a:sysClr val="windowText" lastClr="000000"/>
              </a:solidFill>
              <a:effectLst/>
              <a:latin typeface="+mn-ea"/>
              <a:ea typeface="+mn-ea"/>
              <a:cs typeface="+mn-cs"/>
            </a:rPr>
            <a:t>今後も債務総額の減少に向けた取組を続け、財政の健全化を図っていきます。</a:t>
          </a:r>
          <a:endParaRPr lang="ja-JP" altLang="ja-JP" sz="1300">
            <a:solidFill>
              <a:sysClr val="windowText" lastClr="000000"/>
            </a:solidFill>
            <a:effectLst/>
            <a:latin typeface="+mn-ea"/>
            <a:ea typeface="+mn-ea"/>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0" name="直線コネクタ 42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1" name="テキスト ボックス 43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2" name="直線コネクタ 43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3" name="テキスト ボックス 43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4" name="直線コネクタ 43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5" name="テキスト ボックス 43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6" name="直線コネクタ 43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7" name="テキスト ボックス 43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8" name="直線コネクタ 43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9" name="テキスト ボックス 43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0" name="直線コネクタ 43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1" name="テキスト ボックス 44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161472</xdr:rowOff>
    </xdr:to>
    <xdr:cxnSp macro="">
      <xdr:nvCxnSpPr>
        <xdr:cNvPr id="444" name="直線コネクタ 443"/>
        <xdr:cNvCxnSpPr/>
      </xdr:nvCxnSpPr>
      <xdr:spPr>
        <a:xfrm flipV="1">
          <a:off x="17018000" y="2313214"/>
          <a:ext cx="0" cy="1620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133549</xdr:rowOff>
    </xdr:from>
    <xdr:ext cx="762000" cy="259045"/>
    <xdr:sp macro="" textlink="">
      <xdr:nvSpPr>
        <xdr:cNvPr id="445" name="将来負担の状況最小値テキスト"/>
        <xdr:cNvSpPr txBox="1"/>
      </xdr:nvSpPr>
      <xdr:spPr>
        <a:xfrm>
          <a:off x="17106900" y="390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141.0</a:t>
          </a:r>
          <a:endParaRPr kumimoji="1" lang="ja-JP" altLang="en-US" sz="1000" b="1">
            <a:latin typeface="ＭＳ Ｐゴシック"/>
          </a:endParaRPr>
        </a:p>
      </xdr:txBody>
    </xdr:sp>
    <xdr:clientData/>
  </xdr:oneCellAnchor>
  <xdr:twoCellAnchor>
    <xdr:from>
      <xdr:col>24</xdr:col>
      <xdr:colOff>469900</xdr:colOff>
      <xdr:row>22</xdr:row>
      <xdr:rowOff>161472</xdr:rowOff>
    </xdr:from>
    <xdr:to>
      <xdr:col>24</xdr:col>
      <xdr:colOff>647700</xdr:colOff>
      <xdr:row>22</xdr:row>
      <xdr:rowOff>161472</xdr:rowOff>
    </xdr:to>
    <xdr:cxnSp macro="">
      <xdr:nvCxnSpPr>
        <xdr:cNvPr id="446" name="直線コネクタ 445"/>
        <xdr:cNvCxnSpPr/>
      </xdr:nvCxnSpPr>
      <xdr:spPr>
        <a:xfrm>
          <a:off x="16929100" y="393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7"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8" name="直線コネクタ 44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105471</xdr:rowOff>
    </xdr:from>
    <xdr:to>
      <xdr:col>24</xdr:col>
      <xdr:colOff>558800</xdr:colOff>
      <xdr:row>16</xdr:row>
      <xdr:rowOff>146836</xdr:rowOff>
    </xdr:to>
    <xdr:cxnSp macro="">
      <xdr:nvCxnSpPr>
        <xdr:cNvPr id="449" name="直線コネクタ 448"/>
        <xdr:cNvCxnSpPr/>
      </xdr:nvCxnSpPr>
      <xdr:spPr>
        <a:xfrm flipV="1">
          <a:off x="16179800" y="2848671"/>
          <a:ext cx="8382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53962</xdr:rowOff>
    </xdr:from>
    <xdr:ext cx="762000" cy="259045"/>
    <xdr:sp macro="" textlink="">
      <xdr:nvSpPr>
        <xdr:cNvPr id="450" name="将来負担の状況平均値テキスト"/>
        <xdr:cNvSpPr txBox="1"/>
      </xdr:nvSpPr>
      <xdr:spPr>
        <a:xfrm>
          <a:off x="17106900" y="26257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45.1</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37435</xdr:rowOff>
    </xdr:from>
    <xdr:to>
      <xdr:col>24</xdr:col>
      <xdr:colOff>609600</xdr:colOff>
      <xdr:row>16</xdr:row>
      <xdr:rowOff>139035</xdr:rowOff>
    </xdr:to>
    <xdr:sp macro="" textlink="">
      <xdr:nvSpPr>
        <xdr:cNvPr id="451" name="フローチャート : 判断 450"/>
        <xdr:cNvSpPr/>
      </xdr:nvSpPr>
      <xdr:spPr>
        <a:xfrm>
          <a:off x="16967200" y="2780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146836</xdr:rowOff>
    </xdr:from>
    <xdr:to>
      <xdr:col>23</xdr:col>
      <xdr:colOff>406400</xdr:colOff>
      <xdr:row>17</xdr:row>
      <xdr:rowOff>156936</xdr:rowOff>
    </xdr:to>
    <xdr:cxnSp macro="">
      <xdr:nvCxnSpPr>
        <xdr:cNvPr id="452" name="直線コネクタ 451"/>
        <xdr:cNvCxnSpPr/>
      </xdr:nvCxnSpPr>
      <xdr:spPr>
        <a:xfrm flipV="1">
          <a:off x="15290800" y="2890036"/>
          <a:ext cx="889000" cy="181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91440</xdr:rowOff>
    </xdr:from>
    <xdr:to>
      <xdr:col>23</xdr:col>
      <xdr:colOff>457200</xdr:colOff>
      <xdr:row>17</xdr:row>
      <xdr:rowOff>21590</xdr:rowOff>
    </xdr:to>
    <xdr:sp macro="" textlink="">
      <xdr:nvSpPr>
        <xdr:cNvPr id="453" name="フローチャート : 判断 452"/>
        <xdr:cNvSpPr/>
      </xdr:nvSpPr>
      <xdr:spPr>
        <a:xfrm>
          <a:off x="161290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31767</xdr:rowOff>
    </xdr:from>
    <xdr:ext cx="736600" cy="259045"/>
    <xdr:sp macro="" textlink="">
      <xdr:nvSpPr>
        <xdr:cNvPr id="454" name="テキスト ボックス 453"/>
        <xdr:cNvSpPr txBox="1"/>
      </xdr:nvSpPr>
      <xdr:spPr>
        <a:xfrm>
          <a:off x="15798800" y="2603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156936</xdr:rowOff>
    </xdr:from>
    <xdr:to>
      <xdr:col>22</xdr:col>
      <xdr:colOff>203200</xdr:colOff>
      <xdr:row>19</xdr:row>
      <xdr:rowOff>78317</xdr:rowOff>
    </xdr:to>
    <xdr:cxnSp macro="">
      <xdr:nvCxnSpPr>
        <xdr:cNvPr id="455" name="直線コネクタ 454"/>
        <xdr:cNvCxnSpPr/>
      </xdr:nvCxnSpPr>
      <xdr:spPr>
        <a:xfrm flipV="1">
          <a:off x="14401800" y="3071586"/>
          <a:ext cx="889000" cy="264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11914</xdr:rowOff>
    </xdr:from>
    <xdr:to>
      <xdr:col>22</xdr:col>
      <xdr:colOff>254000</xdr:colOff>
      <xdr:row>17</xdr:row>
      <xdr:rowOff>113514</xdr:rowOff>
    </xdr:to>
    <xdr:sp macro="" textlink="">
      <xdr:nvSpPr>
        <xdr:cNvPr id="456" name="フローチャート : 判断 455"/>
        <xdr:cNvSpPr/>
      </xdr:nvSpPr>
      <xdr:spPr>
        <a:xfrm>
          <a:off x="15240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123691</xdr:rowOff>
    </xdr:from>
    <xdr:ext cx="762000" cy="259045"/>
    <xdr:sp macro="" textlink="">
      <xdr:nvSpPr>
        <xdr:cNvPr id="457" name="テキスト ボックス 456"/>
        <xdr:cNvSpPr txBox="1"/>
      </xdr:nvSpPr>
      <xdr:spPr>
        <a:xfrm>
          <a:off x="14909800" y="269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78317</xdr:rowOff>
    </xdr:from>
    <xdr:to>
      <xdr:col>21</xdr:col>
      <xdr:colOff>0</xdr:colOff>
      <xdr:row>21</xdr:row>
      <xdr:rowOff>78982</xdr:rowOff>
    </xdr:to>
    <xdr:cxnSp macro="">
      <xdr:nvCxnSpPr>
        <xdr:cNvPr id="458" name="直線コネクタ 457"/>
        <xdr:cNvCxnSpPr/>
      </xdr:nvCxnSpPr>
      <xdr:spPr>
        <a:xfrm flipV="1">
          <a:off x="13512800" y="3335867"/>
          <a:ext cx="889000" cy="343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65919</xdr:rowOff>
    </xdr:from>
    <xdr:to>
      <xdr:col>21</xdr:col>
      <xdr:colOff>50800</xdr:colOff>
      <xdr:row>17</xdr:row>
      <xdr:rowOff>167519</xdr:rowOff>
    </xdr:to>
    <xdr:sp macro="" textlink="">
      <xdr:nvSpPr>
        <xdr:cNvPr id="459" name="フローチャート : 判断 458"/>
        <xdr:cNvSpPr/>
      </xdr:nvSpPr>
      <xdr:spPr>
        <a:xfrm>
          <a:off x="14351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6246</xdr:rowOff>
    </xdr:from>
    <xdr:ext cx="762000" cy="259045"/>
    <xdr:sp macro="" textlink="">
      <xdr:nvSpPr>
        <xdr:cNvPr id="460" name="テキスト ボックス 459"/>
        <xdr:cNvSpPr txBox="1"/>
      </xdr:nvSpPr>
      <xdr:spPr>
        <a:xfrm>
          <a:off x="14020800" y="274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42696</xdr:rowOff>
    </xdr:from>
    <xdr:to>
      <xdr:col>19</xdr:col>
      <xdr:colOff>533400</xdr:colOff>
      <xdr:row>18</xdr:row>
      <xdr:rowOff>144296</xdr:rowOff>
    </xdr:to>
    <xdr:sp macro="" textlink="">
      <xdr:nvSpPr>
        <xdr:cNvPr id="461" name="フローチャート : 判断 460"/>
        <xdr:cNvSpPr/>
      </xdr:nvSpPr>
      <xdr:spPr>
        <a:xfrm>
          <a:off x="13462000" y="312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154473</xdr:rowOff>
    </xdr:from>
    <xdr:ext cx="762000" cy="259045"/>
    <xdr:sp macro="" textlink="">
      <xdr:nvSpPr>
        <xdr:cNvPr id="462" name="テキスト ボックス 461"/>
        <xdr:cNvSpPr txBox="1"/>
      </xdr:nvSpPr>
      <xdr:spPr>
        <a:xfrm>
          <a:off x="13131800" y="289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54671</xdr:rowOff>
    </xdr:from>
    <xdr:to>
      <xdr:col>24</xdr:col>
      <xdr:colOff>609600</xdr:colOff>
      <xdr:row>16</xdr:row>
      <xdr:rowOff>156271</xdr:rowOff>
    </xdr:to>
    <xdr:sp macro="" textlink="">
      <xdr:nvSpPr>
        <xdr:cNvPr id="468" name="円/楕円 467"/>
        <xdr:cNvSpPr/>
      </xdr:nvSpPr>
      <xdr:spPr>
        <a:xfrm>
          <a:off x="16967200" y="279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26748</xdr:rowOff>
    </xdr:from>
    <xdr:ext cx="762000" cy="259045"/>
    <xdr:sp macro="" textlink="">
      <xdr:nvSpPr>
        <xdr:cNvPr id="469" name="将来負担の状況該当値テキスト"/>
        <xdr:cNvSpPr txBox="1"/>
      </xdr:nvSpPr>
      <xdr:spPr>
        <a:xfrm>
          <a:off x="17106900" y="2769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96036</xdr:rowOff>
    </xdr:from>
    <xdr:to>
      <xdr:col>23</xdr:col>
      <xdr:colOff>457200</xdr:colOff>
      <xdr:row>17</xdr:row>
      <xdr:rowOff>26186</xdr:rowOff>
    </xdr:to>
    <xdr:sp macro="" textlink="">
      <xdr:nvSpPr>
        <xdr:cNvPr id="470" name="円/楕円 469"/>
        <xdr:cNvSpPr/>
      </xdr:nvSpPr>
      <xdr:spPr>
        <a:xfrm>
          <a:off x="16129000" y="283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10963</xdr:rowOff>
    </xdr:from>
    <xdr:ext cx="736600" cy="259045"/>
    <xdr:sp macro="" textlink="">
      <xdr:nvSpPr>
        <xdr:cNvPr id="471" name="テキスト ボックス 470"/>
        <xdr:cNvSpPr txBox="1"/>
      </xdr:nvSpPr>
      <xdr:spPr>
        <a:xfrm>
          <a:off x="15798800" y="29256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50.2</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106136</xdr:rowOff>
    </xdr:from>
    <xdr:to>
      <xdr:col>22</xdr:col>
      <xdr:colOff>254000</xdr:colOff>
      <xdr:row>18</xdr:row>
      <xdr:rowOff>36286</xdr:rowOff>
    </xdr:to>
    <xdr:sp macro="" textlink="">
      <xdr:nvSpPr>
        <xdr:cNvPr id="472" name="円/楕円 471"/>
        <xdr:cNvSpPr/>
      </xdr:nvSpPr>
      <xdr:spPr>
        <a:xfrm>
          <a:off x="15240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21063</xdr:rowOff>
    </xdr:from>
    <xdr:ext cx="762000" cy="259045"/>
    <xdr:sp macro="" textlink="">
      <xdr:nvSpPr>
        <xdr:cNvPr id="473" name="テキスト ボックス 472"/>
        <xdr:cNvSpPr txBox="1"/>
      </xdr:nvSpPr>
      <xdr:spPr>
        <a:xfrm>
          <a:off x="14909800" y="310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27517</xdr:rowOff>
    </xdr:from>
    <xdr:to>
      <xdr:col>21</xdr:col>
      <xdr:colOff>50800</xdr:colOff>
      <xdr:row>19</xdr:row>
      <xdr:rowOff>129117</xdr:rowOff>
    </xdr:to>
    <xdr:sp macro="" textlink="">
      <xdr:nvSpPr>
        <xdr:cNvPr id="474" name="円/楕円 473"/>
        <xdr:cNvSpPr/>
      </xdr:nvSpPr>
      <xdr:spPr>
        <a:xfrm>
          <a:off x="14351000" y="328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113894</xdr:rowOff>
    </xdr:from>
    <xdr:ext cx="762000" cy="259045"/>
    <xdr:sp macro="" textlink="">
      <xdr:nvSpPr>
        <xdr:cNvPr id="475" name="テキスト ボックス 474"/>
        <xdr:cNvSpPr txBox="1"/>
      </xdr:nvSpPr>
      <xdr:spPr>
        <a:xfrm>
          <a:off x="14020800" y="337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28182</xdr:rowOff>
    </xdr:from>
    <xdr:to>
      <xdr:col>19</xdr:col>
      <xdr:colOff>533400</xdr:colOff>
      <xdr:row>21</xdr:row>
      <xdr:rowOff>129782</xdr:rowOff>
    </xdr:to>
    <xdr:sp macro="" textlink="">
      <xdr:nvSpPr>
        <xdr:cNvPr id="476" name="円/楕円 475"/>
        <xdr:cNvSpPr/>
      </xdr:nvSpPr>
      <xdr:spPr>
        <a:xfrm>
          <a:off x="13462000" y="362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114559</xdr:rowOff>
    </xdr:from>
    <xdr:ext cx="762000" cy="259045"/>
    <xdr:sp macro="" textlink="">
      <xdr:nvSpPr>
        <xdr:cNvPr id="477" name="テキスト ボックス 476"/>
        <xdr:cNvSpPr txBox="1"/>
      </xdr:nvSpPr>
      <xdr:spPr>
        <a:xfrm>
          <a:off x="13131800" y="371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三重県四日市市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312,753
305,057
206.44
111,506,209
109,014,587
2,142,579
69,301,444
74,745,963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46.6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ea"/>
              <a:ea typeface="+mn-ea"/>
              <a:cs typeface="+mn-cs"/>
            </a:rPr>
            <a:t>新・行財政改革大綱に基づき、他都市に先駆けて職員数の削減に努めてきたことにより人件費が抑制され</a:t>
          </a:r>
          <a:r>
            <a:rPr lang="ja-JP" altLang="en-US" sz="1300" b="0" i="0" baseline="0">
              <a:solidFill>
                <a:schemeClr val="dk1"/>
              </a:solidFill>
              <a:effectLst/>
              <a:latin typeface="+mn-ea"/>
              <a:ea typeface="+mn-ea"/>
              <a:cs typeface="+mn-cs"/>
            </a:rPr>
            <a:t>、類似団体平均を下回っています</a:t>
          </a:r>
          <a:r>
            <a:rPr lang="ja-JP" altLang="ja-JP" sz="1300" b="0" i="0" baseline="0">
              <a:solidFill>
                <a:schemeClr val="dk1"/>
              </a:solidFill>
              <a:effectLst/>
              <a:latin typeface="+mn-ea"/>
              <a:ea typeface="+mn-ea"/>
              <a:cs typeface="+mn-cs"/>
            </a:rPr>
            <a:t>。</a:t>
          </a:r>
          <a:endParaRPr lang="en-US" altLang="ja-JP" sz="1300" b="0" i="0" baseline="0">
            <a:solidFill>
              <a:schemeClr val="dk1"/>
            </a:solidFill>
            <a:effectLst/>
            <a:latin typeface="+mn-ea"/>
            <a:ea typeface="+mn-ea"/>
            <a:cs typeface="+mn-cs"/>
          </a:endParaRPr>
        </a:p>
        <a:p>
          <a:pPr rtl="0"/>
          <a:r>
            <a:rPr lang="ja-JP" altLang="en-US" sz="1300" b="0" i="0" baseline="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今後も事業の見直し等を推進し、適正な人件費率の維持改善に努め</a:t>
          </a:r>
          <a:r>
            <a:rPr lang="ja-JP" altLang="en-US" sz="1300" b="0" i="0" baseline="0">
              <a:solidFill>
                <a:schemeClr val="dk1"/>
              </a:solidFill>
              <a:effectLst/>
              <a:latin typeface="+mn-ea"/>
              <a:ea typeface="+mn-ea"/>
              <a:cs typeface="+mn-cs"/>
            </a:rPr>
            <a:t>ます</a:t>
          </a:r>
          <a:r>
            <a:rPr lang="ja-JP" altLang="ja-JP" sz="1300" b="0" i="0" baseline="0">
              <a:solidFill>
                <a:schemeClr val="dk1"/>
              </a:solidFill>
              <a:effectLst/>
              <a:latin typeface="+mn-ea"/>
              <a:ea typeface="+mn-ea"/>
              <a:cs typeface="+mn-cs"/>
            </a:rPr>
            <a:t>。</a:t>
          </a:r>
          <a:endParaRPr lang="ja-JP" altLang="ja-JP" sz="1300">
            <a:effectLst/>
            <a:latin typeface="+mn-ea"/>
            <a:ea typeface="+mn-ea"/>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78014</xdr:rowOff>
    </xdr:from>
    <xdr:to>
      <xdr:col>7</xdr:col>
      <xdr:colOff>15875</xdr:colOff>
      <xdr:row>40</xdr:row>
      <xdr:rowOff>165100</xdr:rowOff>
    </xdr:to>
    <xdr:cxnSp macro="">
      <xdr:nvCxnSpPr>
        <xdr:cNvPr id="61" name="直線コネクタ 60"/>
        <xdr:cNvCxnSpPr/>
      </xdr:nvCxnSpPr>
      <xdr:spPr>
        <a:xfrm flipV="1">
          <a:off x="4826000" y="55644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2"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31.1</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3" name="直線コネクタ 62"/>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164391</xdr:rowOff>
    </xdr:from>
    <xdr:ext cx="762000" cy="259045"/>
    <xdr:sp macro="" textlink="">
      <xdr:nvSpPr>
        <xdr:cNvPr id="64" name="人件費最大値テキスト"/>
        <xdr:cNvSpPr txBox="1"/>
      </xdr:nvSpPr>
      <xdr:spPr>
        <a:xfrm>
          <a:off x="4914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32</xdr:row>
      <xdr:rowOff>78014</xdr:rowOff>
    </xdr:from>
    <xdr:to>
      <xdr:col>7</xdr:col>
      <xdr:colOff>104775</xdr:colOff>
      <xdr:row>32</xdr:row>
      <xdr:rowOff>78014</xdr:rowOff>
    </xdr:to>
    <xdr:cxnSp macro="">
      <xdr:nvCxnSpPr>
        <xdr:cNvPr id="65" name="直線コネクタ 64"/>
        <xdr:cNvCxnSpPr/>
      </xdr:nvCxnSpPr>
      <xdr:spPr>
        <a:xfrm>
          <a:off x="4737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39914</xdr:rowOff>
    </xdr:from>
    <xdr:to>
      <xdr:col>7</xdr:col>
      <xdr:colOff>15875</xdr:colOff>
      <xdr:row>34</xdr:row>
      <xdr:rowOff>50800</xdr:rowOff>
    </xdr:to>
    <xdr:cxnSp macro="">
      <xdr:nvCxnSpPr>
        <xdr:cNvPr id="66" name="直線コネクタ 65"/>
        <xdr:cNvCxnSpPr/>
      </xdr:nvCxnSpPr>
      <xdr:spPr>
        <a:xfrm>
          <a:off x="3987800" y="5869214"/>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75491</xdr:rowOff>
    </xdr:from>
    <xdr:ext cx="762000" cy="259045"/>
    <xdr:sp macro="" textlink="">
      <xdr:nvSpPr>
        <xdr:cNvPr id="67" name="人件費平均値テキスト"/>
        <xdr:cNvSpPr txBox="1"/>
      </xdr:nvSpPr>
      <xdr:spPr>
        <a:xfrm>
          <a:off x="4914900" y="6247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103414</xdr:rowOff>
    </xdr:from>
    <xdr:to>
      <xdr:col>7</xdr:col>
      <xdr:colOff>66675</xdr:colOff>
      <xdr:row>37</xdr:row>
      <xdr:rowOff>33564</xdr:rowOff>
    </xdr:to>
    <xdr:sp macro="" textlink="">
      <xdr:nvSpPr>
        <xdr:cNvPr id="68" name="フローチャート : 判断 67"/>
        <xdr:cNvSpPr/>
      </xdr:nvSpPr>
      <xdr:spPr>
        <a:xfrm>
          <a:off x="47752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39914</xdr:rowOff>
    </xdr:from>
    <xdr:to>
      <xdr:col>5</xdr:col>
      <xdr:colOff>549275</xdr:colOff>
      <xdr:row>34</xdr:row>
      <xdr:rowOff>39914</xdr:rowOff>
    </xdr:to>
    <xdr:cxnSp macro="">
      <xdr:nvCxnSpPr>
        <xdr:cNvPr id="69" name="直線コネクタ 68"/>
        <xdr:cNvCxnSpPr/>
      </xdr:nvCxnSpPr>
      <xdr:spPr>
        <a:xfrm>
          <a:off x="3098800" y="58692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81643</xdr:rowOff>
    </xdr:from>
    <xdr:to>
      <xdr:col>5</xdr:col>
      <xdr:colOff>600075</xdr:colOff>
      <xdr:row>37</xdr:row>
      <xdr:rowOff>11793</xdr:rowOff>
    </xdr:to>
    <xdr:sp macro="" textlink="">
      <xdr:nvSpPr>
        <xdr:cNvPr id="70" name="フローチャート : 判断 69"/>
        <xdr:cNvSpPr/>
      </xdr:nvSpPr>
      <xdr:spPr>
        <a:xfrm>
          <a:off x="3937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168020</xdr:rowOff>
    </xdr:from>
    <xdr:ext cx="736600" cy="259045"/>
    <xdr:sp macro="" textlink="">
      <xdr:nvSpPr>
        <xdr:cNvPr id="71" name="テキスト ボックス 70"/>
        <xdr:cNvSpPr txBox="1"/>
      </xdr:nvSpPr>
      <xdr:spPr>
        <a:xfrm>
          <a:off x="3606800" y="6340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39914</xdr:rowOff>
    </xdr:from>
    <xdr:to>
      <xdr:col>4</xdr:col>
      <xdr:colOff>346075</xdr:colOff>
      <xdr:row>34</xdr:row>
      <xdr:rowOff>50800</xdr:rowOff>
    </xdr:to>
    <xdr:cxnSp macro="">
      <xdr:nvCxnSpPr>
        <xdr:cNvPr id="72" name="直線コネクタ 71"/>
        <xdr:cNvCxnSpPr/>
      </xdr:nvCxnSpPr>
      <xdr:spPr>
        <a:xfrm flipV="1">
          <a:off x="2209800" y="58692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4" name="テキスト ボックス 73"/>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50800</xdr:rowOff>
    </xdr:from>
    <xdr:to>
      <xdr:col>3</xdr:col>
      <xdr:colOff>142875</xdr:colOff>
      <xdr:row>35</xdr:row>
      <xdr:rowOff>9978</xdr:rowOff>
    </xdr:to>
    <xdr:cxnSp macro="">
      <xdr:nvCxnSpPr>
        <xdr:cNvPr id="75" name="直線コネクタ 74"/>
        <xdr:cNvCxnSpPr/>
      </xdr:nvCxnSpPr>
      <xdr:spPr>
        <a:xfrm flipV="1">
          <a:off x="1320800" y="58801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149678</xdr:rowOff>
    </xdr:from>
    <xdr:to>
      <xdr:col>3</xdr:col>
      <xdr:colOff>193675</xdr:colOff>
      <xdr:row>38</xdr:row>
      <xdr:rowOff>79828</xdr:rowOff>
    </xdr:to>
    <xdr:sp macro="" textlink="">
      <xdr:nvSpPr>
        <xdr:cNvPr id="76" name="フローチャート : 判断 75"/>
        <xdr:cNvSpPr/>
      </xdr:nvSpPr>
      <xdr:spPr>
        <a:xfrm>
          <a:off x="21590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64605</xdr:rowOff>
    </xdr:from>
    <xdr:ext cx="762000" cy="259045"/>
    <xdr:sp macro="" textlink="">
      <xdr:nvSpPr>
        <xdr:cNvPr id="77" name="テキスト ボックス 76"/>
        <xdr:cNvSpPr txBox="1"/>
      </xdr:nvSpPr>
      <xdr:spPr>
        <a:xfrm>
          <a:off x="1828800" y="657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78" name="フローチャート : 判断 77"/>
        <xdr:cNvSpPr/>
      </xdr:nvSpPr>
      <xdr:spPr>
        <a:xfrm>
          <a:off x="1270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53720</xdr:rowOff>
    </xdr:from>
    <xdr:ext cx="762000" cy="259045"/>
    <xdr:sp macro="" textlink="">
      <xdr:nvSpPr>
        <xdr:cNvPr id="79" name="テキスト ボックス 78"/>
        <xdr:cNvSpPr txBox="1"/>
      </xdr:nvSpPr>
      <xdr:spPr>
        <a:xfrm>
          <a:off x="939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0</xdr:rowOff>
    </xdr:from>
    <xdr:to>
      <xdr:col>7</xdr:col>
      <xdr:colOff>66675</xdr:colOff>
      <xdr:row>34</xdr:row>
      <xdr:rowOff>101600</xdr:rowOff>
    </xdr:to>
    <xdr:sp macro="" textlink="">
      <xdr:nvSpPr>
        <xdr:cNvPr id="85" name="円/楕円 84"/>
        <xdr:cNvSpPr/>
      </xdr:nvSpPr>
      <xdr:spPr>
        <a:xfrm>
          <a:off x="47752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16527</xdr:rowOff>
    </xdr:from>
    <xdr:ext cx="762000" cy="259045"/>
    <xdr:sp macro="" textlink="">
      <xdr:nvSpPr>
        <xdr:cNvPr id="86" name="人件費該当値テキスト"/>
        <xdr:cNvSpPr txBox="1"/>
      </xdr:nvSpPr>
      <xdr:spPr>
        <a:xfrm>
          <a:off x="49149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160564</xdr:rowOff>
    </xdr:from>
    <xdr:to>
      <xdr:col>5</xdr:col>
      <xdr:colOff>600075</xdr:colOff>
      <xdr:row>34</xdr:row>
      <xdr:rowOff>90714</xdr:rowOff>
    </xdr:to>
    <xdr:sp macro="" textlink="">
      <xdr:nvSpPr>
        <xdr:cNvPr id="87" name="円/楕円 86"/>
        <xdr:cNvSpPr/>
      </xdr:nvSpPr>
      <xdr:spPr>
        <a:xfrm>
          <a:off x="3937000" y="581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100891</xdr:rowOff>
    </xdr:from>
    <xdr:ext cx="736600" cy="259045"/>
    <xdr:sp macro="" textlink="">
      <xdr:nvSpPr>
        <xdr:cNvPr id="88" name="テキスト ボックス 87"/>
        <xdr:cNvSpPr txBox="1"/>
      </xdr:nvSpPr>
      <xdr:spPr>
        <a:xfrm>
          <a:off x="3606800" y="5587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33</xdr:row>
      <xdr:rowOff>160564</xdr:rowOff>
    </xdr:from>
    <xdr:to>
      <xdr:col>4</xdr:col>
      <xdr:colOff>396875</xdr:colOff>
      <xdr:row>34</xdr:row>
      <xdr:rowOff>90714</xdr:rowOff>
    </xdr:to>
    <xdr:sp macro="" textlink="">
      <xdr:nvSpPr>
        <xdr:cNvPr id="89" name="円/楕円 88"/>
        <xdr:cNvSpPr/>
      </xdr:nvSpPr>
      <xdr:spPr>
        <a:xfrm>
          <a:off x="3048000" y="581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100891</xdr:rowOff>
    </xdr:from>
    <xdr:ext cx="762000" cy="259045"/>
    <xdr:sp macro="" textlink="">
      <xdr:nvSpPr>
        <xdr:cNvPr id="90" name="テキスト ボックス 89"/>
        <xdr:cNvSpPr txBox="1"/>
      </xdr:nvSpPr>
      <xdr:spPr>
        <a:xfrm>
          <a:off x="2717800" y="5587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0</xdr:rowOff>
    </xdr:from>
    <xdr:to>
      <xdr:col>3</xdr:col>
      <xdr:colOff>193675</xdr:colOff>
      <xdr:row>34</xdr:row>
      <xdr:rowOff>101600</xdr:rowOff>
    </xdr:to>
    <xdr:sp macro="" textlink="">
      <xdr:nvSpPr>
        <xdr:cNvPr id="91" name="円/楕円 90"/>
        <xdr:cNvSpPr/>
      </xdr:nvSpPr>
      <xdr:spPr>
        <a:xfrm>
          <a:off x="2159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111777</xdr:rowOff>
    </xdr:from>
    <xdr:ext cx="762000" cy="259045"/>
    <xdr:sp macro="" textlink="">
      <xdr:nvSpPr>
        <xdr:cNvPr id="92" name="テキスト ボックス 91"/>
        <xdr:cNvSpPr txBox="1"/>
      </xdr:nvSpPr>
      <xdr:spPr>
        <a:xfrm>
          <a:off x="1828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130628</xdr:rowOff>
    </xdr:from>
    <xdr:to>
      <xdr:col>1</xdr:col>
      <xdr:colOff>676275</xdr:colOff>
      <xdr:row>35</xdr:row>
      <xdr:rowOff>60778</xdr:rowOff>
    </xdr:to>
    <xdr:sp macro="" textlink="">
      <xdr:nvSpPr>
        <xdr:cNvPr id="93" name="円/楕円 92"/>
        <xdr:cNvSpPr/>
      </xdr:nvSpPr>
      <xdr:spPr>
        <a:xfrm>
          <a:off x="1270000" y="595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70955</xdr:rowOff>
    </xdr:from>
    <xdr:ext cx="762000" cy="259045"/>
    <xdr:sp macro="" textlink="">
      <xdr:nvSpPr>
        <xdr:cNvPr id="94" name="テキスト ボックス 93"/>
        <xdr:cNvSpPr txBox="1"/>
      </xdr:nvSpPr>
      <xdr:spPr>
        <a:xfrm>
          <a:off x="939800" y="572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latin typeface="+mn-ea"/>
              <a:ea typeface="+mn-ea"/>
            </a:rPr>
            <a:t>行財政改革の中で外部委託等を推進したことで、委託料が増加してきたことから、類似団体平均に比べ、若干高い水準となっています。</a:t>
          </a:r>
          <a:endParaRPr kumimoji="1" lang="en-US" altLang="ja-JP" sz="1300">
            <a:latin typeface="+mn-ea"/>
            <a:ea typeface="+mn-ea"/>
          </a:endParaRPr>
        </a:p>
        <a:p>
          <a:r>
            <a:rPr kumimoji="1" lang="ja-JP" altLang="en-US" sz="1300">
              <a:latin typeface="+mn-ea"/>
              <a:ea typeface="+mn-ea"/>
            </a:rPr>
            <a:t>　近年の人件費単価の上昇に合わせ、委託料や臨時職員賃金も高くなっていることから、物件費に係る経常収支比率も上がっています。</a:t>
          </a:r>
          <a:endParaRPr kumimoji="1" lang="en-US" altLang="ja-JP" sz="1300">
            <a:latin typeface="+mn-ea"/>
            <a:ea typeface="+mn-ea"/>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21</xdr:row>
      <xdr:rowOff>133350</xdr:rowOff>
    </xdr:to>
    <xdr:cxnSp macro="">
      <xdr:nvCxnSpPr>
        <xdr:cNvPr id="122" name="直線コネクタ 121"/>
        <xdr:cNvCxnSpPr/>
      </xdr:nvCxnSpPr>
      <xdr:spPr>
        <a:xfrm flipV="1">
          <a:off x="16510000" y="24384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5"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6" name="直線コネクタ 125"/>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158750</xdr:rowOff>
    </xdr:from>
    <xdr:to>
      <xdr:col>24</xdr:col>
      <xdr:colOff>31750</xdr:colOff>
      <xdr:row>18</xdr:row>
      <xdr:rowOff>101600</xdr:rowOff>
    </xdr:to>
    <xdr:cxnSp macro="">
      <xdr:nvCxnSpPr>
        <xdr:cNvPr id="127" name="直線コネクタ 126"/>
        <xdr:cNvCxnSpPr/>
      </xdr:nvCxnSpPr>
      <xdr:spPr>
        <a:xfrm>
          <a:off x="15671800" y="30734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137177</xdr:rowOff>
    </xdr:from>
    <xdr:ext cx="762000" cy="259045"/>
    <xdr:sp macro="" textlink="">
      <xdr:nvSpPr>
        <xdr:cNvPr id="128" name="物件費平均値テキスト"/>
        <xdr:cNvSpPr txBox="1"/>
      </xdr:nvSpPr>
      <xdr:spPr>
        <a:xfrm>
          <a:off x="16598900" y="2880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120650</xdr:rowOff>
    </xdr:from>
    <xdr:to>
      <xdr:col>24</xdr:col>
      <xdr:colOff>82550</xdr:colOff>
      <xdr:row>18</xdr:row>
      <xdr:rowOff>50800</xdr:rowOff>
    </xdr:to>
    <xdr:sp macro="" textlink="">
      <xdr:nvSpPr>
        <xdr:cNvPr id="129" name="フローチャート : 判断 128"/>
        <xdr:cNvSpPr/>
      </xdr:nvSpPr>
      <xdr:spPr>
        <a:xfrm>
          <a:off x="16459200" y="303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120650</xdr:rowOff>
    </xdr:from>
    <xdr:to>
      <xdr:col>22</xdr:col>
      <xdr:colOff>565150</xdr:colOff>
      <xdr:row>17</xdr:row>
      <xdr:rowOff>158750</xdr:rowOff>
    </xdr:to>
    <xdr:cxnSp macro="">
      <xdr:nvCxnSpPr>
        <xdr:cNvPr id="130" name="直線コネクタ 129"/>
        <xdr:cNvCxnSpPr/>
      </xdr:nvCxnSpPr>
      <xdr:spPr>
        <a:xfrm>
          <a:off x="14782800" y="3035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57150</xdr:rowOff>
    </xdr:from>
    <xdr:to>
      <xdr:col>22</xdr:col>
      <xdr:colOff>615950</xdr:colOff>
      <xdr:row>17</xdr:row>
      <xdr:rowOff>158750</xdr:rowOff>
    </xdr:to>
    <xdr:sp macro="" textlink="">
      <xdr:nvSpPr>
        <xdr:cNvPr id="131" name="フローチャート : 判断 130"/>
        <xdr:cNvSpPr/>
      </xdr:nvSpPr>
      <xdr:spPr>
        <a:xfrm>
          <a:off x="15621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168927</xdr:rowOff>
    </xdr:from>
    <xdr:ext cx="736600" cy="259045"/>
    <xdr:sp macro="" textlink="">
      <xdr:nvSpPr>
        <xdr:cNvPr id="132" name="テキスト ボックス 131"/>
        <xdr:cNvSpPr txBox="1"/>
      </xdr:nvSpPr>
      <xdr:spPr>
        <a:xfrm>
          <a:off x="15290800" y="2740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107950</xdr:rowOff>
    </xdr:from>
    <xdr:to>
      <xdr:col>21</xdr:col>
      <xdr:colOff>361950</xdr:colOff>
      <xdr:row>17</xdr:row>
      <xdr:rowOff>120650</xdr:rowOff>
    </xdr:to>
    <xdr:cxnSp macro="">
      <xdr:nvCxnSpPr>
        <xdr:cNvPr id="133" name="直線コネクタ 132"/>
        <xdr:cNvCxnSpPr/>
      </xdr:nvCxnSpPr>
      <xdr:spPr>
        <a:xfrm>
          <a:off x="13893800" y="3022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165100</xdr:rowOff>
    </xdr:from>
    <xdr:to>
      <xdr:col>21</xdr:col>
      <xdr:colOff>412750</xdr:colOff>
      <xdr:row>17</xdr:row>
      <xdr:rowOff>95250</xdr:rowOff>
    </xdr:to>
    <xdr:sp macro="" textlink="">
      <xdr:nvSpPr>
        <xdr:cNvPr id="134" name="フローチャート : 判断 133"/>
        <xdr:cNvSpPr/>
      </xdr:nvSpPr>
      <xdr:spPr>
        <a:xfrm>
          <a:off x="14732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105427</xdr:rowOff>
    </xdr:from>
    <xdr:ext cx="762000" cy="259045"/>
    <xdr:sp macro="" textlink="">
      <xdr:nvSpPr>
        <xdr:cNvPr id="135" name="テキスト ボックス 134"/>
        <xdr:cNvSpPr txBox="1"/>
      </xdr:nvSpPr>
      <xdr:spPr>
        <a:xfrm>
          <a:off x="144018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57150</xdr:rowOff>
    </xdr:from>
    <xdr:to>
      <xdr:col>20</xdr:col>
      <xdr:colOff>158750</xdr:colOff>
      <xdr:row>17</xdr:row>
      <xdr:rowOff>107950</xdr:rowOff>
    </xdr:to>
    <xdr:cxnSp macro="">
      <xdr:nvCxnSpPr>
        <xdr:cNvPr id="136" name="直線コネクタ 135"/>
        <xdr:cNvCxnSpPr/>
      </xdr:nvCxnSpPr>
      <xdr:spPr>
        <a:xfrm>
          <a:off x="13004800" y="29718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127000</xdr:rowOff>
    </xdr:from>
    <xdr:to>
      <xdr:col>20</xdr:col>
      <xdr:colOff>209550</xdr:colOff>
      <xdr:row>17</xdr:row>
      <xdr:rowOff>57150</xdr:rowOff>
    </xdr:to>
    <xdr:sp macro="" textlink="">
      <xdr:nvSpPr>
        <xdr:cNvPr id="137" name="フローチャート : 判断 136"/>
        <xdr:cNvSpPr/>
      </xdr:nvSpPr>
      <xdr:spPr>
        <a:xfrm>
          <a:off x="13843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67327</xdr:rowOff>
    </xdr:from>
    <xdr:ext cx="762000" cy="259045"/>
    <xdr:sp macro="" textlink="">
      <xdr:nvSpPr>
        <xdr:cNvPr id="138" name="テキスト ボックス 137"/>
        <xdr:cNvSpPr txBox="1"/>
      </xdr:nvSpPr>
      <xdr:spPr>
        <a:xfrm>
          <a:off x="13512800" y="26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101600</xdr:rowOff>
    </xdr:from>
    <xdr:to>
      <xdr:col>19</xdr:col>
      <xdr:colOff>6350</xdr:colOff>
      <xdr:row>17</xdr:row>
      <xdr:rowOff>31750</xdr:rowOff>
    </xdr:to>
    <xdr:sp macro="" textlink="">
      <xdr:nvSpPr>
        <xdr:cNvPr id="139" name="フローチャート : 判断 138"/>
        <xdr:cNvSpPr/>
      </xdr:nvSpPr>
      <xdr:spPr>
        <a:xfrm>
          <a:off x="12954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41927</xdr:rowOff>
    </xdr:from>
    <xdr:ext cx="762000" cy="259045"/>
    <xdr:sp macro="" textlink="">
      <xdr:nvSpPr>
        <xdr:cNvPr id="140" name="テキスト ボックス 139"/>
        <xdr:cNvSpPr txBox="1"/>
      </xdr:nvSpPr>
      <xdr:spPr>
        <a:xfrm>
          <a:off x="12623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50800</xdr:rowOff>
    </xdr:from>
    <xdr:to>
      <xdr:col>24</xdr:col>
      <xdr:colOff>82550</xdr:colOff>
      <xdr:row>18</xdr:row>
      <xdr:rowOff>152400</xdr:rowOff>
    </xdr:to>
    <xdr:sp macro="" textlink="">
      <xdr:nvSpPr>
        <xdr:cNvPr id="146" name="円/楕円 145"/>
        <xdr:cNvSpPr/>
      </xdr:nvSpPr>
      <xdr:spPr>
        <a:xfrm>
          <a:off x="16459200" y="313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22877</xdr:rowOff>
    </xdr:from>
    <xdr:ext cx="762000" cy="259045"/>
    <xdr:sp macro="" textlink="">
      <xdr:nvSpPr>
        <xdr:cNvPr id="147" name="物件費該当値テキスト"/>
        <xdr:cNvSpPr txBox="1"/>
      </xdr:nvSpPr>
      <xdr:spPr>
        <a:xfrm>
          <a:off x="16598900" y="31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107950</xdr:rowOff>
    </xdr:from>
    <xdr:to>
      <xdr:col>22</xdr:col>
      <xdr:colOff>615950</xdr:colOff>
      <xdr:row>18</xdr:row>
      <xdr:rowOff>38100</xdr:rowOff>
    </xdr:to>
    <xdr:sp macro="" textlink="">
      <xdr:nvSpPr>
        <xdr:cNvPr id="148" name="円/楕円 147"/>
        <xdr:cNvSpPr/>
      </xdr:nvSpPr>
      <xdr:spPr>
        <a:xfrm>
          <a:off x="15621000" y="302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22877</xdr:rowOff>
    </xdr:from>
    <xdr:ext cx="736600" cy="259045"/>
    <xdr:sp macro="" textlink="">
      <xdr:nvSpPr>
        <xdr:cNvPr id="149" name="テキスト ボックス 148"/>
        <xdr:cNvSpPr txBox="1"/>
      </xdr:nvSpPr>
      <xdr:spPr>
        <a:xfrm>
          <a:off x="15290800" y="3108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69850</xdr:rowOff>
    </xdr:from>
    <xdr:to>
      <xdr:col>21</xdr:col>
      <xdr:colOff>412750</xdr:colOff>
      <xdr:row>18</xdr:row>
      <xdr:rowOff>0</xdr:rowOff>
    </xdr:to>
    <xdr:sp macro="" textlink="">
      <xdr:nvSpPr>
        <xdr:cNvPr id="150" name="円/楕円 149"/>
        <xdr:cNvSpPr/>
      </xdr:nvSpPr>
      <xdr:spPr>
        <a:xfrm>
          <a:off x="14732000" y="298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156227</xdr:rowOff>
    </xdr:from>
    <xdr:ext cx="762000" cy="259045"/>
    <xdr:sp macro="" textlink="">
      <xdr:nvSpPr>
        <xdr:cNvPr id="151" name="テキスト ボックス 150"/>
        <xdr:cNvSpPr txBox="1"/>
      </xdr:nvSpPr>
      <xdr:spPr>
        <a:xfrm>
          <a:off x="144018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57150</xdr:rowOff>
    </xdr:from>
    <xdr:to>
      <xdr:col>20</xdr:col>
      <xdr:colOff>209550</xdr:colOff>
      <xdr:row>17</xdr:row>
      <xdr:rowOff>158750</xdr:rowOff>
    </xdr:to>
    <xdr:sp macro="" textlink="">
      <xdr:nvSpPr>
        <xdr:cNvPr id="152" name="円/楕円 151"/>
        <xdr:cNvSpPr/>
      </xdr:nvSpPr>
      <xdr:spPr>
        <a:xfrm>
          <a:off x="1384300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143527</xdr:rowOff>
    </xdr:from>
    <xdr:ext cx="762000" cy="259045"/>
    <xdr:sp macro="" textlink="">
      <xdr:nvSpPr>
        <xdr:cNvPr id="153" name="テキスト ボックス 152"/>
        <xdr:cNvSpPr txBox="1"/>
      </xdr:nvSpPr>
      <xdr:spPr>
        <a:xfrm>
          <a:off x="13512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6350</xdr:rowOff>
    </xdr:from>
    <xdr:to>
      <xdr:col>19</xdr:col>
      <xdr:colOff>6350</xdr:colOff>
      <xdr:row>17</xdr:row>
      <xdr:rowOff>107950</xdr:rowOff>
    </xdr:to>
    <xdr:sp macro="" textlink="">
      <xdr:nvSpPr>
        <xdr:cNvPr id="154" name="円/楕円 153"/>
        <xdr:cNvSpPr/>
      </xdr:nvSpPr>
      <xdr:spPr>
        <a:xfrm>
          <a:off x="12954000" y="292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92727</xdr:rowOff>
    </xdr:from>
    <xdr:ext cx="762000" cy="259045"/>
    <xdr:sp macro="" textlink="">
      <xdr:nvSpPr>
        <xdr:cNvPr id="155" name="テキスト ボックス 154"/>
        <xdr:cNvSpPr txBox="1"/>
      </xdr:nvSpPr>
      <xdr:spPr>
        <a:xfrm>
          <a:off x="12623800" y="300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en-US" sz="1300" b="0" i="0" baseline="0">
              <a:solidFill>
                <a:schemeClr val="dk1"/>
              </a:solidFill>
              <a:effectLst/>
              <a:latin typeface="+mn-ea"/>
              <a:ea typeface="+mn-ea"/>
              <a:cs typeface="+mn-cs"/>
            </a:rPr>
            <a:t>消費税率の引き上げに伴う給付措置の新設や、生活保護費等の</a:t>
          </a:r>
          <a:r>
            <a:rPr lang="ja-JP" altLang="ja-JP" sz="1300" b="0" i="0" baseline="0">
              <a:solidFill>
                <a:schemeClr val="dk1"/>
              </a:solidFill>
              <a:effectLst/>
              <a:latin typeface="+mn-ea"/>
              <a:ea typeface="+mn-ea"/>
              <a:cs typeface="+mn-cs"/>
            </a:rPr>
            <a:t>社会保障</a:t>
          </a:r>
          <a:r>
            <a:rPr lang="ja-JP" altLang="en-US" sz="1300" b="0" i="0" baseline="0">
              <a:solidFill>
                <a:schemeClr val="dk1"/>
              </a:solidFill>
              <a:effectLst/>
              <a:latin typeface="+mn-ea"/>
              <a:ea typeface="+mn-ea"/>
              <a:cs typeface="+mn-cs"/>
            </a:rPr>
            <a:t>関連</a:t>
          </a:r>
          <a:r>
            <a:rPr lang="ja-JP" altLang="ja-JP" sz="1300" b="0" i="0" baseline="0">
              <a:solidFill>
                <a:schemeClr val="dk1"/>
              </a:solidFill>
              <a:effectLst/>
              <a:latin typeface="+mn-ea"/>
              <a:ea typeface="+mn-ea"/>
              <a:cs typeface="+mn-cs"/>
            </a:rPr>
            <a:t>経費</a:t>
          </a:r>
          <a:r>
            <a:rPr lang="ja-JP" altLang="en-US" sz="1300" b="0" i="0" baseline="0">
              <a:solidFill>
                <a:schemeClr val="dk1"/>
              </a:solidFill>
              <a:effectLst/>
              <a:latin typeface="+mn-ea"/>
              <a:ea typeface="+mn-ea"/>
              <a:cs typeface="+mn-cs"/>
            </a:rPr>
            <a:t>の増により</a:t>
          </a:r>
          <a:r>
            <a:rPr lang="ja-JP" altLang="ja-JP" sz="1300" b="0" i="0" baseline="0">
              <a:solidFill>
                <a:schemeClr val="dk1"/>
              </a:solidFill>
              <a:effectLst/>
              <a:latin typeface="+mn-ea"/>
              <a:ea typeface="+mn-ea"/>
              <a:cs typeface="+mn-cs"/>
            </a:rPr>
            <a:t>増加傾向にありますが、類似団体平均を下回っています。</a:t>
          </a:r>
          <a:endParaRPr lang="ja-JP" altLang="ja-JP" sz="1300">
            <a:effectLst/>
            <a:latin typeface="+mn-ea"/>
            <a:ea typeface="+mn-ea"/>
          </a:endParaRPr>
        </a:p>
        <a:p>
          <a:pPr rtl="0"/>
          <a:r>
            <a:rPr lang="ja-JP" altLang="ja-JP" sz="1300" b="0" i="0" baseline="0">
              <a:solidFill>
                <a:schemeClr val="dk1"/>
              </a:solidFill>
              <a:effectLst/>
              <a:latin typeface="+mn-ea"/>
              <a:ea typeface="+mn-ea"/>
              <a:cs typeface="+mn-cs"/>
            </a:rPr>
            <a:t>　今後も、扶助費の精査を行い、適正な執行に努めます。</a:t>
          </a:r>
          <a:endParaRPr lang="ja-JP" altLang="ja-JP" sz="1300">
            <a:effectLst/>
            <a:latin typeface="+mn-ea"/>
            <a:ea typeface="+mn-ea"/>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158750</xdr:rowOff>
    </xdr:from>
    <xdr:to>
      <xdr:col>7</xdr:col>
      <xdr:colOff>15875</xdr:colOff>
      <xdr:row>61</xdr:row>
      <xdr:rowOff>133350</xdr:rowOff>
    </xdr:to>
    <xdr:cxnSp macro="">
      <xdr:nvCxnSpPr>
        <xdr:cNvPr id="183" name="直線コネクタ 182"/>
        <xdr:cNvCxnSpPr/>
      </xdr:nvCxnSpPr>
      <xdr:spPr>
        <a:xfrm flipV="1">
          <a:off x="4826000" y="92456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105427</xdr:rowOff>
    </xdr:from>
    <xdr:ext cx="762000" cy="259045"/>
    <xdr:sp macro="" textlink="">
      <xdr:nvSpPr>
        <xdr:cNvPr id="184" name="扶助費最小値テキスト"/>
        <xdr:cNvSpPr txBox="1"/>
      </xdr:nvSpPr>
      <xdr:spPr>
        <a:xfrm>
          <a:off x="4914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a:t>
          </a:r>
          <a:endParaRPr kumimoji="1" lang="ja-JP" altLang="en-US" sz="1000" b="1">
            <a:latin typeface="ＭＳ Ｐゴシック"/>
          </a:endParaRPr>
        </a:p>
      </xdr:txBody>
    </xdr:sp>
    <xdr:clientData/>
  </xdr:oneCellAnchor>
  <xdr:twoCellAnchor>
    <xdr:from>
      <xdr:col>6</xdr:col>
      <xdr:colOff>612775</xdr:colOff>
      <xdr:row>61</xdr:row>
      <xdr:rowOff>133350</xdr:rowOff>
    </xdr:from>
    <xdr:to>
      <xdr:col>7</xdr:col>
      <xdr:colOff>104775</xdr:colOff>
      <xdr:row>61</xdr:row>
      <xdr:rowOff>133350</xdr:rowOff>
    </xdr:to>
    <xdr:cxnSp macro="">
      <xdr:nvCxnSpPr>
        <xdr:cNvPr id="185" name="直線コネクタ 184"/>
        <xdr:cNvCxnSpPr/>
      </xdr:nvCxnSpPr>
      <xdr:spPr>
        <a:xfrm>
          <a:off x="4737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73677</xdr:rowOff>
    </xdr:from>
    <xdr:ext cx="762000" cy="259045"/>
    <xdr:sp macro="" textlink="">
      <xdr:nvSpPr>
        <xdr:cNvPr id="186" name="扶助費最大値テキスト"/>
        <xdr:cNvSpPr txBox="1"/>
      </xdr:nvSpPr>
      <xdr:spPr>
        <a:xfrm>
          <a:off x="49149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53</xdr:row>
      <xdr:rowOff>158750</xdr:rowOff>
    </xdr:from>
    <xdr:to>
      <xdr:col>7</xdr:col>
      <xdr:colOff>104775</xdr:colOff>
      <xdr:row>53</xdr:row>
      <xdr:rowOff>158750</xdr:rowOff>
    </xdr:to>
    <xdr:cxnSp macro="">
      <xdr:nvCxnSpPr>
        <xdr:cNvPr id="187" name="直線コネクタ 186"/>
        <xdr:cNvCxnSpPr/>
      </xdr:nvCxnSpPr>
      <xdr:spPr>
        <a:xfrm>
          <a:off x="4737100" y="924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31750</xdr:rowOff>
    </xdr:from>
    <xdr:to>
      <xdr:col>7</xdr:col>
      <xdr:colOff>15875</xdr:colOff>
      <xdr:row>55</xdr:row>
      <xdr:rowOff>133350</xdr:rowOff>
    </xdr:to>
    <xdr:cxnSp macro="">
      <xdr:nvCxnSpPr>
        <xdr:cNvPr id="188" name="直線コネクタ 187"/>
        <xdr:cNvCxnSpPr/>
      </xdr:nvCxnSpPr>
      <xdr:spPr>
        <a:xfrm>
          <a:off x="3987800" y="94615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29227</xdr:rowOff>
    </xdr:from>
    <xdr:ext cx="762000" cy="259045"/>
    <xdr:sp macro="" textlink="">
      <xdr:nvSpPr>
        <xdr:cNvPr id="189" name="扶助費平均値テキスト"/>
        <xdr:cNvSpPr txBox="1"/>
      </xdr:nvSpPr>
      <xdr:spPr>
        <a:xfrm>
          <a:off x="4914900" y="980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57150</xdr:rowOff>
    </xdr:from>
    <xdr:to>
      <xdr:col>7</xdr:col>
      <xdr:colOff>66675</xdr:colOff>
      <xdr:row>57</xdr:row>
      <xdr:rowOff>158750</xdr:rowOff>
    </xdr:to>
    <xdr:sp macro="" textlink="">
      <xdr:nvSpPr>
        <xdr:cNvPr id="190" name="フローチャート : 判断 189"/>
        <xdr:cNvSpPr/>
      </xdr:nvSpPr>
      <xdr:spPr>
        <a:xfrm>
          <a:off x="47752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31750</xdr:rowOff>
    </xdr:from>
    <xdr:to>
      <xdr:col>5</xdr:col>
      <xdr:colOff>549275</xdr:colOff>
      <xdr:row>55</xdr:row>
      <xdr:rowOff>69850</xdr:rowOff>
    </xdr:to>
    <xdr:cxnSp macro="">
      <xdr:nvCxnSpPr>
        <xdr:cNvPr id="191" name="直線コネクタ 190"/>
        <xdr:cNvCxnSpPr/>
      </xdr:nvCxnSpPr>
      <xdr:spPr>
        <a:xfrm flipV="1">
          <a:off x="3098800" y="9461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92" name="フローチャート : 判断 191"/>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93" name="テキスト ボックス 192"/>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152400</xdr:rowOff>
    </xdr:from>
    <xdr:to>
      <xdr:col>4</xdr:col>
      <xdr:colOff>346075</xdr:colOff>
      <xdr:row>55</xdr:row>
      <xdr:rowOff>69850</xdr:rowOff>
    </xdr:to>
    <xdr:cxnSp macro="">
      <xdr:nvCxnSpPr>
        <xdr:cNvPr id="194" name="直線コネクタ 193"/>
        <xdr:cNvCxnSpPr/>
      </xdr:nvCxnSpPr>
      <xdr:spPr>
        <a:xfrm>
          <a:off x="2209800" y="94107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165100</xdr:rowOff>
    </xdr:from>
    <xdr:to>
      <xdr:col>4</xdr:col>
      <xdr:colOff>396875</xdr:colOff>
      <xdr:row>57</xdr:row>
      <xdr:rowOff>95250</xdr:rowOff>
    </xdr:to>
    <xdr:sp macro="" textlink="">
      <xdr:nvSpPr>
        <xdr:cNvPr id="195" name="フローチャート : 判断 194"/>
        <xdr:cNvSpPr/>
      </xdr:nvSpPr>
      <xdr:spPr>
        <a:xfrm>
          <a:off x="3048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80027</xdr:rowOff>
    </xdr:from>
    <xdr:ext cx="762000" cy="259045"/>
    <xdr:sp macro="" textlink="">
      <xdr:nvSpPr>
        <xdr:cNvPr id="196" name="テキスト ボックス 195"/>
        <xdr:cNvSpPr txBox="1"/>
      </xdr:nvSpPr>
      <xdr:spPr>
        <a:xfrm>
          <a:off x="2717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114300</xdr:rowOff>
    </xdr:from>
    <xdr:to>
      <xdr:col>3</xdr:col>
      <xdr:colOff>142875</xdr:colOff>
      <xdr:row>54</xdr:row>
      <xdr:rowOff>152400</xdr:rowOff>
    </xdr:to>
    <xdr:cxnSp macro="">
      <xdr:nvCxnSpPr>
        <xdr:cNvPr id="197" name="直線コネクタ 196"/>
        <xdr:cNvCxnSpPr/>
      </xdr:nvCxnSpPr>
      <xdr:spPr>
        <a:xfrm>
          <a:off x="1320800" y="9372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88900</xdr:rowOff>
    </xdr:from>
    <xdr:to>
      <xdr:col>3</xdr:col>
      <xdr:colOff>193675</xdr:colOff>
      <xdr:row>57</xdr:row>
      <xdr:rowOff>19050</xdr:rowOff>
    </xdr:to>
    <xdr:sp macro="" textlink="">
      <xdr:nvSpPr>
        <xdr:cNvPr id="198" name="フローチャート : 判断 197"/>
        <xdr:cNvSpPr/>
      </xdr:nvSpPr>
      <xdr:spPr>
        <a:xfrm>
          <a:off x="2159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3827</xdr:rowOff>
    </xdr:from>
    <xdr:ext cx="762000" cy="259045"/>
    <xdr:sp macro="" textlink="">
      <xdr:nvSpPr>
        <xdr:cNvPr id="199" name="テキスト ボックス 198"/>
        <xdr:cNvSpPr txBox="1"/>
      </xdr:nvSpPr>
      <xdr:spPr>
        <a:xfrm>
          <a:off x="1828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50800</xdr:rowOff>
    </xdr:from>
    <xdr:to>
      <xdr:col>1</xdr:col>
      <xdr:colOff>676275</xdr:colOff>
      <xdr:row>56</xdr:row>
      <xdr:rowOff>152400</xdr:rowOff>
    </xdr:to>
    <xdr:sp macro="" textlink="">
      <xdr:nvSpPr>
        <xdr:cNvPr id="200" name="フローチャート : 判断 199"/>
        <xdr:cNvSpPr/>
      </xdr:nvSpPr>
      <xdr:spPr>
        <a:xfrm>
          <a:off x="1270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137177</xdr:rowOff>
    </xdr:from>
    <xdr:ext cx="762000" cy="259045"/>
    <xdr:sp macro="" textlink="">
      <xdr:nvSpPr>
        <xdr:cNvPr id="201" name="テキスト ボックス 200"/>
        <xdr:cNvSpPr txBox="1"/>
      </xdr:nvSpPr>
      <xdr:spPr>
        <a:xfrm>
          <a:off x="939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82550</xdr:rowOff>
    </xdr:from>
    <xdr:to>
      <xdr:col>7</xdr:col>
      <xdr:colOff>66675</xdr:colOff>
      <xdr:row>56</xdr:row>
      <xdr:rowOff>12700</xdr:rowOff>
    </xdr:to>
    <xdr:sp macro="" textlink="">
      <xdr:nvSpPr>
        <xdr:cNvPr id="207" name="円/楕円 206"/>
        <xdr:cNvSpPr/>
      </xdr:nvSpPr>
      <xdr:spPr>
        <a:xfrm>
          <a:off x="47752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99077</xdr:rowOff>
    </xdr:from>
    <xdr:ext cx="762000" cy="259045"/>
    <xdr:sp macro="" textlink="">
      <xdr:nvSpPr>
        <xdr:cNvPr id="208" name="扶助費該当値テキスト"/>
        <xdr:cNvSpPr txBox="1"/>
      </xdr:nvSpPr>
      <xdr:spPr>
        <a:xfrm>
          <a:off x="49149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152400</xdr:rowOff>
    </xdr:from>
    <xdr:to>
      <xdr:col>5</xdr:col>
      <xdr:colOff>600075</xdr:colOff>
      <xdr:row>55</xdr:row>
      <xdr:rowOff>82550</xdr:rowOff>
    </xdr:to>
    <xdr:sp macro="" textlink="">
      <xdr:nvSpPr>
        <xdr:cNvPr id="209" name="円/楕円 208"/>
        <xdr:cNvSpPr/>
      </xdr:nvSpPr>
      <xdr:spPr>
        <a:xfrm>
          <a:off x="3937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92727</xdr:rowOff>
    </xdr:from>
    <xdr:ext cx="736600" cy="259045"/>
    <xdr:sp macro="" textlink="">
      <xdr:nvSpPr>
        <xdr:cNvPr id="210" name="テキスト ボックス 209"/>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11" name="円/楕円 210"/>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130827</xdr:rowOff>
    </xdr:from>
    <xdr:ext cx="762000" cy="259045"/>
    <xdr:sp macro="" textlink="">
      <xdr:nvSpPr>
        <xdr:cNvPr id="212" name="テキスト ボックス 211"/>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101600</xdr:rowOff>
    </xdr:from>
    <xdr:to>
      <xdr:col>3</xdr:col>
      <xdr:colOff>193675</xdr:colOff>
      <xdr:row>55</xdr:row>
      <xdr:rowOff>31750</xdr:rowOff>
    </xdr:to>
    <xdr:sp macro="" textlink="">
      <xdr:nvSpPr>
        <xdr:cNvPr id="213" name="円/楕円 212"/>
        <xdr:cNvSpPr/>
      </xdr:nvSpPr>
      <xdr:spPr>
        <a:xfrm>
          <a:off x="2159000" y="93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41927</xdr:rowOff>
    </xdr:from>
    <xdr:ext cx="762000" cy="259045"/>
    <xdr:sp macro="" textlink="">
      <xdr:nvSpPr>
        <xdr:cNvPr id="214" name="テキスト ボックス 213"/>
        <xdr:cNvSpPr txBox="1"/>
      </xdr:nvSpPr>
      <xdr:spPr>
        <a:xfrm>
          <a:off x="18288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63500</xdr:rowOff>
    </xdr:from>
    <xdr:to>
      <xdr:col>1</xdr:col>
      <xdr:colOff>676275</xdr:colOff>
      <xdr:row>54</xdr:row>
      <xdr:rowOff>165100</xdr:rowOff>
    </xdr:to>
    <xdr:sp macro="" textlink="">
      <xdr:nvSpPr>
        <xdr:cNvPr id="215" name="円/楕円 214"/>
        <xdr:cNvSpPr/>
      </xdr:nvSpPr>
      <xdr:spPr>
        <a:xfrm>
          <a:off x="1270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3827</xdr:rowOff>
    </xdr:from>
    <xdr:ext cx="762000" cy="259045"/>
    <xdr:sp macro="" textlink="">
      <xdr:nvSpPr>
        <xdr:cNvPr id="216" name="テキスト ボックス 215"/>
        <xdr:cNvSpPr txBox="1"/>
      </xdr:nvSpPr>
      <xdr:spPr>
        <a:xfrm>
          <a:off x="9398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latin typeface="+mn-ea"/>
              <a:ea typeface="+mn-ea"/>
            </a:rPr>
            <a:t>アセットマネジメント事業として公共施設の計画的な維持補修を進めており維持補修費が増加しているとともに、介護保険特別会計及び後期高齢者医療特別会計への繰出金が増加していることから、比率があがってきています。</a:t>
          </a:r>
          <a:endParaRPr kumimoji="1" lang="en-US" altLang="ja-JP" sz="1300">
            <a:latin typeface="+mn-ea"/>
            <a:ea typeface="+mn-ea"/>
          </a:endParaRPr>
        </a:p>
        <a:p>
          <a:r>
            <a:rPr kumimoji="1" lang="ja-JP" altLang="en-US" sz="1300">
              <a:latin typeface="+mn-ea"/>
              <a:ea typeface="+mn-ea"/>
            </a:rPr>
            <a:t>　なお、下水道事業への繰り出しが補助費となることから、類似団体平均よりも低い指標となっています。</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62</xdr:row>
      <xdr:rowOff>25400</xdr:rowOff>
    </xdr:to>
    <xdr:cxnSp macro="">
      <xdr:nvCxnSpPr>
        <xdr:cNvPr id="244" name="直線コネクタ 243"/>
        <xdr:cNvCxnSpPr/>
      </xdr:nvCxnSpPr>
      <xdr:spPr>
        <a:xfrm flipV="1">
          <a:off x="16510000" y="89789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168927</xdr:rowOff>
    </xdr:from>
    <xdr:ext cx="762000" cy="259045"/>
    <xdr:sp macro="" textlink="">
      <xdr:nvSpPr>
        <xdr:cNvPr id="245" name="その他最小値テキスト"/>
        <xdr:cNvSpPr txBox="1"/>
      </xdr:nvSpPr>
      <xdr:spPr>
        <a:xfrm>
          <a:off x="16598900" y="1062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62</xdr:row>
      <xdr:rowOff>25400</xdr:rowOff>
    </xdr:from>
    <xdr:to>
      <xdr:col>24</xdr:col>
      <xdr:colOff>120650</xdr:colOff>
      <xdr:row>62</xdr:row>
      <xdr:rowOff>25400</xdr:rowOff>
    </xdr:to>
    <xdr:cxnSp macro="">
      <xdr:nvCxnSpPr>
        <xdr:cNvPr id="246" name="直線コネクタ 245"/>
        <xdr:cNvCxnSpPr/>
      </xdr:nvCxnSpPr>
      <xdr:spPr>
        <a:xfrm>
          <a:off x="16421100" y="1065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47"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48" name="直線コネクタ 247"/>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133350</xdr:rowOff>
    </xdr:from>
    <xdr:to>
      <xdr:col>24</xdr:col>
      <xdr:colOff>31750</xdr:colOff>
      <xdr:row>54</xdr:row>
      <xdr:rowOff>50800</xdr:rowOff>
    </xdr:to>
    <xdr:cxnSp macro="">
      <xdr:nvCxnSpPr>
        <xdr:cNvPr id="249" name="直線コネクタ 248"/>
        <xdr:cNvCxnSpPr/>
      </xdr:nvCxnSpPr>
      <xdr:spPr>
        <a:xfrm>
          <a:off x="15671800" y="92202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10177</xdr:rowOff>
    </xdr:from>
    <xdr:ext cx="762000" cy="259045"/>
    <xdr:sp macro="" textlink="">
      <xdr:nvSpPr>
        <xdr:cNvPr id="250" name="その他平均値テキスト"/>
        <xdr:cNvSpPr txBox="1"/>
      </xdr:nvSpPr>
      <xdr:spPr>
        <a:xfrm>
          <a:off x="16598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51" name="フローチャート : 判断 250"/>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69850</xdr:rowOff>
    </xdr:from>
    <xdr:to>
      <xdr:col>22</xdr:col>
      <xdr:colOff>565150</xdr:colOff>
      <xdr:row>53</xdr:row>
      <xdr:rowOff>133350</xdr:rowOff>
    </xdr:to>
    <xdr:cxnSp macro="">
      <xdr:nvCxnSpPr>
        <xdr:cNvPr id="252" name="直線コネクタ 251"/>
        <xdr:cNvCxnSpPr/>
      </xdr:nvCxnSpPr>
      <xdr:spPr>
        <a:xfrm>
          <a:off x="14782800" y="9156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158750</xdr:rowOff>
    </xdr:from>
    <xdr:to>
      <xdr:col>22</xdr:col>
      <xdr:colOff>615950</xdr:colOff>
      <xdr:row>56</xdr:row>
      <xdr:rowOff>88900</xdr:rowOff>
    </xdr:to>
    <xdr:sp macro="" textlink="">
      <xdr:nvSpPr>
        <xdr:cNvPr id="253" name="フローチャート : 判断 252"/>
        <xdr:cNvSpPr/>
      </xdr:nvSpPr>
      <xdr:spPr>
        <a:xfrm>
          <a:off x="15621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73677</xdr:rowOff>
    </xdr:from>
    <xdr:ext cx="736600" cy="259045"/>
    <xdr:sp macro="" textlink="">
      <xdr:nvSpPr>
        <xdr:cNvPr id="254" name="テキスト ボックス 253"/>
        <xdr:cNvSpPr txBox="1"/>
      </xdr:nvSpPr>
      <xdr:spPr>
        <a:xfrm>
          <a:off x="15290800" y="967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19050</xdr:rowOff>
    </xdr:from>
    <xdr:to>
      <xdr:col>21</xdr:col>
      <xdr:colOff>361950</xdr:colOff>
      <xdr:row>53</xdr:row>
      <xdr:rowOff>69850</xdr:rowOff>
    </xdr:to>
    <xdr:cxnSp macro="">
      <xdr:nvCxnSpPr>
        <xdr:cNvPr id="255" name="直線コネクタ 254"/>
        <xdr:cNvCxnSpPr/>
      </xdr:nvCxnSpPr>
      <xdr:spPr>
        <a:xfrm>
          <a:off x="13893800" y="9105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99077</xdr:rowOff>
    </xdr:from>
    <xdr:ext cx="762000" cy="259045"/>
    <xdr:sp macro="" textlink="">
      <xdr:nvSpPr>
        <xdr:cNvPr id="257" name="テキスト ボックス 256"/>
        <xdr:cNvSpPr txBox="1"/>
      </xdr:nvSpPr>
      <xdr:spPr>
        <a:xfrm>
          <a:off x="14401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19050</xdr:rowOff>
    </xdr:from>
    <xdr:to>
      <xdr:col>20</xdr:col>
      <xdr:colOff>158750</xdr:colOff>
      <xdr:row>53</xdr:row>
      <xdr:rowOff>31750</xdr:rowOff>
    </xdr:to>
    <xdr:cxnSp macro="">
      <xdr:nvCxnSpPr>
        <xdr:cNvPr id="258" name="直線コネクタ 257"/>
        <xdr:cNvCxnSpPr/>
      </xdr:nvCxnSpPr>
      <xdr:spPr>
        <a:xfrm flipV="1">
          <a:off x="13004800" y="91059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120650</xdr:rowOff>
    </xdr:from>
    <xdr:to>
      <xdr:col>20</xdr:col>
      <xdr:colOff>209550</xdr:colOff>
      <xdr:row>56</xdr:row>
      <xdr:rowOff>50800</xdr:rowOff>
    </xdr:to>
    <xdr:sp macro="" textlink="">
      <xdr:nvSpPr>
        <xdr:cNvPr id="259" name="フローチャート : 判断 258"/>
        <xdr:cNvSpPr/>
      </xdr:nvSpPr>
      <xdr:spPr>
        <a:xfrm>
          <a:off x="13843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35577</xdr:rowOff>
    </xdr:from>
    <xdr:ext cx="762000" cy="259045"/>
    <xdr:sp macro="" textlink="">
      <xdr:nvSpPr>
        <xdr:cNvPr id="260" name="テキスト ボックス 259"/>
        <xdr:cNvSpPr txBox="1"/>
      </xdr:nvSpPr>
      <xdr:spPr>
        <a:xfrm>
          <a:off x="13512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19050</xdr:rowOff>
    </xdr:from>
    <xdr:to>
      <xdr:col>19</xdr:col>
      <xdr:colOff>6350</xdr:colOff>
      <xdr:row>55</xdr:row>
      <xdr:rowOff>120650</xdr:rowOff>
    </xdr:to>
    <xdr:sp macro="" textlink="">
      <xdr:nvSpPr>
        <xdr:cNvPr id="261" name="フローチャート : 判断 260"/>
        <xdr:cNvSpPr/>
      </xdr:nvSpPr>
      <xdr:spPr>
        <a:xfrm>
          <a:off x="12954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105427</xdr:rowOff>
    </xdr:from>
    <xdr:ext cx="762000" cy="259045"/>
    <xdr:sp macro="" textlink="">
      <xdr:nvSpPr>
        <xdr:cNvPr id="262" name="テキスト ボックス 261"/>
        <xdr:cNvSpPr txBox="1"/>
      </xdr:nvSpPr>
      <xdr:spPr>
        <a:xfrm>
          <a:off x="12623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0</xdr:rowOff>
    </xdr:from>
    <xdr:to>
      <xdr:col>24</xdr:col>
      <xdr:colOff>82550</xdr:colOff>
      <xdr:row>54</xdr:row>
      <xdr:rowOff>101600</xdr:rowOff>
    </xdr:to>
    <xdr:sp macro="" textlink="">
      <xdr:nvSpPr>
        <xdr:cNvPr id="268" name="円/楕円 267"/>
        <xdr:cNvSpPr/>
      </xdr:nvSpPr>
      <xdr:spPr>
        <a:xfrm>
          <a:off x="16459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16527</xdr:rowOff>
    </xdr:from>
    <xdr:ext cx="762000" cy="259045"/>
    <xdr:sp macro="" textlink="">
      <xdr:nvSpPr>
        <xdr:cNvPr id="269" name="その他該当値テキスト"/>
        <xdr:cNvSpPr txBox="1"/>
      </xdr:nvSpPr>
      <xdr:spPr>
        <a:xfrm>
          <a:off x="16598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82550</xdr:rowOff>
    </xdr:from>
    <xdr:to>
      <xdr:col>22</xdr:col>
      <xdr:colOff>615950</xdr:colOff>
      <xdr:row>54</xdr:row>
      <xdr:rowOff>12700</xdr:rowOff>
    </xdr:to>
    <xdr:sp macro="" textlink="">
      <xdr:nvSpPr>
        <xdr:cNvPr id="270" name="円/楕円 269"/>
        <xdr:cNvSpPr/>
      </xdr:nvSpPr>
      <xdr:spPr>
        <a:xfrm>
          <a:off x="15621000" y="916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22877</xdr:rowOff>
    </xdr:from>
    <xdr:ext cx="736600" cy="259045"/>
    <xdr:sp macro="" textlink="">
      <xdr:nvSpPr>
        <xdr:cNvPr id="271" name="テキスト ボックス 270"/>
        <xdr:cNvSpPr txBox="1"/>
      </xdr:nvSpPr>
      <xdr:spPr>
        <a:xfrm>
          <a:off x="15290800" y="893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19050</xdr:rowOff>
    </xdr:from>
    <xdr:to>
      <xdr:col>21</xdr:col>
      <xdr:colOff>412750</xdr:colOff>
      <xdr:row>53</xdr:row>
      <xdr:rowOff>120650</xdr:rowOff>
    </xdr:to>
    <xdr:sp macro="" textlink="">
      <xdr:nvSpPr>
        <xdr:cNvPr id="272" name="円/楕円 271"/>
        <xdr:cNvSpPr/>
      </xdr:nvSpPr>
      <xdr:spPr>
        <a:xfrm>
          <a:off x="14732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130827</xdr:rowOff>
    </xdr:from>
    <xdr:ext cx="762000" cy="259045"/>
    <xdr:sp macro="" textlink="">
      <xdr:nvSpPr>
        <xdr:cNvPr id="273" name="テキスト ボックス 272"/>
        <xdr:cNvSpPr txBox="1"/>
      </xdr:nvSpPr>
      <xdr:spPr>
        <a:xfrm>
          <a:off x="14401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52</xdr:row>
      <xdr:rowOff>139700</xdr:rowOff>
    </xdr:from>
    <xdr:to>
      <xdr:col>20</xdr:col>
      <xdr:colOff>209550</xdr:colOff>
      <xdr:row>53</xdr:row>
      <xdr:rowOff>69850</xdr:rowOff>
    </xdr:to>
    <xdr:sp macro="" textlink="">
      <xdr:nvSpPr>
        <xdr:cNvPr id="274" name="円/楕円 273"/>
        <xdr:cNvSpPr/>
      </xdr:nvSpPr>
      <xdr:spPr>
        <a:xfrm>
          <a:off x="13843000" y="905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80027</xdr:rowOff>
    </xdr:from>
    <xdr:ext cx="762000" cy="259045"/>
    <xdr:sp macro="" textlink="">
      <xdr:nvSpPr>
        <xdr:cNvPr id="275" name="テキスト ボックス 274"/>
        <xdr:cNvSpPr txBox="1"/>
      </xdr:nvSpPr>
      <xdr:spPr>
        <a:xfrm>
          <a:off x="135128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152400</xdr:rowOff>
    </xdr:from>
    <xdr:to>
      <xdr:col>19</xdr:col>
      <xdr:colOff>6350</xdr:colOff>
      <xdr:row>53</xdr:row>
      <xdr:rowOff>82550</xdr:rowOff>
    </xdr:to>
    <xdr:sp macro="" textlink="">
      <xdr:nvSpPr>
        <xdr:cNvPr id="276" name="円/楕円 275"/>
        <xdr:cNvSpPr/>
      </xdr:nvSpPr>
      <xdr:spPr>
        <a:xfrm>
          <a:off x="12954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92727</xdr:rowOff>
    </xdr:from>
    <xdr:ext cx="762000" cy="259045"/>
    <xdr:sp macro="" textlink="">
      <xdr:nvSpPr>
        <xdr:cNvPr id="277" name="テキスト ボックス 276"/>
        <xdr:cNvSpPr txBox="1"/>
      </xdr:nvSpPr>
      <xdr:spPr>
        <a:xfrm>
          <a:off x="12623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latin typeface="+mn-ea"/>
              <a:ea typeface="+mn-ea"/>
            </a:rPr>
            <a:t>下水道事業や四日市港管理組合への負担金支出が多額であることから、類似団体平均を大きく上回っています。</a:t>
          </a:r>
          <a:endParaRPr kumimoji="1" lang="en-US" altLang="ja-JP" sz="1300">
            <a:latin typeface="+mn-ea"/>
            <a:ea typeface="+mn-ea"/>
          </a:endParaRPr>
        </a:p>
        <a:p>
          <a:r>
            <a:rPr kumimoji="1" lang="ja-JP" altLang="en-US" sz="1300">
              <a:latin typeface="+mn-ea"/>
              <a:ea typeface="+mn-ea"/>
            </a:rPr>
            <a:t>　これらの支出について精査する一方で、各種団体への補助金・負担金を始め、個々の補助事業についても、必要性や効果の検証を行い、適宜見直しを進めることで、さらなる適正化を図っていきます。</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42</xdr:row>
      <xdr:rowOff>50800</xdr:rowOff>
    </xdr:to>
    <xdr:cxnSp macro="">
      <xdr:nvCxnSpPr>
        <xdr:cNvPr id="304" name="直線コネクタ 303"/>
        <xdr:cNvCxnSpPr/>
      </xdr:nvCxnSpPr>
      <xdr:spPr>
        <a:xfrm flipV="1">
          <a:off x="16510000" y="58724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22877</xdr:rowOff>
    </xdr:from>
    <xdr:ext cx="762000" cy="259045"/>
    <xdr:sp macro="" textlink="">
      <xdr:nvSpPr>
        <xdr:cNvPr id="305" name="補助費等最小値テキスト"/>
        <xdr:cNvSpPr txBox="1"/>
      </xdr:nvSpPr>
      <xdr:spPr>
        <a:xfrm>
          <a:off x="16598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a:t>
          </a:r>
          <a:endParaRPr kumimoji="1" lang="ja-JP" altLang="en-US" sz="1000" b="1">
            <a:latin typeface="ＭＳ Ｐゴシック"/>
          </a:endParaRPr>
        </a:p>
      </xdr:txBody>
    </xdr:sp>
    <xdr:clientData/>
  </xdr:oneCellAnchor>
  <xdr:twoCellAnchor>
    <xdr:from>
      <xdr:col>23</xdr:col>
      <xdr:colOff>628650</xdr:colOff>
      <xdr:row>42</xdr:row>
      <xdr:rowOff>50800</xdr:rowOff>
    </xdr:from>
    <xdr:to>
      <xdr:col>24</xdr:col>
      <xdr:colOff>120650</xdr:colOff>
      <xdr:row>42</xdr:row>
      <xdr:rowOff>50800</xdr:rowOff>
    </xdr:to>
    <xdr:cxnSp macro="">
      <xdr:nvCxnSpPr>
        <xdr:cNvPr id="306" name="直線コネクタ 305"/>
        <xdr:cNvCxnSpPr/>
      </xdr:nvCxnSpPr>
      <xdr:spPr>
        <a:xfrm>
          <a:off x="16421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7"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8" name="直線コネクタ 307"/>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134620</xdr:rowOff>
    </xdr:from>
    <xdr:to>
      <xdr:col>24</xdr:col>
      <xdr:colOff>31750</xdr:colOff>
      <xdr:row>39</xdr:row>
      <xdr:rowOff>39370</xdr:rowOff>
    </xdr:to>
    <xdr:cxnSp macro="">
      <xdr:nvCxnSpPr>
        <xdr:cNvPr id="309" name="直線コネクタ 308"/>
        <xdr:cNvCxnSpPr/>
      </xdr:nvCxnSpPr>
      <xdr:spPr>
        <a:xfrm>
          <a:off x="15671800" y="664972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77487</xdr:rowOff>
    </xdr:from>
    <xdr:ext cx="762000" cy="259045"/>
    <xdr:sp macro="" textlink="">
      <xdr:nvSpPr>
        <xdr:cNvPr id="310" name="補助費等平均値テキスト"/>
        <xdr:cNvSpPr txBox="1"/>
      </xdr:nvSpPr>
      <xdr:spPr>
        <a:xfrm>
          <a:off x="16598900" y="6078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60960</xdr:rowOff>
    </xdr:from>
    <xdr:to>
      <xdr:col>24</xdr:col>
      <xdr:colOff>82550</xdr:colOff>
      <xdr:row>36</xdr:row>
      <xdr:rowOff>162560</xdr:rowOff>
    </xdr:to>
    <xdr:sp macro="" textlink="">
      <xdr:nvSpPr>
        <xdr:cNvPr id="311" name="フローチャート : 判断 310"/>
        <xdr:cNvSpPr/>
      </xdr:nvSpPr>
      <xdr:spPr>
        <a:xfrm>
          <a:off x="164592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134620</xdr:rowOff>
    </xdr:from>
    <xdr:to>
      <xdr:col>22</xdr:col>
      <xdr:colOff>565150</xdr:colOff>
      <xdr:row>38</xdr:row>
      <xdr:rowOff>142240</xdr:rowOff>
    </xdr:to>
    <xdr:cxnSp macro="">
      <xdr:nvCxnSpPr>
        <xdr:cNvPr id="312" name="直線コネクタ 311"/>
        <xdr:cNvCxnSpPr/>
      </xdr:nvCxnSpPr>
      <xdr:spPr>
        <a:xfrm flipV="1">
          <a:off x="14782800" y="66497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76200</xdr:rowOff>
    </xdr:from>
    <xdr:to>
      <xdr:col>22</xdr:col>
      <xdr:colOff>615950</xdr:colOff>
      <xdr:row>37</xdr:row>
      <xdr:rowOff>6350</xdr:rowOff>
    </xdr:to>
    <xdr:sp macro="" textlink="">
      <xdr:nvSpPr>
        <xdr:cNvPr id="313" name="フローチャート : 判断 312"/>
        <xdr:cNvSpPr/>
      </xdr:nvSpPr>
      <xdr:spPr>
        <a:xfrm>
          <a:off x="15621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16527</xdr:rowOff>
    </xdr:from>
    <xdr:ext cx="736600" cy="259045"/>
    <xdr:sp macro="" textlink="">
      <xdr:nvSpPr>
        <xdr:cNvPr id="314" name="テキスト ボックス 313"/>
        <xdr:cNvSpPr txBox="1"/>
      </xdr:nvSpPr>
      <xdr:spPr>
        <a:xfrm>
          <a:off x="15290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96520</xdr:rowOff>
    </xdr:from>
    <xdr:to>
      <xdr:col>21</xdr:col>
      <xdr:colOff>361950</xdr:colOff>
      <xdr:row>38</xdr:row>
      <xdr:rowOff>142240</xdr:rowOff>
    </xdr:to>
    <xdr:cxnSp macro="">
      <xdr:nvCxnSpPr>
        <xdr:cNvPr id="315" name="直線コネクタ 314"/>
        <xdr:cNvCxnSpPr/>
      </xdr:nvCxnSpPr>
      <xdr:spPr>
        <a:xfrm>
          <a:off x="13893800" y="66116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6" name="フローチャート : 判断 315"/>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7" name="テキスト ボックス 316"/>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96520</xdr:rowOff>
    </xdr:from>
    <xdr:to>
      <xdr:col>20</xdr:col>
      <xdr:colOff>158750</xdr:colOff>
      <xdr:row>38</xdr:row>
      <xdr:rowOff>134620</xdr:rowOff>
    </xdr:to>
    <xdr:cxnSp macro="">
      <xdr:nvCxnSpPr>
        <xdr:cNvPr id="318" name="直線コネクタ 317"/>
        <xdr:cNvCxnSpPr/>
      </xdr:nvCxnSpPr>
      <xdr:spPr>
        <a:xfrm flipV="1">
          <a:off x="13004800" y="6611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9" name="フローチャート : 判断 318"/>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142257</xdr:rowOff>
    </xdr:from>
    <xdr:ext cx="762000" cy="259045"/>
    <xdr:sp macro="" textlink="">
      <xdr:nvSpPr>
        <xdr:cNvPr id="320" name="テキスト ボックス 319"/>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45720</xdr:rowOff>
    </xdr:from>
    <xdr:to>
      <xdr:col>19</xdr:col>
      <xdr:colOff>6350</xdr:colOff>
      <xdr:row>36</xdr:row>
      <xdr:rowOff>147320</xdr:rowOff>
    </xdr:to>
    <xdr:sp macro="" textlink="">
      <xdr:nvSpPr>
        <xdr:cNvPr id="321" name="フローチャート : 判断 320"/>
        <xdr:cNvSpPr/>
      </xdr:nvSpPr>
      <xdr:spPr>
        <a:xfrm>
          <a:off x="12954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157497</xdr:rowOff>
    </xdr:from>
    <xdr:ext cx="762000" cy="259045"/>
    <xdr:sp macro="" textlink="">
      <xdr:nvSpPr>
        <xdr:cNvPr id="322" name="テキスト ボックス 321"/>
        <xdr:cNvSpPr txBox="1"/>
      </xdr:nvSpPr>
      <xdr:spPr>
        <a:xfrm>
          <a:off x="12623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160020</xdr:rowOff>
    </xdr:from>
    <xdr:to>
      <xdr:col>24</xdr:col>
      <xdr:colOff>82550</xdr:colOff>
      <xdr:row>39</xdr:row>
      <xdr:rowOff>90170</xdr:rowOff>
    </xdr:to>
    <xdr:sp macro="" textlink="">
      <xdr:nvSpPr>
        <xdr:cNvPr id="328" name="円/楕円 327"/>
        <xdr:cNvSpPr/>
      </xdr:nvSpPr>
      <xdr:spPr>
        <a:xfrm>
          <a:off x="164592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132097</xdr:rowOff>
    </xdr:from>
    <xdr:ext cx="762000" cy="259045"/>
    <xdr:sp macro="" textlink="">
      <xdr:nvSpPr>
        <xdr:cNvPr id="329" name="補助費等該当値テキスト"/>
        <xdr:cNvSpPr txBox="1"/>
      </xdr:nvSpPr>
      <xdr:spPr>
        <a:xfrm>
          <a:off x="165989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83820</xdr:rowOff>
    </xdr:from>
    <xdr:to>
      <xdr:col>22</xdr:col>
      <xdr:colOff>615950</xdr:colOff>
      <xdr:row>39</xdr:row>
      <xdr:rowOff>13970</xdr:rowOff>
    </xdr:to>
    <xdr:sp macro="" textlink="">
      <xdr:nvSpPr>
        <xdr:cNvPr id="330" name="円/楕円 329"/>
        <xdr:cNvSpPr/>
      </xdr:nvSpPr>
      <xdr:spPr>
        <a:xfrm>
          <a:off x="15621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170197</xdr:rowOff>
    </xdr:from>
    <xdr:ext cx="736600" cy="259045"/>
    <xdr:sp macro="" textlink="">
      <xdr:nvSpPr>
        <xdr:cNvPr id="331" name="テキスト ボックス 330"/>
        <xdr:cNvSpPr txBox="1"/>
      </xdr:nvSpPr>
      <xdr:spPr>
        <a:xfrm>
          <a:off x="15290800" y="668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91440</xdr:rowOff>
    </xdr:from>
    <xdr:to>
      <xdr:col>21</xdr:col>
      <xdr:colOff>412750</xdr:colOff>
      <xdr:row>39</xdr:row>
      <xdr:rowOff>21590</xdr:rowOff>
    </xdr:to>
    <xdr:sp macro="" textlink="">
      <xdr:nvSpPr>
        <xdr:cNvPr id="332" name="円/楕円 331"/>
        <xdr:cNvSpPr/>
      </xdr:nvSpPr>
      <xdr:spPr>
        <a:xfrm>
          <a:off x="147320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6367</xdr:rowOff>
    </xdr:from>
    <xdr:ext cx="762000" cy="259045"/>
    <xdr:sp macro="" textlink="">
      <xdr:nvSpPr>
        <xdr:cNvPr id="333" name="テキスト ボックス 332"/>
        <xdr:cNvSpPr txBox="1"/>
      </xdr:nvSpPr>
      <xdr:spPr>
        <a:xfrm>
          <a:off x="14401800" y="669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45720</xdr:rowOff>
    </xdr:from>
    <xdr:to>
      <xdr:col>20</xdr:col>
      <xdr:colOff>209550</xdr:colOff>
      <xdr:row>38</xdr:row>
      <xdr:rowOff>147320</xdr:rowOff>
    </xdr:to>
    <xdr:sp macro="" textlink="">
      <xdr:nvSpPr>
        <xdr:cNvPr id="334" name="円/楕円 333"/>
        <xdr:cNvSpPr/>
      </xdr:nvSpPr>
      <xdr:spPr>
        <a:xfrm>
          <a:off x="13843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132097</xdr:rowOff>
    </xdr:from>
    <xdr:ext cx="762000" cy="259045"/>
    <xdr:sp macro="" textlink="">
      <xdr:nvSpPr>
        <xdr:cNvPr id="335" name="テキスト ボックス 334"/>
        <xdr:cNvSpPr txBox="1"/>
      </xdr:nvSpPr>
      <xdr:spPr>
        <a:xfrm>
          <a:off x="135128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83820</xdr:rowOff>
    </xdr:from>
    <xdr:to>
      <xdr:col>19</xdr:col>
      <xdr:colOff>6350</xdr:colOff>
      <xdr:row>39</xdr:row>
      <xdr:rowOff>13970</xdr:rowOff>
    </xdr:to>
    <xdr:sp macro="" textlink="">
      <xdr:nvSpPr>
        <xdr:cNvPr id="336" name="円/楕円 335"/>
        <xdr:cNvSpPr/>
      </xdr:nvSpPr>
      <xdr:spPr>
        <a:xfrm>
          <a:off x="12954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170197</xdr:rowOff>
    </xdr:from>
    <xdr:ext cx="762000" cy="259045"/>
    <xdr:sp macro="" textlink="">
      <xdr:nvSpPr>
        <xdr:cNvPr id="337" name="テキスト ボックス 336"/>
        <xdr:cNvSpPr txBox="1"/>
      </xdr:nvSpPr>
      <xdr:spPr>
        <a:xfrm>
          <a:off x="12623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baseline="0">
              <a:latin typeface="+mn-ea"/>
              <a:ea typeface="+mn-ea"/>
            </a:rPr>
            <a:t>過去の大型プロジェクトの実施等により、類似団体よりも高い水準で推移しておりますが、大型プロジェクトの償還が順次終了したことや、市債発行の抑制により市債残高の減少を図ってきたことから、平成</a:t>
          </a:r>
          <a:r>
            <a:rPr kumimoji="1" lang="en-US" altLang="ja-JP" sz="1300" baseline="0">
              <a:latin typeface="+mn-ea"/>
              <a:ea typeface="+mn-ea"/>
            </a:rPr>
            <a:t>26</a:t>
          </a:r>
          <a:r>
            <a:rPr kumimoji="1" lang="ja-JP" altLang="en-US" sz="1300" baseline="0">
              <a:latin typeface="+mn-ea"/>
              <a:ea typeface="+mn-ea"/>
            </a:rPr>
            <a:t>年度の指標はやや改善しました。</a:t>
          </a:r>
          <a:endParaRPr kumimoji="1" lang="en-US" altLang="ja-JP" sz="1300" baseline="0">
            <a:latin typeface="+mn-ea"/>
            <a:ea typeface="+mn-ea"/>
          </a:endParaRPr>
        </a:p>
        <a:p>
          <a:r>
            <a:rPr kumimoji="1" lang="ja-JP" altLang="en-US" sz="1300" baseline="0">
              <a:latin typeface="+mn-ea"/>
              <a:ea typeface="+mn-ea"/>
            </a:rPr>
            <a:t>　今後も、効果的かつ効率的な市債の発行に努めます。</a:t>
          </a:r>
          <a:endParaRPr kumimoji="1" lang="ja-JP" altLang="en-US" sz="1300">
            <a:latin typeface="+mn-ea"/>
            <a:ea typeface="+mn-ea"/>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5842</xdr:rowOff>
    </xdr:from>
    <xdr:to>
      <xdr:col>7</xdr:col>
      <xdr:colOff>15875</xdr:colOff>
      <xdr:row>81</xdr:row>
      <xdr:rowOff>69850</xdr:rowOff>
    </xdr:to>
    <xdr:cxnSp macro="">
      <xdr:nvCxnSpPr>
        <xdr:cNvPr id="363" name="直線コネクタ 362"/>
        <xdr:cNvCxnSpPr/>
      </xdr:nvCxnSpPr>
      <xdr:spPr>
        <a:xfrm flipV="1">
          <a:off x="4826000" y="12521692"/>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41927</xdr:rowOff>
    </xdr:from>
    <xdr:ext cx="762000" cy="259045"/>
    <xdr:sp macro="" textlink="">
      <xdr:nvSpPr>
        <xdr:cNvPr id="364" name="公債費最小値テキスト"/>
        <xdr:cNvSpPr txBox="1"/>
      </xdr:nvSpPr>
      <xdr:spPr>
        <a:xfrm>
          <a:off x="4914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25.0</a:t>
          </a:r>
          <a:endParaRPr kumimoji="1" lang="ja-JP" altLang="en-US" sz="1000" b="1">
            <a:latin typeface="ＭＳ Ｐゴシック"/>
          </a:endParaRPr>
        </a:p>
      </xdr:txBody>
    </xdr:sp>
    <xdr:clientData/>
  </xdr:oneCellAnchor>
  <xdr:twoCellAnchor>
    <xdr:from>
      <xdr:col>6</xdr:col>
      <xdr:colOff>612775</xdr:colOff>
      <xdr:row>81</xdr:row>
      <xdr:rowOff>69850</xdr:rowOff>
    </xdr:from>
    <xdr:to>
      <xdr:col>7</xdr:col>
      <xdr:colOff>104775</xdr:colOff>
      <xdr:row>81</xdr:row>
      <xdr:rowOff>69850</xdr:rowOff>
    </xdr:to>
    <xdr:cxnSp macro="">
      <xdr:nvCxnSpPr>
        <xdr:cNvPr id="365" name="直線コネクタ 364"/>
        <xdr:cNvCxnSpPr/>
      </xdr:nvCxnSpPr>
      <xdr:spPr>
        <a:xfrm>
          <a:off x="4737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92219</xdr:rowOff>
    </xdr:from>
    <xdr:ext cx="762000" cy="259045"/>
    <xdr:sp macro="" textlink="">
      <xdr:nvSpPr>
        <xdr:cNvPr id="366" name="公債費最大値テキスト"/>
        <xdr:cNvSpPr txBox="1"/>
      </xdr:nvSpPr>
      <xdr:spPr>
        <a:xfrm>
          <a:off x="4914900" y="1226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73</xdr:row>
      <xdr:rowOff>5842</xdr:rowOff>
    </xdr:from>
    <xdr:to>
      <xdr:col>7</xdr:col>
      <xdr:colOff>104775</xdr:colOff>
      <xdr:row>73</xdr:row>
      <xdr:rowOff>5842</xdr:rowOff>
    </xdr:to>
    <xdr:cxnSp macro="">
      <xdr:nvCxnSpPr>
        <xdr:cNvPr id="367" name="直線コネクタ 366"/>
        <xdr:cNvCxnSpPr/>
      </xdr:nvCxnSpPr>
      <xdr:spPr>
        <a:xfrm>
          <a:off x="4737100" y="1252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24130</xdr:rowOff>
    </xdr:from>
    <xdr:to>
      <xdr:col>7</xdr:col>
      <xdr:colOff>15875</xdr:colOff>
      <xdr:row>77</xdr:row>
      <xdr:rowOff>106426</xdr:rowOff>
    </xdr:to>
    <xdr:cxnSp macro="">
      <xdr:nvCxnSpPr>
        <xdr:cNvPr id="368" name="直線コネクタ 367"/>
        <xdr:cNvCxnSpPr/>
      </xdr:nvCxnSpPr>
      <xdr:spPr>
        <a:xfrm flipV="1">
          <a:off x="3987800" y="13225780"/>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106442</xdr:rowOff>
    </xdr:from>
    <xdr:ext cx="762000" cy="259045"/>
    <xdr:sp macro="" textlink="">
      <xdr:nvSpPr>
        <xdr:cNvPr id="369" name="公債費平均値テキスト"/>
        <xdr:cNvSpPr txBox="1"/>
      </xdr:nvSpPr>
      <xdr:spPr>
        <a:xfrm>
          <a:off x="4914900" y="129651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89915</xdr:rowOff>
    </xdr:from>
    <xdr:to>
      <xdr:col>7</xdr:col>
      <xdr:colOff>66675</xdr:colOff>
      <xdr:row>77</xdr:row>
      <xdr:rowOff>20065</xdr:rowOff>
    </xdr:to>
    <xdr:sp macro="" textlink="">
      <xdr:nvSpPr>
        <xdr:cNvPr id="370" name="フローチャート : 判断 369"/>
        <xdr:cNvSpPr/>
      </xdr:nvSpPr>
      <xdr:spPr>
        <a:xfrm>
          <a:off x="47752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106426</xdr:rowOff>
    </xdr:from>
    <xdr:to>
      <xdr:col>5</xdr:col>
      <xdr:colOff>549275</xdr:colOff>
      <xdr:row>78</xdr:row>
      <xdr:rowOff>26415</xdr:rowOff>
    </xdr:to>
    <xdr:cxnSp macro="">
      <xdr:nvCxnSpPr>
        <xdr:cNvPr id="371" name="直線コネクタ 370"/>
        <xdr:cNvCxnSpPr/>
      </xdr:nvCxnSpPr>
      <xdr:spPr>
        <a:xfrm flipV="1">
          <a:off x="3098800" y="13308076"/>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117348</xdr:rowOff>
    </xdr:from>
    <xdr:to>
      <xdr:col>5</xdr:col>
      <xdr:colOff>600075</xdr:colOff>
      <xdr:row>77</xdr:row>
      <xdr:rowOff>47498</xdr:rowOff>
    </xdr:to>
    <xdr:sp macro="" textlink="">
      <xdr:nvSpPr>
        <xdr:cNvPr id="372" name="フローチャート : 判断 371"/>
        <xdr:cNvSpPr/>
      </xdr:nvSpPr>
      <xdr:spPr>
        <a:xfrm>
          <a:off x="3937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57675</xdr:rowOff>
    </xdr:from>
    <xdr:ext cx="736600" cy="259045"/>
    <xdr:sp macro="" textlink="">
      <xdr:nvSpPr>
        <xdr:cNvPr id="373" name="テキスト ボックス 372"/>
        <xdr:cNvSpPr txBox="1"/>
      </xdr:nvSpPr>
      <xdr:spPr>
        <a:xfrm>
          <a:off x="3606800" y="12916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106426</xdr:rowOff>
    </xdr:from>
    <xdr:to>
      <xdr:col>4</xdr:col>
      <xdr:colOff>346075</xdr:colOff>
      <xdr:row>78</xdr:row>
      <xdr:rowOff>26415</xdr:rowOff>
    </xdr:to>
    <xdr:cxnSp macro="">
      <xdr:nvCxnSpPr>
        <xdr:cNvPr id="374" name="直線コネクタ 373"/>
        <xdr:cNvCxnSpPr/>
      </xdr:nvCxnSpPr>
      <xdr:spPr>
        <a:xfrm>
          <a:off x="2209800" y="13308076"/>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135637</xdr:rowOff>
    </xdr:from>
    <xdr:to>
      <xdr:col>4</xdr:col>
      <xdr:colOff>396875</xdr:colOff>
      <xdr:row>77</xdr:row>
      <xdr:rowOff>65787</xdr:rowOff>
    </xdr:to>
    <xdr:sp macro="" textlink="">
      <xdr:nvSpPr>
        <xdr:cNvPr id="375" name="フローチャート : 判断 374"/>
        <xdr:cNvSpPr/>
      </xdr:nvSpPr>
      <xdr:spPr>
        <a:xfrm>
          <a:off x="3048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75963</xdr:rowOff>
    </xdr:from>
    <xdr:ext cx="762000" cy="259045"/>
    <xdr:sp macro="" textlink="">
      <xdr:nvSpPr>
        <xdr:cNvPr id="376" name="テキスト ボックス 375"/>
        <xdr:cNvSpPr txBox="1"/>
      </xdr:nvSpPr>
      <xdr:spPr>
        <a:xfrm>
          <a:off x="2717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106426</xdr:rowOff>
    </xdr:from>
    <xdr:to>
      <xdr:col>3</xdr:col>
      <xdr:colOff>142875</xdr:colOff>
      <xdr:row>77</xdr:row>
      <xdr:rowOff>170435</xdr:rowOff>
    </xdr:to>
    <xdr:cxnSp macro="">
      <xdr:nvCxnSpPr>
        <xdr:cNvPr id="377" name="直線コネクタ 376"/>
        <xdr:cNvCxnSpPr/>
      </xdr:nvCxnSpPr>
      <xdr:spPr>
        <a:xfrm flipV="1">
          <a:off x="1320800" y="13308076"/>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78" name="フローチャート : 判断 377"/>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79" name="テキスト ボックス 378"/>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126492</xdr:rowOff>
    </xdr:from>
    <xdr:to>
      <xdr:col>1</xdr:col>
      <xdr:colOff>676275</xdr:colOff>
      <xdr:row>77</xdr:row>
      <xdr:rowOff>56642</xdr:rowOff>
    </xdr:to>
    <xdr:sp macro="" textlink="">
      <xdr:nvSpPr>
        <xdr:cNvPr id="380" name="フローチャート : 判断 379"/>
        <xdr:cNvSpPr/>
      </xdr:nvSpPr>
      <xdr:spPr>
        <a:xfrm>
          <a:off x="1270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66819</xdr:rowOff>
    </xdr:from>
    <xdr:ext cx="762000" cy="259045"/>
    <xdr:sp macro="" textlink="">
      <xdr:nvSpPr>
        <xdr:cNvPr id="381" name="テキスト ボックス 380"/>
        <xdr:cNvSpPr txBox="1"/>
      </xdr:nvSpPr>
      <xdr:spPr>
        <a:xfrm>
          <a:off x="939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87" name="円/楕円 386"/>
        <xdr:cNvSpPr/>
      </xdr:nvSpPr>
      <xdr:spPr>
        <a:xfrm>
          <a:off x="47752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116857</xdr:rowOff>
    </xdr:from>
    <xdr:ext cx="762000" cy="259045"/>
    <xdr:sp macro="" textlink="">
      <xdr:nvSpPr>
        <xdr:cNvPr id="388" name="公債費該当値テキスト"/>
        <xdr:cNvSpPr txBox="1"/>
      </xdr:nvSpPr>
      <xdr:spPr>
        <a:xfrm>
          <a:off x="49149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55626</xdr:rowOff>
    </xdr:from>
    <xdr:to>
      <xdr:col>5</xdr:col>
      <xdr:colOff>600075</xdr:colOff>
      <xdr:row>77</xdr:row>
      <xdr:rowOff>157226</xdr:rowOff>
    </xdr:to>
    <xdr:sp macro="" textlink="">
      <xdr:nvSpPr>
        <xdr:cNvPr id="389" name="円/楕円 388"/>
        <xdr:cNvSpPr/>
      </xdr:nvSpPr>
      <xdr:spPr>
        <a:xfrm>
          <a:off x="39370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142003</xdr:rowOff>
    </xdr:from>
    <xdr:ext cx="736600" cy="259045"/>
    <xdr:sp macro="" textlink="">
      <xdr:nvSpPr>
        <xdr:cNvPr id="390" name="テキスト ボックス 389"/>
        <xdr:cNvSpPr txBox="1"/>
      </xdr:nvSpPr>
      <xdr:spPr>
        <a:xfrm>
          <a:off x="3606800" y="13343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147065</xdr:rowOff>
    </xdr:from>
    <xdr:to>
      <xdr:col>4</xdr:col>
      <xdr:colOff>396875</xdr:colOff>
      <xdr:row>78</xdr:row>
      <xdr:rowOff>77215</xdr:rowOff>
    </xdr:to>
    <xdr:sp macro="" textlink="">
      <xdr:nvSpPr>
        <xdr:cNvPr id="391" name="円/楕円 390"/>
        <xdr:cNvSpPr/>
      </xdr:nvSpPr>
      <xdr:spPr>
        <a:xfrm>
          <a:off x="3048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92" name="テキスト ボックス 391"/>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55626</xdr:rowOff>
    </xdr:from>
    <xdr:to>
      <xdr:col>3</xdr:col>
      <xdr:colOff>193675</xdr:colOff>
      <xdr:row>77</xdr:row>
      <xdr:rowOff>157226</xdr:rowOff>
    </xdr:to>
    <xdr:sp macro="" textlink="">
      <xdr:nvSpPr>
        <xdr:cNvPr id="393" name="円/楕円 392"/>
        <xdr:cNvSpPr/>
      </xdr:nvSpPr>
      <xdr:spPr>
        <a:xfrm>
          <a:off x="21590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94" name="テキスト ボックス 393"/>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119635</xdr:rowOff>
    </xdr:from>
    <xdr:to>
      <xdr:col>1</xdr:col>
      <xdr:colOff>676275</xdr:colOff>
      <xdr:row>78</xdr:row>
      <xdr:rowOff>49785</xdr:rowOff>
    </xdr:to>
    <xdr:sp macro="" textlink="">
      <xdr:nvSpPr>
        <xdr:cNvPr id="395" name="円/楕円 394"/>
        <xdr:cNvSpPr/>
      </xdr:nvSpPr>
      <xdr:spPr>
        <a:xfrm>
          <a:off x="1270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34562</xdr:rowOff>
    </xdr:from>
    <xdr:ext cx="762000" cy="259045"/>
    <xdr:sp macro="" textlink="">
      <xdr:nvSpPr>
        <xdr:cNvPr id="396" name="テキスト ボックス 395"/>
        <xdr:cNvSpPr txBox="1"/>
      </xdr:nvSpPr>
      <xdr:spPr>
        <a:xfrm>
          <a:off x="939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mn-ea"/>
              <a:ea typeface="+mn-ea"/>
            </a:rPr>
            <a:t>人件費及び扶助費に係る経常収支比率が類似団体平均を下回ることから、公債費以外についても、類似団体平均を下回る結果となっています。</a:t>
          </a:r>
          <a:endParaRPr kumimoji="1" lang="en-US" altLang="ja-JP" sz="1100">
            <a:latin typeface="+mn-ea"/>
            <a:ea typeface="+mn-ea"/>
          </a:endParaRPr>
        </a:p>
        <a:p>
          <a:r>
            <a:rPr kumimoji="1" lang="ja-JP" altLang="en-US" sz="1100">
              <a:latin typeface="+mn-ea"/>
              <a:ea typeface="+mn-ea"/>
            </a:rPr>
            <a:t>　特に人件費について、事務事業の改善や外部委託を推進し、職員数の削減を進めたことによる影響が、委託料をはじめとする物件費の増を上回る形で、経常収支比率に表れています。</a:t>
          </a:r>
          <a:endParaRPr kumimoji="1" lang="en-US" altLang="ja-JP" sz="1100">
            <a:latin typeface="+mn-ea"/>
            <a:ea typeface="+mn-ea"/>
          </a:endParaRPr>
        </a:p>
        <a:p>
          <a:r>
            <a:rPr kumimoji="1" lang="ja-JP" altLang="en-US" sz="1100">
              <a:latin typeface="+mn-ea"/>
              <a:ea typeface="+mn-ea"/>
            </a:rPr>
            <a:t>　一方で、社会保障関連経費の増により、扶助費、繰出金に係る経常収支比率が上昇した影響を受け、公債費以外の指標も上がっていることから、引き続き適正な執行に努め、経常経費の節減を図っていきます。</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131572</xdr:rowOff>
    </xdr:from>
    <xdr:to>
      <xdr:col>24</xdr:col>
      <xdr:colOff>31750</xdr:colOff>
      <xdr:row>80</xdr:row>
      <xdr:rowOff>94996</xdr:rowOff>
    </xdr:to>
    <xdr:cxnSp macro="">
      <xdr:nvCxnSpPr>
        <xdr:cNvPr id="422" name="直線コネクタ 421"/>
        <xdr:cNvCxnSpPr/>
      </xdr:nvCxnSpPr>
      <xdr:spPr>
        <a:xfrm flipV="1">
          <a:off x="16510000" y="12818872"/>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67073</xdr:rowOff>
    </xdr:from>
    <xdr:ext cx="762000" cy="259045"/>
    <xdr:sp macro="" textlink="">
      <xdr:nvSpPr>
        <xdr:cNvPr id="423" name="公債費以外最小値テキスト"/>
        <xdr:cNvSpPr txBox="1"/>
      </xdr:nvSpPr>
      <xdr:spPr>
        <a:xfrm>
          <a:off x="16598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23</xdr:col>
      <xdr:colOff>628650</xdr:colOff>
      <xdr:row>80</xdr:row>
      <xdr:rowOff>94996</xdr:rowOff>
    </xdr:from>
    <xdr:to>
      <xdr:col>24</xdr:col>
      <xdr:colOff>120650</xdr:colOff>
      <xdr:row>80</xdr:row>
      <xdr:rowOff>94996</xdr:rowOff>
    </xdr:to>
    <xdr:cxnSp macro="">
      <xdr:nvCxnSpPr>
        <xdr:cNvPr id="424" name="直線コネクタ 423"/>
        <xdr:cNvCxnSpPr/>
      </xdr:nvCxnSpPr>
      <xdr:spPr>
        <a:xfrm>
          <a:off x="16421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46499</xdr:rowOff>
    </xdr:from>
    <xdr:ext cx="762000" cy="259045"/>
    <xdr:sp macro="" textlink="">
      <xdr:nvSpPr>
        <xdr:cNvPr id="425" name="公債費以外最大値テキスト"/>
        <xdr:cNvSpPr txBox="1"/>
      </xdr:nvSpPr>
      <xdr:spPr>
        <a:xfrm>
          <a:off x="16598900" y="1256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65.1</a:t>
          </a:r>
          <a:endParaRPr kumimoji="1" lang="ja-JP" altLang="en-US" sz="1000" b="1">
            <a:latin typeface="ＭＳ Ｐゴシック"/>
          </a:endParaRPr>
        </a:p>
      </xdr:txBody>
    </xdr:sp>
    <xdr:clientData/>
  </xdr:oneCellAnchor>
  <xdr:twoCellAnchor>
    <xdr:from>
      <xdr:col>23</xdr:col>
      <xdr:colOff>628650</xdr:colOff>
      <xdr:row>74</xdr:row>
      <xdr:rowOff>131572</xdr:rowOff>
    </xdr:from>
    <xdr:to>
      <xdr:col>24</xdr:col>
      <xdr:colOff>120650</xdr:colOff>
      <xdr:row>74</xdr:row>
      <xdr:rowOff>131572</xdr:rowOff>
    </xdr:to>
    <xdr:cxnSp macro="">
      <xdr:nvCxnSpPr>
        <xdr:cNvPr id="426" name="直線コネクタ 425"/>
        <xdr:cNvCxnSpPr/>
      </xdr:nvCxnSpPr>
      <xdr:spPr>
        <a:xfrm>
          <a:off x="16421100" y="12818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110998</xdr:rowOff>
    </xdr:from>
    <xdr:to>
      <xdr:col>24</xdr:col>
      <xdr:colOff>31750</xdr:colOff>
      <xdr:row>76</xdr:row>
      <xdr:rowOff>99568</xdr:rowOff>
    </xdr:to>
    <xdr:cxnSp macro="">
      <xdr:nvCxnSpPr>
        <xdr:cNvPr id="427" name="直線コネクタ 426"/>
        <xdr:cNvCxnSpPr/>
      </xdr:nvCxnSpPr>
      <xdr:spPr>
        <a:xfrm>
          <a:off x="15671800" y="12969748"/>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158005</xdr:rowOff>
    </xdr:from>
    <xdr:ext cx="762000" cy="259045"/>
    <xdr:sp macro="" textlink="">
      <xdr:nvSpPr>
        <xdr:cNvPr id="428" name="公債費以外平均値テキスト"/>
        <xdr:cNvSpPr txBox="1"/>
      </xdr:nvSpPr>
      <xdr:spPr>
        <a:xfrm>
          <a:off x="16598900" y="13188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14478</xdr:rowOff>
    </xdr:from>
    <xdr:to>
      <xdr:col>24</xdr:col>
      <xdr:colOff>82550</xdr:colOff>
      <xdr:row>77</xdr:row>
      <xdr:rowOff>116078</xdr:rowOff>
    </xdr:to>
    <xdr:sp macro="" textlink="">
      <xdr:nvSpPr>
        <xdr:cNvPr id="429" name="フローチャート : 判断 428"/>
        <xdr:cNvSpPr/>
      </xdr:nvSpPr>
      <xdr:spPr>
        <a:xfrm>
          <a:off x="164592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92710</xdr:rowOff>
    </xdr:from>
    <xdr:to>
      <xdr:col>22</xdr:col>
      <xdr:colOff>565150</xdr:colOff>
      <xdr:row>75</xdr:row>
      <xdr:rowOff>110998</xdr:rowOff>
    </xdr:to>
    <xdr:cxnSp macro="">
      <xdr:nvCxnSpPr>
        <xdr:cNvPr id="430" name="直線コネクタ 429"/>
        <xdr:cNvCxnSpPr/>
      </xdr:nvCxnSpPr>
      <xdr:spPr>
        <a:xfrm>
          <a:off x="14782800" y="1295146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131063</xdr:rowOff>
    </xdr:from>
    <xdr:to>
      <xdr:col>22</xdr:col>
      <xdr:colOff>615950</xdr:colOff>
      <xdr:row>77</xdr:row>
      <xdr:rowOff>61213</xdr:rowOff>
    </xdr:to>
    <xdr:sp macro="" textlink="">
      <xdr:nvSpPr>
        <xdr:cNvPr id="431" name="フローチャート : 判断 430"/>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45990</xdr:rowOff>
    </xdr:from>
    <xdr:ext cx="736600" cy="259045"/>
    <xdr:sp macro="" textlink="">
      <xdr:nvSpPr>
        <xdr:cNvPr id="432" name="テキスト ボックス 431"/>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14986</xdr:rowOff>
    </xdr:from>
    <xdr:to>
      <xdr:col>21</xdr:col>
      <xdr:colOff>361950</xdr:colOff>
      <xdr:row>75</xdr:row>
      <xdr:rowOff>92710</xdr:rowOff>
    </xdr:to>
    <xdr:cxnSp macro="">
      <xdr:nvCxnSpPr>
        <xdr:cNvPr id="433" name="直線コネクタ 432"/>
        <xdr:cNvCxnSpPr/>
      </xdr:nvCxnSpPr>
      <xdr:spPr>
        <a:xfrm>
          <a:off x="13893800" y="1287373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4" name="フローチャート : 判断 433"/>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41419</xdr:rowOff>
    </xdr:from>
    <xdr:ext cx="762000" cy="259045"/>
    <xdr:sp macro="" textlink="">
      <xdr:nvSpPr>
        <xdr:cNvPr id="435" name="テキスト ボックス 434"/>
        <xdr:cNvSpPr txBox="1"/>
      </xdr:nvSpPr>
      <xdr:spPr>
        <a:xfrm>
          <a:off x="14401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14986</xdr:rowOff>
    </xdr:from>
    <xdr:to>
      <xdr:col>20</xdr:col>
      <xdr:colOff>158750</xdr:colOff>
      <xdr:row>75</xdr:row>
      <xdr:rowOff>65278</xdr:rowOff>
    </xdr:to>
    <xdr:cxnSp macro="">
      <xdr:nvCxnSpPr>
        <xdr:cNvPr id="436" name="直線コネクタ 435"/>
        <xdr:cNvCxnSpPr/>
      </xdr:nvCxnSpPr>
      <xdr:spPr>
        <a:xfrm flipV="1">
          <a:off x="13004800" y="12873736"/>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117348</xdr:rowOff>
    </xdr:from>
    <xdr:to>
      <xdr:col>20</xdr:col>
      <xdr:colOff>209550</xdr:colOff>
      <xdr:row>77</xdr:row>
      <xdr:rowOff>47498</xdr:rowOff>
    </xdr:to>
    <xdr:sp macro="" textlink="">
      <xdr:nvSpPr>
        <xdr:cNvPr id="437" name="フローチャート : 判断 436"/>
        <xdr:cNvSpPr/>
      </xdr:nvSpPr>
      <xdr:spPr>
        <a:xfrm>
          <a:off x="13843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32275</xdr:rowOff>
    </xdr:from>
    <xdr:ext cx="762000" cy="259045"/>
    <xdr:sp macro="" textlink="">
      <xdr:nvSpPr>
        <xdr:cNvPr id="438" name="テキスト ボックス 437"/>
        <xdr:cNvSpPr txBox="1"/>
      </xdr:nvSpPr>
      <xdr:spPr>
        <a:xfrm>
          <a:off x="13512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62485</xdr:rowOff>
    </xdr:from>
    <xdr:to>
      <xdr:col>19</xdr:col>
      <xdr:colOff>6350</xdr:colOff>
      <xdr:row>76</xdr:row>
      <xdr:rowOff>164085</xdr:rowOff>
    </xdr:to>
    <xdr:sp macro="" textlink="">
      <xdr:nvSpPr>
        <xdr:cNvPr id="439" name="フローチャート : 判断 438"/>
        <xdr:cNvSpPr/>
      </xdr:nvSpPr>
      <xdr:spPr>
        <a:xfrm>
          <a:off x="12954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148862</xdr:rowOff>
    </xdr:from>
    <xdr:ext cx="762000" cy="259045"/>
    <xdr:sp macro="" textlink="">
      <xdr:nvSpPr>
        <xdr:cNvPr id="440" name="テキスト ボックス 439"/>
        <xdr:cNvSpPr txBox="1"/>
      </xdr:nvSpPr>
      <xdr:spPr>
        <a:xfrm>
          <a:off x="12623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48768</xdr:rowOff>
    </xdr:from>
    <xdr:to>
      <xdr:col>24</xdr:col>
      <xdr:colOff>82550</xdr:colOff>
      <xdr:row>76</xdr:row>
      <xdr:rowOff>150368</xdr:rowOff>
    </xdr:to>
    <xdr:sp macro="" textlink="">
      <xdr:nvSpPr>
        <xdr:cNvPr id="446" name="円/楕円 445"/>
        <xdr:cNvSpPr/>
      </xdr:nvSpPr>
      <xdr:spPr>
        <a:xfrm>
          <a:off x="164592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65295</xdr:rowOff>
    </xdr:from>
    <xdr:ext cx="762000" cy="259045"/>
    <xdr:sp macro="" textlink="">
      <xdr:nvSpPr>
        <xdr:cNvPr id="447" name="公債費以外該当値テキスト"/>
        <xdr:cNvSpPr txBox="1"/>
      </xdr:nvSpPr>
      <xdr:spPr>
        <a:xfrm>
          <a:off x="16598900" y="12924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60198</xdr:rowOff>
    </xdr:from>
    <xdr:to>
      <xdr:col>22</xdr:col>
      <xdr:colOff>615950</xdr:colOff>
      <xdr:row>75</xdr:row>
      <xdr:rowOff>161798</xdr:rowOff>
    </xdr:to>
    <xdr:sp macro="" textlink="">
      <xdr:nvSpPr>
        <xdr:cNvPr id="448" name="円/楕円 447"/>
        <xdr:cNvSpPr/>
      </xdr:nvSpPr>
      <xdr:spPr>
        <a:xfrm>
          <a:off x="15621000" y="1291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525</xdr:rowOff>
    </xdr:from>
    <xdr:ext cx="736600" cy="259045"/>
    <xdr:sp macro="" textlink="">
      <xdr:nvSpPr>
        <xdr:cNvPr id="449" name="テキスト ボックス 448"/>
        <xdr:cNvSpPr txBox="1"/>
      </xdr:nvSpPr>
      <xdr:spPr>
        <a:xfrm>
          <a:off x="15290800" y="12687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41910</xdr:rowOff>
    </xdr:from>
    <xdr:to>
      <xdr:col>21</xdr:col>
      <xdr:colOff>412750</xdr:colOff>
      <xdr:row>75</xdr:row>
      <xdr:rowOff>143510</xdr:rowOff>
    </xdr:to>
    <xdr:sp macro="" textlink="">
      <xdr:nvSpPr>
        <xdr:cNvPr id="450" name="円/楕円 449"/>
        <xdr:cNvSpPr/>
      </xdr:nvSpPr>
      <xdr:spPr>
        <a:xfrm>
          <a:off x="14732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153687</xdr:rowOff>
    </xdr:from>
    <xdr:ext cx="762000" cy="259045"/>
    <xdr:sp macro="" textlink="">
      <xdr:nvSpPr>
        <xdr:cNvPr id="451" name="テキスト ボックス 450"/>
        <xdr:cNvSpPr txBox="1"/>
      </xdr:nvSpPr>
      <xdr:spPr>
        <a:xfrm>
          <a:off x="14401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135636</xdr:rowOff>
    </xdr:from>
    <xdr:to>
      <xdr:col>20</xdr:col>
      <xdr:colOff>209550</xdr:colOff>
      <xdr:row>75</xdr:row>
      <xdr:rowOff>65786</xdr:rowOff>
    </xdr:to>
    <xdr:sp macro="" textlink="">
      <xdr:nvSpPr>
        <xdr:cNvPr id="452" name="円/楕円 451"/>
        <xdr:cNvSpPr/>
      </xdr:nvSpPr>
      <xdr:spPr>
        <a:xfrm>
          <a:off x="13843000" y="12822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75963</xdr:rowOff>
    </xdr:from>
    <xdr:ext cx="762000" cy="259045"/>
    <xdr:sp macro="" textlink="">
      <xdr:nvSpPr>
        <xdr:cNvPr id="453" name="テキスト ボックス 452"/>
        <xdr:cNvSpPr txBox="1"/>
      </xdr:nvSpPr>
      <xdr:spPr>
        <a:xfrm>
          <a:off x="13512800" y="1259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14478</xdr:rowOff>
    </xdr:from>
    <xdr:to>
      <xdr:col>19</xdr:col>
      <xdr:colOff>6350</xdr:colOff>
      <xdr:row>75</xdr:row>
      <xdr:rowOff>116078</xdr:rowOff>
    </xdr:to>
    <xdr:sp macro="" textlink="">
      <xdr:nvSpPr>
        <xdr:cNvPr id="454" name="円/楕円 453"/>
        <xdr:cNvSpPr/>
      </xdr:nvSpPr>
      <xdr:spPr>
        <a:xfrm>
          <a:off x="12954000" y="1287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126255</xdr:rowOff>
    </xdr:from>
    <xdr:ext cx="762000" cy="259045"/>
    <xdr:sp macro="" textlink="">
      <xdr:nvSpPr>
        <xdr:cNvPr id="455" name="テキスト ボックス 454"/>
        <xdr:cNvSpPr txBox="1"/>
      </xdr:nvSpPr>
      <xdr:spPr>
        <a:xfrm>
          <a:off x="12623800" y="1264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三重県四日市市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54447</xdr:rowOff>
    </xdr:from>
    <xdr:to>
      <xdr:col>4</xdr:col>
      <xdr:colOff>1117600</xdr:colOff>
      <xdr:row>19</xdr:row>
      <xdr:rowOff>139388</xdr:rowOff>
    </xdr:to>
    <xdr:cxnSp macro="">
      <xdr:nvCxnSpPr>
        <xdr:cNvPr id="47" name="直線コネクタ 46"/>
        <xdr:cNvCxnSpPr/>
      </xdr:nvCxnSpPr>
      <xdr:spPr bwMode="auto">
        <a:xfrm flipV="1">
          <a:off x="5651500" y="1988022"/>
          <a:ext cx="0" cy="14565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111465</xdr:rowOff>
    </xdr:from>
    <xdr:ext cx="762000" cy="259045"/>
    <xdr:sp macro="" textlink="">
      <xdr:nvSpPr>
        <xdr:cNvPr id="48" name="人口1人当たり決算額の推移最小値テキスト130"/>
        <xdr:cNvSpPr txBox="1"/>
      </xdr:nvSpPr>
      <xdr:spPr>
        <a:xfrm>
          <a:off x="5740400" y="3416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45,079</a:t>
          </a:r>
          <a:endParaRPr kumimoji="1" lang="ja-JP" altLang="en-US" sz="1000" b="1">
            <a:latin typeface="ＭＳ Ｐゴシック"/>
          </a:endParaRPr>
        </a:p>
      </xdr:txBody>
    </xdr:sp>
    <xdr:clientData/>
  </xdr:oneCellAnchor>
  <xdr:twoCellAnchor>
    <xdr:from>
      <xdr:col>4</xdr:col>
      <xdr:colOff>1028700</xdr:colOff>
      <xdr:row>19</xdr:row>
      <xdr:rowOff>139388</xdr:rowOff>
    </xdr:from>
    <xdr:to>
      <xdr:col>5</xdr:col>
      <xdr:colOff>73025</xdr:colOff>
      <xdr:row>19</xdr:row>
      <xdr:rowOff>139388</xdr:rowOff>
    </xdr:to>
    <xdr:cxnSp macro="">
      <xdr:nvCxnSpPr>
        <xdr:cNvPr id="49" name="直線コネクタ 48"/>
        <xdr:cNvCxnSpPr/>
      </xdr:nvCxnSpPr>
      <xdr:spPr bwMode="auto">
        <a:xfrm>
          <a:off x="5562600" y="34445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140824</xdr:rowOff>
    </xdr:from>
    <xdr:ext cx="762000" cy="259045"/>
    <xdr:sp macro="" textlink="">
      <xdr:nvSpPr>
        <xdr:cNvPr id="50" name="人口1人当たり決算額の推移最大値テキスト130"/>
        <xdr:cNvSpPr txBox="1"/>
      </xdr:nvSpPr>
      <xdr:spPr>
        <a:xfrm>
          <a:off x="5740400" y="173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89,680</a:t>
          </a:r>
          <a:endParaRPr kumimoji="1" lang="ja-JP" altLang="en-US" sz="1000" b="1">
            <a:latin typeface="ＭＳ Ｐゴシック"/>
          </a:endParaRPr>
        </a:p>
      </xdr:txBody>
    </xdr:sp>
    <xdr:clientData/>
  </xdr:oneCellAnchor>
  <xdr:twoCellAnchor>
    <xdr:from>
      <xdr:col>4</xdr:col>
      <xdr:colOff>1028700</xdr:colOff>
      <xdr:row>11</xdr:row>
      <xdr:rowOff>54447</xdr:rowOff>
    </xdr:from>
    <xdr:to>
      <xdr:col>5</xdr:col>
      <xdr:colOff>73025</xdr:colOff>
      <xdr:row>11</xdr:row>
      <xdr:rowOff>54447</xdr:rowOff>
    </xdr:to>
    <xdr:cxnSp macro="">
      <xdr:nvCxnSpPr>
        <xdr:cNvPr id="51" name="直線コネクタ 50"/>
        <xdr:cNvCxnSpPr/>
      </xdr:nvCxnSpPr>
      <xdr:spPr bwMode="auto">
        <a:xfrm>
          <a:off x="5562600" y="19880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12515</xdr:rowOff>
    </xdr:from>
    <xdr:to>
      <xdr:col>4</xdr:col>
      <xdr:colOff>1117600</xdr:colOff>
      <xdr:row>17</xdr:row>
      <xdr:rowOff>51083</xdr:rowOff>
    </xdr:to>
    <xdr:cxnSp macro="">
      <xdr:nvCxnSpPr>
        <xdr:cNvPr id="52" name="直線コネクタ 51"/>
        <xdr:cNvCxnSpPr/>
      </xdr:nvCxnSpPr>
      <xdr:spPr bwMode="auto">
        <a:xfrm flipV="1">
          <a:off x="5003800" y="2974790"/>
          <a:ext cx="647700" cy="385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98290</xdr:rowOff>
    </xdr:from>
    <xdr:ext cx="762000" cy="259045"/>
    <xdr:sp macro="" textlink="">
      <xdr:nvSpPr>
        <xdr:cNvPr id="53" name="人口1人当たり決算額の推移平均値テキスト130"/>
        <xdr:cNvSpPr txBox="1"/>
      </xdr:nvSpPr>
      <xdr:spPr>
        <a:xfrm>
          <a:off x="5740400" y="2717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81763</xdr:rowOff>
    </xdr:from>
    <xdr:to>
      <xdr:col>5</xdr:col>
      <xdr:colOff>34925</xdr:colOff>
      <xdr:row>17</xdr:row>
      <xdr:rowOff>11913</xdr:rowOff>
    </xdr:to>
    <xdr:sp macro="" textlink="">
      <xdr:nvSpPr>
        <xdr:cNvPr id="54" name="フローチャート : 判断 53"/>
        <xdr:cNvSpPr/>
      </xdr:nvSpPr>
      <xdr:spPr bwMode="auto">
        <a:xfrm>
          <a:off x="5600700" y="28725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51083</xdr:rowOff>
    </xdr:from>
    <xdr:to>
      <xdr:col>4</xdr:col>
      <xdr:colOff>469900</xdr:colOff>
      <xdr:row>17</xdr:row>
      <xdr:rowOff>62154</xdr:rowOff>
    </xdr:to>
    <xdr:cxnSp macro="">
      <xdr:nvCxnSpPr>
        <xdr:cNvPr id="55" name="直線コネクタ 54"/>
        <xdr:cNvCxnSpPr/>
      </xdr:nvCxnSpPr>
      <xdr:spPr bwMode="auto">
        <a:xfrm flipV="1">
          <a:off x="4305300" y="3013358"/>
          <a:ext cx="698500" cy="11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140088</xdr:rowOff>
    </xdr:from>
    <xdr:to>
      <xdr:col>4</xdr:col>
      <xdr:colOff>520700</xdr:colOff>
      <xdr:row>17</xdr:row>
      <xdr:rowOff>70238</xdr:rowOff>
    </xdr:to>
    <xdr:sp macro="" textlink="">
      <xdr:nvSpPr>
        <xdr:cNvPr id="56" name="フローチャート : 判断 55"/>
        <xdr:cNvSpPr/>
      </xdr:nvSpPr>
      <xdr:spPr bwMode="auto">
        <a:xfrm>
          <a:off x="49530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80415</xdr:rowOff>
    </xdr:from>
    <xdr:ext cx="736600" cy="259045"/>
    <xdr:sp macro="" textlink="">
      <xdr:nvSpPr>
        <xdr:cNvPr id="57" name="テキスト ボックス 56"/>
        <xdr:cNvSpPr txBox="1"/>
      </xdr:nvSpPr>
      <xdr:spPr>
        <a:xfrm>
          <a:off x="4622800" y="2699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26394</xdr:rowOff>
    </xdr:from>
    <xdr:to>
      <xdr:col>3</xdr:col>
      <xdr:colOff>904875</xdr:colOff>
      <xdr:row>17</xdr:row>
      <xdr:rowOff>62154</xdr:rowOff>
    </xdr:to>
    <xdr:cxnSp macro="">
      <xdr:nvCxnSpPr>
        <xdr:cNvPr id="58" name="直線コネクタ 57"/>
        <xdr:cNvCxnSpPr/>
      </xdr:nvCxnSpPr>
      <xdr:spPr bwMode="auto">
        <a:xfrm>
          <a:off x="3606800" y="2988669"/>
          <a:ext cx="698500" cy="357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92213</xdr:rowOff>
    </xdr:from>
    <xdr:to>
      <xdr:col>3</xdr:col>
      <xdr:colOff>955675</xdr:colOff>
      <xdr:row>17</xdr:row>
      <xdr:rowOff>22363</xdr:rowOff>
    </xdr:to>
    <xdr:sp macro="" textlink="">
      <xdr:nvSpPr>
        <xdr:cNvPr id="59" name="フローチャート : 判断 58"/>
        <xdr:cNvSpPr/>
      </xdr:nvSpPr>
      <xdr:spPr bwMode="auto">
        <a:xfrm>
          <a:off x="42545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32540</xdr:rowOff>
    </xdr:from>
    <xdr:ext cx="762000" cy="259045"/>
    <xdr:sp macro="" textlink="">
      <xdr:nvSpPr>
        <xdr:cNvPr id="60" name="テキスト ボックス 59"/>
        <xdr:cNvSpPr txBox="1"/>
      </xdr:nvSpPr>
      <xdr:spPr>
        <a:xfrm>
          <a:off x="3924300" y="2651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12613</xdr:rowOff>
    </xdr:from>
    <xdr:to>
      <xdr:col>3</xdr:col>
      <xdr:colOff>206375</xdr:colOff>
      <xdr:row>17</xdr:row>
      <xdr:rowOff>26394</xdr:rowOff>
    </xdr:to>
    <xdr:cxnSp macro="">
      <xdr:nvCxnSpPr>
        <xdr:cNvPr id="61" name="直線コネクタ 60"/>
        <xdr:cNvCxnSpPr/>
      </xdr:nvCxnSpPr>
      <xdr:spPr bwMode="auto">
        <a:xfrm>
          <a:off x="2908300" y="2974888"/>
          <a:ext cx="698500" cy="13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15566</xdr:rowOff>
    </xdr:from>
    <xdr:to>
      <xdr:col>3</xdr:col>
      <xdr:colOff>257175</xdr:colOff>
      <xdr:row>16</xdr:row>
      <xdr:rowOff>117166</xdr:rowOff>
    </xdr:to>
    <xdr:sp macro="" textlink="">
      <xdr:nvSpPr>
        <xdr:cNvPr id="62" name="フローチャート : 判断 61"/>
        <xdr:cNvSpPr/>
      </xdr:nvSpPr>
      <xdr:spPr bwMode="auto">
        <a:xfrm>
          <a:off x="35560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127343</xdr:rowOff>
    </xdr:from>
    <xdr:ext cx="762000" cy="259045"/>
    <xdr:sp macro="" textlink="">
      <xdr:nvSpPr>
        <xdr:cNvPr id="63" name="テキスト ボックス 62"/>
        <xdr:cNvSpPr txBox="1"/>
      </xdr:nvSpPr>
      <xdr:spPr>
        <a:xfrm>
          <a:off x="3225800" y="2575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171406</xdr:rowOff>
    </xdr:from>
    <xdr:to>
      <xdr:col>2</xdr:col>
      <xdr:colOff>692150</xdr:colOff>
      <xdr:row>16</xdr:row>
      <xdr:rowOff>101556</xdr:rowOff>
    </xdr:to>
    <xdr:sp macro="" textlink="">
      <xdr:nvSpPr>
        <xdr:cNvPr id="64" name="フローチャート : 判断 63"/>
        <xdr:cNvSpPr/>
      </xdr:nvSpPr>
      <xdr:spPr bwMode="auto">
        <a:xfrm>
          <a:off x="28575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111733</xdr:rowOff>
    </xdr:from>
    <xdr:ext cx="762000" cy="259045"/>
    <xdr:sp macro="" textlink="">
      <xdr:nvSpPr>
        <xdr:cNvPr id="65" name="テキスト ボックス 64"/>
        <xdr:cNvSpPr txBox="1"/>
      </xdr:nvSpPr>
      <xdr:spPr>
        <a:xfrm>
          <a:off x="2527300" y="255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133165</xdr:rowOff>
    </xdr:from>
    <xdr:to>
      <xdr:col>5</xdr:col>
      <xdr:colOff>34925</xdr:colOff>
      <xdr:row>17</xdr:row>
      <xdr:rowOff>63315</xdr:rowOff>
    </xdr:to>
    <xdr:sp macro="" textlink="">
      <xdr:nvSpPr>
        <xdr:cNvPr id="71" name="円/楕円 70"/>
        <xdr:cNvSpPr/>
      </xdr:nvSpPr>
      <xdr:spPr bwMode="auto">
        <a:xfrm>
          <a:off x="5600700" y="2923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105242</xdr:rowOff>
    </xdr:from>
    <xdr:ext cx="762000" cy="259045"/>
    <xdr:sp macro="" textlink="">
      <xdr:nvSpPr>
        <xdr:cNvPr id="72" name="人口1人当たり決算額の推移該当値テキスト130"/>
        <xdr:cNvSpPr txBox="1"/>
      </xdr:nvSpPr>
      <xdr:spPr>
        <a:xfrm>
          <a:off x="5740400" y="289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59,464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283</xdr:rowOff>
    </xdr:from>
    <xdr:to>
      <xdr:col>4</xdr:col>
      <xdr:colOff>520700</xdr:colOff>
      <xdr:row>17</xdr:row>
      <xdr:rowOff>101883</xdr:rowOff>
    </xdr:to>
    <xdr:sp macro="" textlink="">
      <xdr:nvSpPr>
        <xdr:cNvPr id="73" name="円/楕円 72"/>
        <xdr:cNvSpPr/>
      </xdr:nvSpPr>
      <xdr:spPr bwMode="auto">
        <a:xfrm>
          <a:off x="4953000" y="2962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86660</xdr:rowOff>
    </xdr:from>
    <xdr:ext cx="736600" cy="259045"/>
    <xdr:sp macro="" textlink="">
      <xdr:nvSpPr>
        <xdr:cNvPr id="74" name="テキスト ボックス 73"/>
        <xdr:cNvSpPr txBox="1"/>
      </xdr:nvSpPr>
      <xdr:spPr>
        <a:xfrm>
          <a:off x="4622800" y="30489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58,283</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11354</xdr:rowOff>
    </xdr:from>
    <xdr:to>
      <xdr:col>3</xdr:col>
      <xdr:colOff>955675</xdr:colOff>
      <xdr:row>17</xdr:row>
      <xdr:rowOff>112954</xdr:rowOff>
    </xdr:to>
    <xdr:sp macro="" textlink="">
      <xdr:nvSpPr>
        <xdr:cNvPr id="75" name="円/楕円 74"/>
        <xdr:cNvSpPr/>
      </xdr:nvSpPr>
      <xdr:spPr bwMode="auto">
        <a:xfrm>
          <a:off x="4254500" y="2973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97731</xdr:rowOff>
    </xdr:from>
    <xdr:ext cx="762000" cy="259045"/>
    <xdr:sp macro="" textlink="">
      <xdr:nvSpPr>
        <xdr:cNvPr id="76" name="テキスト ボックス 75"/>
        <xdr:cNvSpPr txBox="1"/>
      </xdr:nvSpPr>
      <xdr:spPr>
        <a:xfrm>
          <a:off x="3924300" y="306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57,944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147044</xdr:rowOff>
    </xdr:from>
    <xdr:to>
      <xdr:col>3</xdr:col>
      <xdr:colOff>257175</xdr:colOff>
      <xdr:row>17</xdr:row>
      <xdr:rowOff>77194</xdr:rowOff>
    </xdr:to>
    <xdr:sp macro="" textlink="">
      <xdr:nvSpPr>
        <xdr:cNvPr id="77" name="円/楕円 76"/>
        <xdr:cNvSpPr/>
      </xdr:nvSpPr>
      <xdr:spPr bwMode="auto">
        <a:xfrm>
          <a:off x="3556000" y="29378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61971</xdr:rowOff>
    </xdr:from>
    <xdr:ext cx="762000" cy="259045"/>
    <xdr:sp macro="" textlink="">
      <xdr:nvSpPr>
        <xdr:cNvPr id="78" name="テキスト ボックス 77"/>
        <xdr:cNvSpPr txBox="1"/>
      </xdr:nvSpPr>
      <xdr:spPr>
        <a:xfrm>
          <a:off x="3225800" y="3024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59,039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133263</xdr:rowOff>
    </xdr:from>
    <xdr:to>
      <xdr:col>2</xdr:col>
      <xdr:colOff>692150</xdr:colOff>
      <xdr:row>17</xdr:row>
      <xdr:rowOff>63413</xdr:rowOff>
    </xdr:to>
    <xdr:sp macro="" textlink="">
      <xdr:nvSpPr>
        <xdr:cNvPr id="79" name="円/楕円 78"/>
        <xdr:cNvSpPr/>
      </xdr:nvSpPr>
      <xdr:spPr bwMode="auto">
        <a:xfrm>
          <a:off x="2857500" y="29240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48190</xdr:rowOff>
    </xdr:from>
    <xdr:ext cx="762000" cy="259045"/>
    <xdr:sp macro="" textlink="">
      <xdr:nvSpPr>
        <xdr:cNvPr id="80" name="テキスト ボックス 79"/>
        <xdr:cNvSpPr txBox="1"/>
      </xdr:nvSpPr>
      <xdr:spPr>
        <a:xfrm>
          <a:off x="2527300" y="301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59,461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234703</xdr:rowOff>
    </xdr:from>
    <xdr:to>
      <xdr:col>4</xdr:col>
      <xdr:colOff>1117600</xdr:colOff>
      <xdr:row>38</xdr:row>
      <xdr:rowOff>5940</xdr:rowOff>
    </xdr:to>
    <xdr:cxnSp macro="">
      <xdr:nvCxnSpPr>
        <xdr:cNvPr id="110" name="直線コネクタ 109"/>
        <xdr:cNvCxnSpPr/>
      </xdr:nvCxnSpPr>
      <xdr:spPr bwMode="auto">
        <a:xfrm flipV="1">
          <a:off x="5651500" y="6159253"/>
          <a:ext cx="0" cy="13142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320917</xdr:rowOff>
    </xdr:from>
    <xdr:ext cx="762000" cy="259045"/>
    <xdr:sp macro="" textlink="">
      <xdr:nvSpPr>
        <xdr:cNvPr id="111" name="人口1人当たり決算額の推移最小値テキスト445"/>
        <xdr:cNvSpPr txBox="1"/>
      </xdr:nvSpPr>
      <xdr:spPr>
        <a:xfrm>
          <a:off x="5740400" y="744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-5,793</a:t>
          </a:r>
          <a:endParaRPr kumimoji="1" lang="ja-JP" altLang="en-US" sz="1000" b="1">
            <a:latin typeface="ＭＳ Ｐゴシック"/>
          </a:endParaRPr>
        </a:p>
      </xdr:txBody>
    </xdr:sp>
    <xdr:clientData/>
  </xdr:oneCellAnchor>
  <xdr:twoCellAnchor>
    <xdr:from>
      <xdr:col>4</xdr:col>
      <xdr:colOff>1028700</xdr:colOff>
      <xdr:row>38</xdr:row>
      <xdr:rowOff>5940</xdr:rowOff>
    </xdr:from>
    <xdr:to>
      <xdr:col>5</xdr:col>
      <xdr:colOff>73025</xdr:colOff>
      <xdr:row>38</xdr:row>
      <xdr:rowOff>5940</xdr:rowOff>
    </xdr:to>
    <xdr:cxnSp macro="">
      <xdr:nvCxnSpPr>
        <xdr:cNvPr id="112" name="直線コネクタ 111"/>
        <xdr:cNvCxnSpPr/>
      </xdr:nvCxnSpPr>
      <xdr:spPr bwMode="auto">
        <a:xfrm>
          <a:off x="5562600" y="74735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149630</xdr:rowOff>
    </xdr:from>
    <xdr:ext cx="762000" cy="259045"/>
    <xdr:sp macro="" textlink="">
      <xdr:nvSpPr>
        <xdr:cNvPr id="113" name="人口1人当たり決算額の推移最大値テキスト445"/>
        <xdr:cNvSpPr txBox="1"/>
      </xdr:nvSpPr>
      <xdr:spPr>
        <a:xfrm>
          <a:off x="5740400" y="5902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34,452</a:t>
          </a:r>
          <a:endParaRPr kumimoji="1" lang="ja-JP" altLang="en-US" sz="1000" b="1">
            <a:latin typeface="ＭＳ Ｐゴシック"/>
          </a:endParaRPr>
        </a:p>
      </xdr:txBody>
    </xdr:sp>
    <xdr:clientData/>
  </xdr:oneCellAnchor>
  <xdr:twoCellAnchor>
    <xdr:from>
      <xdr:col>4</xdr:col>
      <xdr:colOff>1028700</xdr:colOff>
      <xdr:row>33</xdr:row>
      <xdr:rowOff>234703</xdr:rowOff>
    </xdr:from>
    <xdr:to>
      <xdr:col>5</xdr:col>
      <xdr:colOff>73025</xdr:colOff>
      <xdr:row>33</xdr:row>
      <xdr:rowOff>234703</xdr:rowOff>
    </xdr:to>
    <xdr:cxnSp macro="">
      <xdr:nvCxnSpPr>
        <xdr:cNvPr id="114" name="直線コネクタ 113"/>
        <xdr:cNvCxnSpPr/>
      </xdr:nvCxnSpPr>
      <xdr:spPr bwMode="auto">
        <a:xfrm>
          <a:off x="5562600" y="61592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332773</xdr:rowOff>
    </xdr:from>
    <xdr:to>
      <xdr:col>4</xdr:col>
      <xdr:colOff>1117600</xdr:colOff>
      <xdr:row>35</xdr:row>
      <xdr:rowOff>87844</xdr:rowOff>
    </xdr:to>
    <xdr:cxnSp macro="">
      <xdr:nvCxnSpPr>
        <xdr:cNvPr id="115" name="直線コネクタ 114"/>
        <xdr:cNvCxnSpPr/>
      </xdr:nvCxnSpPr>
      <xdr:spPr bwMode="auto">
        <a:xfrm>
          <a:off x="5003800" y="6600223"/>
          <a:ext cx="647700" cy="979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260320</xdr:rowOff>
    </xdr:from>
    <xdr:ext cx="762000" cy="259045"/>
    <xdr:sp macro="" textlink="">
      <xdr:nvSpPr>
        <xdr:cNvPr id="116" name="人口1人当たり決算額の推移平均値テキスト445"/>
        <xdr:cNvSpPr txBox="1"/>
      </xdr:nvSpPr>
      <xdr:spPr>
        <a:xfrm>
          <a:off x="5740400" y="6870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10,257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288243</xdr:rowOff>
    </xdr:from>
    <xdr:to>
      <xdr:col>5</xdr:col>
      <xdr:colOff>34925</xdr:colOff>
      <xdr:row>36</xdr:row>
      <xdr:rowOff>46943</xdr:rowOff>
    </xdr:to>
    <xdr:sp macro="" textlink="">
      <xdr:nvSpPr>
        <xdr:cNvPr id="117" name="フローチャート : 判断 116"/>
        <xdr:cNvSpPr/>
      </xdr:nvSpPr>
      <xdr:spPr bwMode="auto">
        <a:xfrm>
          <a:off x="5600700" y="68985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215631</xdr:rowOff>
    </xdr:from>
    <xdr:to>
      <xdr:col>4</xdr:col>
      <xdr:colOff>469900</xdr:colOff>
      <xdr:row>34</xdr:row>
      <xdr:rowOff>332773</xdr:rowOff>
    </xdr:to>
    <xdr:cxnSp macro="">
      <xdr:nvCxnSpPr>
        <xdr:cNvPr id="118" name="直線コネクタ 117"/>
        <xdr:cNvCxnSpPr/>
      </xdr:nvCxnSpPr>
      <xdr:spPr bwMode="auto">
        <a:xfrm>
          <a:off x="4305300" y="6483081"/>
          <a:ext cx="698500" cy="1171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218585</xdr:rowOff>
    </xdr:from>
    <xdr:to>
      <xdr:col>4</xdr:col>
      <xdr:colOff>520700</xdr:colOff>
      <xdr:row>35</xdr:row>
      <xdr:rowOff>320185</xdr:rowOff>
    </xdr:to>
    <xdr:sp macro="" textlink="">
      <xdr:nvSpPr>
        <xdr:cNvPr id="119" name="フローチャート : 判断 118"/>
        <xdr:cNvSpPr/>
      </xdr:nvSpPr>
      <xdr:spPr bwMode="auto">
        <a:xfrm>
          <a:off x="49530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304962</xdr:rowOff>
    </xdr:from>
    <xdr:ext cx="736600" cy="259045"/>
    <xdr:sp macro="" textlink="">
      <xdr:nvSpPr>
        <xdr:cNvPr id="120" name="テキスト ボックス 119"/>
        <xdr:cNvSpPr txBox="1"/>
      </xdr:nvSpPr>
      <xdr:spPr>
        <a:xfrm>
          <a:off x="4622800" y="6915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215631</xdr:rowOff>
    </xdr:from>
    <xdr:to>
      <xdr:col>3</xdr:col>
      <xdr:colOff>904875</xdr:colOff>
      <xdr:row>34</xdr:row>
      <xdr:rowOff>252208</xdr:rowOff>
    </xdr:to>
    <xdr:cxnSp macro="">
      <xdr:nvCxnSpPr>
        <xdr:cNvPr id="121" name="直線コネクタ 120"/>
        <xdr:cNvCxnSpPr/>
      </xdr:nvCxnSpPr>
      <xdr:spPr bwMode="auto">
        <a:xfrm flipV="1">
          <a:off x="3606800" y="6483081"/>
          <a:ext cx="698500" cy="365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189357</xdr:rowOff>
    </xdr:from>
    <xdr:to>
      <xdr:col>3</xdr:col>
      <xdr:colOff>955675</xdr:colOff>
      <xdr:row>35</xdr:row>
      <xdr:rowOff>290957</xdr:rowOff>
    </xdr:to>
    <xdr:sp macro="" textlink="">
      <xdr:nvSpPr>
        <xdr:cNvPr id="122" name="フローチャート : 判断 121"/>
        <xdr:cNvSpPr/>
      </xdr:nvSpPr>
      <xdr:spPr bwMode="auto">
        <a:xfrm>
          <a:off x="42545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275734</xdr:rowOff>
    </xdr:from>
    <xdr:ext cx="762000" cy="259045"/>
    <xdr:sp macro="" textlink="">
      <xdr:nvSpPr>
        <xdr:cNvPr id="123" name="テキスト ボックス 122"/>
        <xdr:cNvSpPr txBox="1"/>
      </xdr:nvSpPr>
      <xdr:spPr>
        <a:xfrm>
          <a:off x="3924300" y="6886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103225</xdr:rowOff>
    </xdr:from>
    <xdr:to>
      <xdr:col>3</xdr:col>
      <xdr:colOff>206375</xdr:colOff>
      <xdr:row>34</xdr:row>
      <xdr:rowOff>252208</xdr:rowOff>
    </xdr:to>
    <xdr:cxnSp macro="">
      <xdr:nvCxnSpPr>
        <xdr:cNvPr id="124" name="直線コネクタ 123"/>
        <xdr:cNvCxnSpPr/>
      </xdr:nvCxnSpPr>
      <xdr:spPr bwMode="auto">
        <a:xfrm>
          <a:off x="2908300" y="6370675"/>
          <a:ext cx="698500" cy="148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178188</xdr:rowOff>
    </xdr:from>
    <xdr:to>
      <xdr:col>3</xdr:col>
      <xdr:colOff>257175</xdr:colOff>
      <xdr:row>35</xdr:row>
      <xdr:rowOff>279788</xdr:rowOff>
    </xdr:to>
    <xdr:sp macro="" textlink="">
      <xdr:nvSpPr>
        <xdr:cNvPr id="125" name="フローチャート : 判断 124"/>
        <xdr:cNvSpPr/>
      </xdr:nvSpPr>
      <xdr:spPr bwMode="auto">
        <a:xfrm>
          <a:off x="35560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264565</xdr:rowOff>
    </xdr:from>
    <xdr:ext cx="762000" cy="259045"/>
    <xdr:sp macro="" textlink="">
      <xdr:nvSpPr>
        <xdr:cNvPr id="126" name="テキスト ボックス 125"/>
        <xdr:cNvSpPr txBox="1"/>
      </xdr:nvSpPr>
      <xdr:spPr>
        <a:xfrm>
          <a:off x="3225800" y="687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130019</xdr:rowOff>
    </xdr:from>
    <xdr:to>
      <xdr:col>2</xdr:col>
      <xdr:colOff>692150</xdr:colOff>
      <xdr:row>35</xdr:row>
      <xdr:rowOff>231619</xdr:rowOff>
    </xdr:to>
    <xdr:sp macro="" textlink="">
      <xdr:nvSpPr>
        <xdr:cNvPr id="127" name="フローチャート : 判断 126"/>
        <xdr:cNvSpPr/>
      </xdr:nvSpPr>
      <xdr:spPr bwMode="auto">
        <a:xfrm>
          <a:off x="28575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216396</xdr:rowOff>
    </xdr:from>
    <xdr:ext cx="762000" cy="259045"/>
    <xdr:sp macro="" textlink="">
      <xdr:nvSpPr>
        <xdr:cNvPr id="128" name="テキスト ボックス 127"/>
        <xdr:cNvSpPr txBox="1"/>
      </xdr:nvSpPr>
      <xdr:spPr>
        <a:xfrm>
          <a:off x="2527300" y="6826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37044</xdr:rowOff>
    </xdr:from>
    <xdr:to>
      <xdr:col>5</xdr:col>
      <xdr:colOff>34925</xdr:colOff>
      <xdr:row>35</xdr:row>
      <xdr:rowOff>138644</xdr:rowOff>
    </xdr:to>
    <xdr:sp macro="" textlink="">
      <xdr:nvSpPr>
        <xdr:cNvPr id="134" name="円/楕円 133"/>
        <xdr:cNvSpPr/>
      </xdr:nvSpPr>
      <xdr:spPr bwMode="auto">
        <a:xfrm>
          <a:off x="5600700" y="66473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225021</xdr:rowOff>
    </xdr:from>
    <xdr:ext cx="762000" cy="259045"/>
    <xdr:sp macro="" textlink="">
      <xdr:nvSpPr>
        <xdr:cNvPr id="135" name="人口1人当たり決算額の推移該当値テキスト445"/>
        <xdr:cNvSpPr txBox="1"/>
      </xdr:nvSpPr>
      <xdr:spPr>
        <a:xfrm>
          <a:off x="5740400" y="6492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17,949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281973</xdr:rowOff>
    </xdr:from>
    <xdr:to>
      <xdr:col>4</xdr:col>
      <xdr:colOff>520700</xdr:colOff>
      <xdr:row>35</xdr:row>
      <xdr:rowOff>40673</xdr:rowOff>
    </xdr:to>
    <xdr:sp macro="" textlink="">
      <xdr:nvSpPr>
        <xdr:cNvPr id="136" name="円/楕円 135"/>
        <xdr:cNvSpPr/>
      </xdr:nvSpPr>
      <xdr:spPr bwMode="auto">
        <a:xfrm>
          <a:off x="4953000" y="65494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50850</xdr:rowOff>
    </xdr:from>
    <xdr:ext cx="736600" cy="259045"/>
    <xdr:sp macro="" textlink="">
      <xdr:nvSpPr>
        <xdr:cNvPr id="137" name="テキスト ボックス 136"/>
        <xdr:cNvSpPr txBox="1"/>
      </xdr:nvSpPr>
      <xdr:spPr>
        <a:xfrm>
          <a:off x="4622800" y="6318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20,949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164831</xdr:rowOff>
    </xdr:from>
    <xdr:to>
      <xdr:col>3</xdr:col>
      <xdr:colOff>955675</xdr:colOff>
      <xdr:row>34</xdr:row>
      <xdr:rowOff>266432</xdr:rowOff>
    </xdr:to>
    <xdr:sp macro="" textlink="">
      <xdr:nvSpPr>
        <xdr:cNvPr id="138" name="円/楕円 137"/>
        <xdr:cNvSpPr/>
      </xdr:nvSpPr>
      <xdr:spPr bwMode="auto">
        <a:xfrm>
          <a:off x="4254500" y="6432281"/>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276608</xdr:rowOff>
    </xdr:from>
    <xdr:ext cx="762000" cy="259045"/>
    <xdr:sp macro="" textlink="">
      <xdr:nvSpPr>
        <xdr:cNvPr id="139" name="テキスト ボックス 138"/>
        <xdr:cNvSpPr txBox="1"/>
      </xdr:nvSpPr>
      <xdr:spPr>
        <a:xfrm>
          <a:off x="3924300" y="6201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24,536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201407</xdr:rowOff>
    </xdr:from>
    <xdr:to>
      <xdr:col>3</xdr:col>
      <xdr:colOff>257175</xdr:colOff>
      <xdr:row>34</xdr:row>
      <xdr:rowOff>303008</xdr:rowOff>
    </xdr:to>
    <xdr:sp macro="" textlink="">
      <xdr:nvSpPr>
        <xdr:cNvPr id="140" name="円/楕円 139"/>
        <xdr:cNvSpPr/>
      </xdr:nvSpPr>
      <xdr:spPr bwMode="auto">
        <a:xfrm>
          <a:off x="3556000" y="6468857"/>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313184</xdr:rowOff>
    </xdr:from>
    <xdr:ext cx="762000" cy="259045"/>
    <xdr:sp macro="" textlink="">
      <xdr:nvSpPr>
        <xdr:cNvPr id="141" name="テキスト ボックス 140"/>
        <xdr:cNvSpPr txBox="1"/>
      </xdr:nvSpPr>
      <xdr:spPr>
        <a:xfrm>
          <a:off x="3225800" y="6237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23,416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52425</xdr:rowOff>
    </xdr:from>
    <xdr:to>
      <xdr:col>2</xdr:col>
      <xdr:colOff>692150</xdr:colOff>
      <xdr:row>34</xdr:row>
      <xdr:rowOff>154025</xdr:rowOff>
    </xdr:to>
    <xdr:sp macro="" textlink="">
      <xdr:nvSpPr>
        <xdr:cNvPr id="142" name="円/楕円 141"/>
        <xdr:cNvSpPr/>
      </xdr:nvSpPr>
      <xdr:spPr bwMode="auto">
        <a:xfrm>
          <a:off x="2857500" y="63198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164202</xdr:rowOff>
    </xdr:from>
    <xdr:ext cx="762000" cy="259045"/>
    <xdr:sp macro="" textlink="">
      <xdr:nvSpPr>
        <xdr:cNvPr id="143" name="テキスト ボックス 142"/>
        <xdr:cNvSpPr txBox="1"/>
      </xdr:nvSpPr>
      <xdr:spPr>
        <a:xfrm>
          <a:off x="2527300" y="608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27,978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三重県四日市市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000" b="0" i="0" baseline="0">
              <a:solidFill>
                <a:schemeClr val="dk1"/>
              </a:solidFill>
              <a:effectLst/>
              <a:latin typeface="+mn-lt"/>
              <a:ea typeface="+mn-ea"/>
              <a:cs typeface="+mn-cs"/>
            </a:rPr>
            <a:t>　</a:t>
          </a:r>
          <a:r>
            <a:rPr lang="ja-JP" altLang="ja-JP" sz="1000" b="0" i="0" baseline="0">
              <a:solidFill>
                <a:schemeClr val="dk1"/>
              </a:solidFill>
              <a:effectLst/>
              <a:latin typeface="+mn-ea"/>
              <a:ea typeface="+mn-ea"/>
              <a:cs typeface="+mn-cs"/>
            </a:rPr>
            <a:t>財政調整基金残高</a:t>
          </a:r>
          <a:r>
            <a:rPr lang="ja-JP" altLang="en-US" sz="1000" b="0" i="0" baseline="0">
              <a:solidFill>
                <a:schemeClr val="dk1"/>
              </a:solidFill>
              <a:effectLst/>
              <a:latin typeface="+mn-ea"/>
              <a:ea typeface="+mn-ea"/>
              <a:cs typeface="+mn-cs"/>
            </a:rPr>
            <a:t>については、平成</a:t>
          </a:r>
          <a:r>
            <a:rPr lang="en-US" altLang="ja-JP" sz="1000" b="0" i="0" baseline="0">
              <a:solidFill>
                <a:schemeClr val="dk1"/>
              </a:solidFill>
              <a:effectLst/>
              <a:latin typeface="+mn-ea"/>
              <a:ea typeface="+mn-ea"/>
              <a:cs typeface="+mn-cs"/>
            </a:rPr>
            <a:t>26</a:t>
          </a:r>
          <a:r>
            <a:rPr lang="ja-JP" altLang="en-US" sz="1000" b="0" i="0" baseline="0">
              <a:solidFill>
                <a:schemeClr val="dk1"/>
              </a:solidFill>
              <a:effectLst/>
              <a:latin typeface="+mn-ea"/>
              <a:ea typeface="+mn-ea"/>
              <a:cs typeface="+mn-cs"/>
            </a:rPr>
            <a:t>年度に財政調整基金への積立を運用益に抑えたことにより、平成</a:t>
          </a:r>
          <a:r>
            <a:rPr lang="en-US" altLang="ja-JP" sz="1000" b="0" i="0" baseline="0">
              <a:solidFill>
                <a:schemeClr val="dk1"/>
              </a:solidFill>
              <a:effectLst/>
              <a:latin typeface="+mn-ea"/>
              <a:ea typeface="+mn-ea"/>
              <a:cs typeface="+mn-cs"/>
            </a:rPr>
            <a:t>25</a:t>
          </a:r>
          <a:r>
            <a:rPr lang="ja-JP" altLang="en-US" sz="1000" b="0" i="0" baseline="0">
              <a:solidFill>
                <a:schemeClr val="dk1"/>
              </a:solidFill>
              <a:effectLst/>
              <a:latin typeface="+mn-ea"/>
              <a:ea typeface="+mn-ea"/>
              <a:cs typeface="+mn-cs"/>
            </a:rPr>
            <a:t>年度からほぼ横ばいとなっています</a:t>
          </a:r>
          <a:r>
            <a:rPr lang="ja-JP" altLang="ja-JP" sz="1000" b="0" i="0" baseline="0">
              <a:solidFill>
                <a:schemeClr val="dk1"/>
              </a:solidFill>
              <a:effectLst/>
              <a:latin typeface="+mn-ea"/>
              <a:ea typeface="+mn-ea"/>
              <a:cs typeface="+mn-cs"/>
            </a:rPr>
            <a:t>。</a:t>
          </a:r>
          <a:endParaRPr lang="ja-JP" altLang="ja-JP" sz="1000">
            <a:effectLst/>
            <a:latin typeface="+mn-ea"/>
            <a:ea typeface="+mn-ea"/>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dk1"/>
              </a:solidFill>
              <a:effectLst/>
              <a:latin typeface="+mn-ea"/>
              <a:ea typeface="+mn-ea"/>
              <a:cs typeface="+mn-cs"/>
            </a:rPr>
            <a:t>　</a:t>
          </a:r>
          <a:r>
            <a:rPr lang="ja-JP" altLang="ja-JP" sz="1000" b="0" i="0" baseline="0">
              <a:solidFill>
                <a:schemeClr val="dk1"/>
              </a:solidFill>
              <a:effectLst/>
              <a:latin typeface="+mn-ea"/>
              <a:ea typeface="+mn-ea"/>
              <a:cs typeface="+mn-cs"/>
            </a:rPr>
            <a:t>実質収支</a:t>
          </a:r>
          <a:r>
            <a:rPr lang="ja-JP" altLang="en-US" sz="1000" b="0" i="0" baseline="0">
              <a:solidFill>
                <a:schemeClr val="dk1"/>
              </a:solidFill>
              <a:effectLst/>
              <a:latin typeface="+mn-ea"/>
              <a:ea typeface="+mn-ea"/>
              <a:cs typeface="+mn-cs"/>
            </a:rPr>
            <a:t>額</a:t>
          </a:r>
          <a:r>
            <a:rPr lang="ja-JP" altLang="ja-JP" sz="1000" b="0" i="0" baseline="0">
              <a:solidFill>
                <a:schemeClr val="dk1"/>
              </a:solidFill>
              <a:effectLst/>
              <a:latin typeface="+mn-ea"/>
              <a:ea typeface="+mn-ea"/>
              <a:cs typeface="+mn-cs"/>
            </a:rPr>
            <a:t>については、</a:t>
          </a:r>
          <a:r>
            <a:rPr lang="ja-JP" altLang="en-US" sz="1000" b="0" i="0" baseline="0">
              <a:solidFill>
                <a:schemeClr val="dk1"/>
              </a:solidFill>
              <a:effectLst/>
              <a:latin typeface="+mn-ea"/>
              <a:ea typeface="+mn-ea"/>
              <a:cs typeface="+mn-cs"/>
            </a:rPr>
            <a:t>市税・地方消費税交付金や配当割交付金等が予算に比べて増収になったことや、効率的な事業執行に努めたことなどから、例年並みの</a:t>
          </a:r>
          <a:r>
            <a:rPr lang="en-US" altLang="ja-JP" sz="1000" b="0" i="0" baseline="0">
              <a:solidFill>
                <a:schemeClr val="dk1"/>
              </a:solidFill>
              <a:effectLst/>
              <a:latin typeface="+mn-ea"/>
              <a:ea typeface="+mn-ea"/>
              <a:cs typeface="+mn-cs"/>
            </a:rPr>
            <a:t>21</a:t>
          </a:r>
          <a:r>
            <a:rPr lang="ja-JP" altLang="en-US" sz="1000" b="0" i="0" baseline="0">
              <a:solidFill>
                <a:schemeClr val="dk1"/>
              </a:solidFill>
              <a:effectLst/>
              <a:latin typeface="+mn-ea"/>
              <a:ea typeface="+mn-ea"/>
              <a:cs typeface="+mn-cs"/>
            </a:rPr>
            <a:t>億円の黒字となりました。</a:t>
          </a:r>
          <a:endParaRPr lang="en-US" altLang="ja-JP" sz="1000" b="0" i="0" baseline="0">
            <a:solidFill>
              <a:schemeClr val="dk1"/>
            </a:solidFill>
            <a:effectLst/>
            <a:latin typeface="+mn-ea"/>
            <a:ea typeface="+mn-ea"/>
            <a:cs typeface="+mn-cs"/>
          </a:endParaRPr>
        </a:p>
        <a:p>
          <a:pPr rtl="0"/>
          <a:r>
            <a:rPr lang="ja-JP" altLang="en-US" sz="1000" b="0" i="0" baseline="0">
              <a:solidFill>
                <a:schemeClr val="dk1"/>
              </a:solidFill>
              <a:effectLst/>
              <a:latin typeface="+mn-ea"/>
              <a:ea typeface="+mn-ea"/>
              <a:cs typeface="+mn-cs"/>
            </a:rPr>
            <a:t>　実質単年度収支については赤字に転じましたが、平成</a:t>
          </a:r>
          <a:r>
            <a:rPr lang="en-US" altLang="ja-JP" sz="1000" b="0" i="0" baseline="0">
              <a:solidFill>
                <a:schemeClr val="dk1"/>
              </a:solidFill>
              <a:effectLst/>
              <a:latin typeface="+mn-ea"/>
              <a:ea typeface="+mn-ea"/>
              <a:cs typeface="+mn-cs"/>
            </a:rPr>
            <a:t>26</a:t>
          </a:r>
          <a:r>
            <a:rPr lang="ja-JP" altLang="en-US" sz="1000" b="0" i="0" baseline="0">
              <a:solidFill>
                <a:schemeClr val="dk1"/>
              </a:solidFill>
              <a:effectLst/>
              <a:latin typeface="+mn-ea"/>
              <a:ea typeface="+mn-ea"/>
              <a:cs typeface="+mn-cs"/>
            </a:rPr>
            <a:t>年度は、財政調整基金への積立を運用益のみに抑えた一方、実質単年度収支に算入されない都市基盤・公共施設等整備基金へ</a:t>
          </a:r>
          <a:r>
            <a:rPr lang="en-US" altLang="ja-JP" sz="1000" b="0" i="0" baseline="0">
              <a:solidFill>
                <a:schemeClr val="dk1"/>
              </a:solidFill>
              <a:effectLst/>
              <a:latin typeface="+mn-ea"/>
              <a:ea typeface="+mn-ea"/>
              <a:cs typeface="+mn-cs"/>
            </a:rPr>
            <a:t>17</a:t>
          </a:r>
          <a:r>
            <a:rPr lang="ja-JP" altLang="en-US" sz="1000" b="0" i="0" baseline="0">
              <a:solidFill>
                <a:schemeClr val="dk1"/>
              </a:solidFill>
              <a:effectLst/>
              <a:latin typeface="+mn-ea"/>
              <a:ea typeface="+mn-ea"/>
              <a:cs typeface="+mn-cs"/>
            </a:rPr>
            <a:t>億円の積立を行ったことによるものであり、引きつづき健全な財政状況にあるといえます。</a:t>
          </a:r>
          <a:endParaRPr lang="en-US" altLang="ja-JP" sz="1000" b="0" i="0" baseline="0">
            <a:solidFill>
              <a:schemeClr val="dk1"/>
            </a:solidFill>
            <a:effectLst/>
            <a:latin typeface="+mn-ea"/>
            <a:ea typeface="+mn-ea"/>
            <a:cs typeface="+mn-cs"/>
          </a:endParaRPr>
        </a:p>
        <a:p>
          <a:pPr rtl="0"/>
          <a:r>
            <a:rPr lang="ja-JP" altLang="en-US" sz="1000" b="0" i="0" baseline="0">
              <a:solidFill>
                <a:schemeClr val="dk1"/>
              </a:solidFill>
              <a:effectLst/>
              <a:latin typeface="+mn-ea"/>
              <a:ea typeface="+mn-ea"/>
              <a:cs typeface="+mn-cs"/>
            </a:rPr>
            <a:t>　</a:t>
          </a:r>
          <a:r>
            <a:rPr lang="ja-JP" altLang="ja-JP" sz="1000" b="0" i="0" baseline="0">
              <a:solidFill>
                <a:schemeClr val="dk1"/>
              </a:solidFill>
              <a:effectLst/>
              <a:latin typeface="+mn-ea"/>
              <a:ea typeface="+mn-ea"/>
              <a:cs typeface="+mn-cs"/>
            </a:rPr>
            <a:t>今後も災害などの不測の支出や景気変動による減収に備え、安定した市民サービスを行うため、財政調整基金等の残高確保に努めていきます。</a:t>
          </a:r>
          <a:endParaRPr lang="ja-JP" altLang="ja-JP" sz="1000">
            <a:effectLst/>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三重県四日市市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Ｐゴシック" panose="020B0600070205080204" pitchFamily="50" charset="-128"/>
              <a:ea typeface="ＭＳ Ｐゴシック" panose="020B0600070205080204" pitchFamily="50" charset="-128"/>
            </a:rPr>
            <a:t>連結実質赤字比率は、指標作成当初より、「赤字なし」の状況が継続しています。</a:t>
          </a: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年度は、全ての会計において、黒字となりました。</a:t>
          </a:r>
        </a:p>
        <a:p>
          <a:r>
            <a:rPr kumimoji="1" lang="ja-JP" altLang="en-US" sz="1300">
              <a:latin typeface="ＭＳ Ｐゴシック" panose="020B0600070205080204" pitchFamily="50" charset="-128"/>
              <a:ea typeface="ＭＳ Ｐゴシック" panose="020B0600070205080204" pitchFamily="50" charset="-128"/>
            </a:rPr>
            <a:t>　今後も、各会計において効率的な財政運営を行い、健全な財政状態を維持していくよう努めます。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三重県四日市市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Ｐゴシック" panose="020B0600070205080204" pitchFamily="50" charset="-128"/>
              <a:ea typeface="ＭＳ Ｐゴシック" panose="020B0600070205080204" pitchFamily="50" charset="-128"/>
            </a:rPr>
            <a:t>過去の大型プロジェクトに係る市債の償還が順次終了するとともに、償還額以上は借り入れることなく、交付税措置のある地方債を優先的に借り入れるなど、計画的な市債発行に努めてきたことにより、平成</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年度の元利償還金は前年度に引き続き減少し、結果として、実質公債費比率の分子は</a:t>
          </a:r>
          <a:r>
            <a:rPr kumimoji="1" lang="en-US" altLang="ja-JP" sz="1300">
              <a:latin typeface="ＭＳ Ｐゴシック" panose="020B0600070205080204" pitchFamily="50" charset="-128"/>
              <a:ea typeface="ＭＳ Ｐゴシック" panose="020B0600070205080204" pitchFamily="50" charset="-128"/>
            </a:rPr>
            <a:t>6,561</a:t>
          </a:r>
          <a:r>
            <a:rPr kumimoji="1" lang="ja-JP" altLang="en-US" sz="1300">
              <a:latin typeface="ＭＳ Ｐゴシック" panose="020B0600070205080204" pitchFamily="50" charset="-128"/>
              <a:ea typeface="ＭＳ Ｐゴシック" panose="020B0600070205080204" pitchFamily="50" charset="-128"/>
            </a:rPr>
            <a:t>百万円から</a:t>
          </a:r>
          <a:r>
            <a:rPr kumimoji="1" lang="en-US" altLang="ja-JP" sz="1300">
              <a:latin typeface="ＭＳ Ｐゴシック" panose="020B0600070205080204" pitchFamily="50" charset="-128"/>
              <a:ea typeface="ＭＳ Ｐゴシック" panose="020B0600070205080204" pitchFamily="50" charset="-128"/>
            </a:rPr>
            <a:t>5,615</a:t>
          </a:r>
          <a:r>
            <a:rPr kumimoji="1" lang="ja-JP" altLang="en-US" sz="1300">
              <a:latin typeface="ＭＳ Ｐゴシック" panose="020B0600070205080204" pitchFamily="50" charset="-128"/>
              <a:ea typeface="ＭＳ Ｐゴシック" panose="020B0600070205080204" pitchFamily="50" charset="-128"/>
            </a:rPr>
            <a:t>百万円へと減少しました。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実質公債費比率は徐々に減少しており、平成</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11.3</a:t>
          </a:r>
          <a:r>
            <a:rPr kumimoji="1" lang="ja-JP" altLang="en-US" sz="1300">
              <a:latin typeface="ＭＳ Ｐゴシック" panose="020B0600070205080204" pitchFamily="50" charset="-128"/>
              <a:ea typeface="ＭＳ Ｐゴシック" panose="020B0600070205080204" pitchFamily="50" charset="-128"/>
            </a:rPr>
            <a:t>％となりましたが、県内平均</a:t>
          </a:r>
          <a:r>
            <a:rPr kumimoji="1" lang="en-US" altLang="ja-JP" sz="1300">
              <a:latin typeface="ＭＳ Ｐゴシック" panose="020B0600070205080204" pitchFamily="50" charset="-128"/>
              <a:ea typeface="ＭＳ Ｐゴシック" panose="020B0600070205080204" pitchFamily="50" charset="-128"/>
            </a:rPr>
            <a:t>8.9</a:t>
          </a:r>
          <a:r>
            <a:rPr kumimoji="1" lang="ja-JP" altLang="en-US" sz="1300">
              <a:latin typeface="ＭＳ Ｐゴシック" panose="020B0600070205080204" pitchFamily="50" charset="-128"/>
              <a:ea typeface="ＭＳ Ｐゴシック" panose="020B0600070205080204" pitchFamily="50" charset="-128"/>
            </a:rPr>
            <a:t>％、全国平均</a:t>
          </a:r>
          <a:r>
            <a:rPr kumimoji="1" lang="en-US" altLang="ja-JP" sz="1300">
              <a:latin typeface="ＭＳ Ｐゴシック" panose="020B0600070205080204" pitchFamily="50" charset="-128"/>
              <a:ea typeface="ＭＳ Ｐゴシック" panose="020B0600070205080204" pitchFamily="50" charset="-128"/>
            </a:rPr>
            <a:t>8.0</a:t>
          </a:r>
          <a:r>
            <a:rPr kumimoji="1" lang="ja-JP" altLang="en-US" sz="1300">
              <a:latin typeface="ＭＳ Ｐゴシック" panose="020B0600070205080204" pitchFamily="50" charset="-128"/>
              <a:ea typeface="ＭＳ Ｐゴシック" panose="020B0600070205080204" pitchFamily="50" charset="-128"/>
            </a:rPr>
            <a:t>％のいずれも引き続き上回っていることから、今後も類似団体平均を目標に、計画的な市債の発行に努めていきます。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三重県四日市市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rgbClr val="0000FF"/>
              </a:solidFill>
              <a:effectLst/>
              <a:latin typeface="+mn-lt"/>
              <a:ea typeface="+mn-ea"/>
              <a:cs typeface="+mn-cs"/>
            </a:rPr>
            <a:t>   </a:t>
          </a:r>
          <a:r>
            <a:rPr lang="ja-JP" altLang="ja-JP" sz="1300" b="0" i="0" baseline="0">
              <a:solidFill>
                <a:sysClr val="windowText" lastClr="000000"/>
              </a:solidFill>
              <a:effectLst/>
              <a:latin typeface="+mn-ea"/>
              <a:ea typeface="+mn-ea"/>
              <a:cs typeface="+mn-cs"/>
            </a:rPr>
            <a:t>市債の発行</a:t>
          </a:r>
          <a:r>
            <a:rPr lang="ja-JP" altLang="en-US" sz="1300" b="0" i="0" baseline="0">
              <a:solidFill>
                <a:sysClr val="windowText" lastClr="000000"/>
              </a:solidFill>
              <a:effectLst/>
              <a:latin typeface="+mn-ea"/>
              <a:ea typeface="+mn-ea"/>
              <a:cs typeface="+mn-cs"/>
            </a:rPr>
            <a:t>抑制等</a:t>
          </a:r>
          <a:r>
            <a:rPr lang="ja-JP" altLang="ja-JP" sz="1300" b="0" i="0" baseline="0">
              <a:solidFill>
                <a:sysClr val="windowText" lastClr="000000"/>
              </a:solidFill>
              <a:effectLst/>
              <a:latin typeface="+mn-ea"/>
              <a:ea typeface="+mn-ea"/>
              <a:cs typeface="+mn-cs"/>
            </a:rPr>
            <a:t>に努めた結果、一般会計等に係る地方債</a:t>
          </a:r>
          <a:r>
            <a:rPr lang="ja-JP" altLang="en-US" sz="1300" b="0" i="0" baseline="0">
              <a:solidFill>
                <a:sysClr val="windowText" lastClr="000000"/>
              </a:solidFill>
              <a:effectLst/>
              <a:latin typeface="+mn-ea"/>
              <a:ea typeface="+mn-ea"/>
              <a:cs typeface="+mn-cs"/>
            </a:rPr>
            <a:t>の</a:t>
          </a:r>
          <a:r>
            <a:rPr lang="ja-JP" altLang="ja-JP" sz="1300" b="0" i="0" baseline="0">
              <a:solidFill>
                <a:sysClr val="windowText" lastClr="000000"/>
              </a:solidFill>
              <a:effectLst/>
              <a:latin typeface="+mn-ea"/>
              <a:ea typeface="+mn-ea"/>
              <a:cs typeface="+mn-cs"/>
            </a:rPr>
            <a:t>現在高</a:t>
          </a:r>
          <a:r>
            <a:rPr lang="ja-JP" altLang="en-US" sz="1300" b="0" i="0" baseline="0">
              <a:solidFill>
                <a:sysClr val="windowText" lastClr="000000"/>
              </a:solidFill>
              <a:effectLst/>
              <a:latin typeface="+mn-ea"/>
              <a:ea typeface="+mn-ea"/>
              <a:cs typeface="+mn-cs"/>
            </a:rPr>
            <a:t>が</a:t>
          </a:r>
          <a:r>
            <a:rPr lang="ja-JP" altLang="ja-JP" sz="1300" b="0" i="0" baseline="0">
              <a:solidFill>
                <a:sysClr val="windowText" lastClr="000000"/>
              </a:solidFill>
              <a:effectLst/>
              <a:latin typeface="+mn-ea"/>
              <a:ea typeface="+mn-ea"/>
              <a:cs typeface="+mn-cs"/>
            </a:rPr>
            <a:t>前年度比</a:t>
          </a:r>
          <a:r>
            <a:rPr lang="en-US" altLang="ja-JP" sz="1300" b="0" i="0" baseline="0">
              <a:solidFill>
                <a:sysClr val="windowText" lastClr="000000"/>
              </a:solidFill>
              <a:effectLst/>
              <a:latin typeface="+mn-ea"/>
              <a:ea typeface="+mn-ea"/>
              <a:cs typeface="+mn-cs"/>
            </a:rPr>
            <a:t>3,884</a:t>
          </a:r>
          <a:r>
            <a:rPr lang="ja-JP" altLang="ja-JP" sz="1300" b="0" i="0" baseline="0">
              <a:solidFill>
                <a:sysClr val="windowText" lastClr="000000"/>
              </a:solidFill>
              <a:effectLst/>
              <a:latin typeface="+mn-ea"/>
              <a:ea typeface="+mn-ea"/>
              <a:cs typeface="+mn-cs"/>
            </a:rPr>
            <a:t>百万円の減（△</a:t>
          </a:r>
          <a:r>
            <a:rPr lang="en-US" altLang="ja-JP" sz="1300" b="0" i="0" baseline="0">
              <a:solidFill>
                <a:sysClr val="windowText" lastClr="000000"/>
              </a:solidFill>
              <a:effectLst/>
              <a:latin typeface="+mn-ea"/>
              <a:ea typeface="+mn-ea"/>
              <a:cs typeface="+mn-cs"/>
            </a:rPr>
            <a:t>4.9</a:t>
          </a:r>
          <a:r>
            <a:rPr lang="ja-JP" altLang="ja-JP" sz="1300" b="0" i="0" baseline="0">
              <a:solidFill>
                <a:sysClr val="windowText" lastClr="000000"/>
              </a:solidFill>
              <a:effectLst/>
              <a:latin typeface="+mn-ea"/>
              <a:ea typeface="+mn-ea"/>
              <a:cs typeface="+mn-cs"/>
            </a:rPr>
            <a:t>％）、債務負担行為に基づく支出予定額が前年度比</a:t>
          </a:r>
          <a:r>
            <a:rPr lang="en-US" altLang="ja-JP" sz="1300" b="0" i="0" baseline="0">
              <a:solidFill>
                <a:sysClr val="windowText" lastClr="000000"/>
              </a:solidFill>
              <a:effectLst/>
              <a:latin typeface="+mn-ea"/>
              <a:ea typeface="+mn-ea"/>
              <a:cs typeface="+mn-cs"/>
            </a:rPr>
            <a:t>477</a:t>
          </a:r>
          <a:r>
            <a:rPr lang="ja-JP" altLang="ja-JP" sz="1300" b="0" i="0" baseline="0">
              <a:solidFill>
                <a:sysClr val="windowText" lastClr="000000"/>
              </a:solidFill>
              <a:effectLst/>
              <a:latin typeface="+mn-ea"/>
              <a:ea typeface="+mn-ea"/>
              <a:cs typeface="+mn-cs"/>
            </a:rPr>
            <a:t>百万円の減（△</a:t>
          </a:r>
          <a:r>
            <a:rPr lang="en-US" altLang="ja-JP" sz="1300" b="0" i="0" baseline="0">
              <a:solidFill>
                <a:sysClr val="windowText" lastClr="000000"/>
              </a:solidFill>
              <a:effectLst/>
              <a:latin typeface="+mn-ea"/>
              <a:ea typeface="+mn-ea"/>
              <a:cs typeface="+mn-cs"/>
            </a:rPr>
            <a:t>13.7</a:t>
          </a:r>
          <a:r>
            <a:rPr lang="ja-JP" altLang="ja-JP" sz="1300" b="0" i="0" baseline="0">
              <a:solidFill>
                <a:sysClr val="windowText" lastClr="000000"/>
              </a:solidFill>
              <a:effectLst/>
              <a:latin typeface="+mn-ea"/>
              <a:ea typeface="+mn-ea"/>
              <a:cs typeface="+mn-cs"/>
            </a:rPr>
            <a:t>％）とな</a:t>
          </a:r>
          <a:r>
            <a:rPr lang="ja-JP" altLang="en-US" sz="1300" b="0" i="0" baseline="0">
              <a:solidFill>
                <a:sysClr val="windowText" lastClr="000000"/>
              </a:solidFill>
              <a:effectLst/>
              <a:latin typeface="+mn-ea"/>
              <a:ea typeface="+mn-ea"/>
              <a:cs typeface="+mn-cs"/>
            </a:rPr>
            <a:t>る</a:t>
          </a:r>
          <a:r>
            <a:rPr lang="ja-JP" altLang="ja-JP" sz="1300" b="0" i="0" baseline="0">
              <a:solidFill>
                <a:sysClr val="windowText" lastClr="000000"/>
              </a:solidFill>
              <a:effectLst/>
              <a:latin typeface="+mn-ea"/>
              <a:ea typeface="+mn-ea"/>
              <a:cs typeface="+mn-cs"/>
            </a:rPr>
            <a:t>一方、充当可能財源等のうち充当可能基金が前年度比</a:t>
          </a:r>
          <a:r>
            <a:rPr lang="en-US" altLang="ja-JP" sz="1300" b="0" i="0" baseline="0">
              <a:solidFill>
                <a:sysClr val="windowText" lastClr="000000"/>
              </a:solidFill>
              <a:effectLst/>
              <a:latin typeface="+mn-ea"/>
              <a:ea typeface="+mn-ea"/>
              <a:cs typeface="+mn-cs"/>
            </a:rPr>
            <a:t>1,631</a:t>
          </a:r>
          <a:r>
            <a:rPr lang="ja-JP" altLang="ja-JP" sz="1300" b="0" i="0" baseline="0">
              <a:solidFill>
                <a:sysClr val="windowText" lastClr="000000"/>
              </a:solidFill>
              <a:effectLst/>
              <a:latin typeface="+mn-ea"/>
              <a:ea typeface="+mn-ea"/>
              <a:cs typeface="+mn-cs"/>
            </a:rPr>
            <a:t>百万円の増（</a:t>
          </a:r>
          <a:r>
            <a:rPr lang="en-US" altLang="ja-JP" sz="1300" b="0" i="0" baseline="0">
              <a:solidFill>
                <a:sysClr val="windowText" lastClr="000000"/>
              </a:solidFill>
              <a:effectLst/>
              <a:latin typeface="+mn-ea"/>
              <a:ea typeface="+mn-ea"/>
              <a:cs typeface="+mn-cs"/>
            </a:rPr>
            <a:t>5.5</a:t>
          </a:r>
          <a:r>
            <a:rPr lang="ja-JP" altLang="ja-JP" sz="1300" b="0" i="0" baseline="0">
              <a:solidFill>
                <a:sysClr val="windowText" lastClr="000000"/>
              </a:solidFill>
              <a:effectLst/>
              <a:latin typeface="+mn-ea"/>
              <a:ea typeface="+mn-ea"/>
              <a:cs typeface="+mn-cs"/>
            </a:rPr>
            <a:t>％）となったこと</a:t>
          </a:r>
          <a:r>
            <a:rPr lang="ja-JP" altLang="en-US" sz="1300" b="0" i="0" baseline="0">
              <a:solidFill>
                <a:sysClr val="windowText" lastClr="000000"/>
              </a:solidFill>
              <a:effectLst/>
              <a:latin typeface="+mn-ea"/>
              <a:ea typeface="+mn-ea"/>
              <a:cs typeface="+mn-cs"/>
            </a:rPr>
            <a:t>等</a:t>
          </a:r>
          <a:r>
            <a:rPr lang="ja-JP" altLang="ja-JP" sz="1300" b="0" i="0" baseline="0">
              <a:solidFill>
                <a:sysClr val="windowText" lastClr="000000"/>
              </a:solidFill>
              <a:effectLst/>
              <a:latin typeface="+mn-ea"/>
              <a:ea typeface="+mn-ea"/>
              <a:cs typeface="+mn-cs"/>
            </a:rPr>
            <a:t>により、将来負担比率の分子は前年度比</a:t>
          </a:r>
          <a:r>
            <a:rPr lang="en-US" altLang="ja-JP" sz="1300" b="0" i="0" baseline="0">
              <a:solidFill>
                <a:sysClr val="windowText" lastClr="000000"/>
              </a:solidFill>
              <a:effectLst/>
              <a:latin typeface="+mn-ea"/>
              <a:ea typeface="+mn-ea"/>
              <a:cs typeface="+mn-cs"/>
            </a:rPr>
            <a:t>2,370</a:t>
          </a:r>
          <a:r>
            <a:rPr lang="ja-JP" altLang="ja-JP" sz="1300" b="0" i="0" baseline="0">
              <a:solidFill>
                <a:sysClr val="windowText" lastClr="000000"/>
              </a:solidFill>
              <a:effectLst/>
              <a:latin typeface="+mn-ea"/>
              <a:ea typeface="+mn-ea"/>
              <a:cs typeface="+mn-cs"/>
            </a:rPr>
            <a:t>百万円の減（△</a:t>
          </a:r>
          <a:r>
            <a:rPr lang="en-US" altLang="ja-JP" sz="1300" b="0" i="0" baseline="0">
              <a:solidFill>
                <a:sysClr val="windowText" lastClr="000000"/>
              </a:solidFill>
              <a:effectLst/>
              <a:latin typeface="+mn-ea"/>
              <a:ea typeface="+mn-ea"/>
              <a:cs typeface="+mn-cs"/>
            </a:rPr>
            <a:t>8.0</a:t>
          </a:r>
          <a:r>
            <a:rPr lang="ja-JP" altLang="ja-JP" sz="1300" b="0" i="0" baseline="0">
              <a:solidFill>
                <a:sysClr val="windowText" lastClr="000000"/>
              </a:solidFill>
              <a:effectLst/>
              <a:latin typeface="+mn-ea"/>
              <a:ea typeface="+mn-ea"/>
              <a:cs typeface="+mn-cs"/>
            </a:rPr>
            <a:t>％）となり、</a:t>
          </a:r>
          <a:r>
            <a:rPr lang="ja-JP" altLang="en-US" sz="1300" b="0" i="0" baseline="0">
              <a:solidFill>
                <a:sysClr val="windowText" lastClr="000000"/>
              </a:solidFill>
              <a:effectLst/>
              <a:latin typeface="+mn-ea"/>
              <a:ea typeface="+mn-ea"/>
              <a:cs typeface="+mn-cs"/>
            </a:rPr>
            <a:t>前</a:t>
          </a:r>
          <a:r>
            <a:rPr lang="ja-JP" altLang="ja-JP" sz="1300" b="0" i="0" baseline="0">
              <a:solidFill>
                <a:sysClr val="windowText" lastClr="000000"/>
              </a:solidFill>
              <a:effectLst/>
              <a:latin typeface="+mn-ea"/>
              <a:ea typeface="+mn-ea"/>
              <a:cs typeface="+mn-cs"/>
            </a:rPr>
            <a:t>年度に引き続き改善し</a:t>
          </a:r>
          <a:r>
            <a:rPr lang="ja-JP" altLang="en-US" sz="1300" b="0" i="0" baseline="0">
              <a:solidFill>
                <a:sysClr val="windowText" lastClr="000000"/>
              </a:solidFill>
              <a:effectLst/>
              <a:latin typeface="+mn-ea"/>
              <a:ea typeface="+mn-ea"/>
              <a:cs typeface="+mn-cs"/>
            </a:rPr>
            <a:t>ています</a:t>
          </a:r>
          <a:r>
            <a:rPr lang="ja-JP" altLang="ja-JP" sz="1300" b="0" i="0" baseline="0">
              <a:solidFill>
                <a:sysClr val="windowText" lastClr="000000"/>
              </a:solidFill>
              <a:effectLst/>
              <a:latin typeface="+mn-ea"/>
              <a:ea typeface="+mn-ea"/>
              <a:cs typeface="+mn-cs"/>
            </a:rPr>
            <a:t>。</a:t>
          </a:r>
          <a:endParaRPr lang="ja-JP" altLang="ja-JP" sz="1300">
            <a:solidFill>
              <a:sysClr val="windowText" lastClr="000000"/>
            </a:solidFill>
            <a:effectLst/>
            <a:latin typeface="+mn-ea"/>
            <a:ea typeface="+mn-ea"/>
          </a:endParaRPr>
        </a:p>
        <a:p>
          <a:pPr rtl="0"/>
          <a:r>
            <a:rPr lang="ja-JP" altLang="ja-JP" sz="1300" b="0" i="0" baseline="0">
              <a:solidFill>
                <a:sysClr val="windowText" lastClr="000000"/>
              </a:solidFill>
              <a:effectLst/>
              <a:latin typeface="+mn-ea"/>
              <a:ea typeface="+mn-ea"/>
              <a:cs typeface="+mn-cs"/>
            </a:rPr>
            <a:t>　</a:t>
          </a:r>
          <a:r>
            <a:rPr lang="ja-JP" altLang="en-US" sz="1300" b="0" i="0" baseline="0">
              <a:solidFill>
                <a:sysClr val="windowText" lastClr="000000"/>
              </a:solidFill>
              <a:effectLst/>
              <a:latin typeface="+mn-ea"/>
              <a:ea typeface="+mn-ea"/>
              <a:cs typeface="+mn-cs"/>
            </a:rPr>
            <a:t>本市の</a:t>
          </a:r>
          <a:r>
            <a:rPr lang="ja-JP" altLang="ja-JP" sz="1300" b="0" i="0" baseline="0">
              <a:solidFill>
                <a:sysClr val="windowText" lastClr="000000"/>
              </a:solidFill>
              <a:effectLst/>
              <a:latin typeface="+mn-ea"/>
              <a:ea typeface="+mn-ea"/>
              <a:cs typeface="+mn-cs"/>
            </a:rPr>
            <a:t>将来負担比率</a:t>
          </a:r>
          <a:r>
            <a:rPr lang="en-US" altLang="ja-JP" sz="1300" b="0" i="0" baseline="0">
              <a:solidFill>
                <a:sysClr val="windowText" lastClr="000000"/>
              </a:solidFill>
              <a:effectLst/>
              <a:latin typeface="+mn-ea"/>
              <a:ea typeface="+mn-ea"/>
              <a:cs typeface="+mn-cs"/>
            </a:rPr>
            <a:t>46.6%</a:t>
          </a:r>
          <a:r>
            <a:rPr lang="ja-JP" altLang="ja-JP" sz="1300" b="0" i="0" baseline="0">
              <a:solidFill>
                <a:sysClr val="windowText" lastClr="000000"/>
              </a:solidFill>
              <a:effectLst/>
              <a:latin typeface="+mn-ea"/>
              <a:ea typeface="+mn-ea"/>
              <a:cs typeface="+mn-cs"/>
            </a:rPr>
            <a:t>は</a:t>
          </a:r>
          <a:r>
            <a:rPr lang="ja-JP" altLang="en-US" sz="1300" b="0" i="0" baseline="0">
              <a:solidFill>
                <a:sysClr val="windowText" lastClr="000000"/>
              </a:solidFill>
              <a:effectLst/>
              <a:latin typeface="+mn-ea"/>
              <a:ea typeface="+mn-ea"/>
              <a:cs typeface="+mn-cs"/>
            </a:rPr>
            <a:t>毎年着実に改善を続けているものの、他の自治体でも同様の改善傾向にあることから、平成</a:t>
          </a:r>
          <a:r>
            <a:rPr lang="en-US" altLang="ja-JP" sz="1300" b="0" i="0" baseline="0">
              <a:solidFill>
                <a:sysClr val="windowText" lastClr="000000"/>
              </a:solidFill>
              <a:effectLst/>
              <a:latin typeface="+mn-ea"/>
              <a:ea typeface="+mn-ea"/>
              <a:cs typeface="+mn-cs"/>
            </a:rPr>
            <a:t>26</a:t>
          </a:r>
          <a:r>
            <a:rPr lang="ja-JP" altLang="en-US" sz="1300" b="0" i="0" baseline="0">
              <a:solidFill>
                <a:sysClr val="windowText" lastClr="000000"/>
              </a:solidFill>
              <a:effectLst/>
              <a:latin typeface="+mn-ea"/>
              <a:ea typeface="+mn-ea"/>
              <a:cs typeface="+mn-cs"/>
            </a:rPr>
            <a:t>年度決算では、全国の市区町村加重</a:t>
          </a:r>
          <a:r>
            <a:rPr lang="ja-JP" altLang="ja-JP" sz="1300" b="0" i="0" baseline="0">
              <a:solidFill>
                <a:sysClr val="windowText" lastClr="000000"/>
              </a:solidFill>
              <a:effectLst/>
              <a:latin typeface="+mn-ea"/>
              <a:ea typeface="+mn-ea"/>
              <a:cs typeface="+mn-cs"/>
            </a:rPr>
            <a:t>平均</a:t>
          </a:r>
          <a:r>
            <a:rPr lang="en-US" altLang="ja-JP" sz="1300" b="0" i="0" baseline="0">
              <a:solidFill>
                <a:sysClr val="windowText" lastClr="000000"/>
              </a:solidFill>
              <a:effectLst/>
              <a:latin typeface="+mn-ea"/>
              <a:ea typeface="+mn-ea"/>
              <a:cs typeface="+mn-cs"/>
            </a:rPr>
            <a:t>45.8%</a:t>
          </a:r>
          <a:r>
            <a:rPr lang="ja-JP" altLang="en-US" sz="1300" b="0" i="0" baseline="0">
              <a:solidFill>
                <a:sysClr val="windowText" lastClr="000000"/>
              </a:solidFill>
              <a:effectLst/>
              <a:latin typeface="+mn-ea"/>
              <a:ea typeface="+mn-ea"/>
              <a:cs typeface="+mn-cs"/>
            </a:rPr>
            <a:t>、</a:t>
          </a:r>
          <a:r>
            <a:rPr lang="ja-JP" altLang="ja-JP" sz="1300" b="0" i="0" baseline="0">
              <a:solidFill>
                <a:sysClr val="windowText" lastClr="000000"/>
              </a:solidFill>
              <a:effectLst/>
              <a:latin typeface="+mn-ea"/>
              <a:ea typeface="+mn-ea"/>
              <a:cs typeface="+mn-cs"/>
            </a:rPr>
            <a:t>類似団体</a:t>
          </a:r>
          <a:r>
            <a:rPr lang="ja-JP" altLang="en-US" sz="1300" b="0" i="0" baseline="0">
              <a:solidFill>
                <a:sysClr val="windowText" lastClr="000000"/>
              </a:solidFill>
              <a:effectLst/>
              <a:latin typeface="+mn-ea"/>
              <a:ea typeface="+mn-ea"/>
              <a:cs typeface="+mn-cs"/>
            </a:rPr>
            <a:t>加重</a:t>
          </a:r>
          <a:r>
            <a:rPr lang="ja-JP" altLang="ja-JP" sz="1300" b="0" i="0" baseline="0">
              <a:solidFill>
                <a:sysClr val="windowText" lastClr="000000"/>
              </a:solidFill>
              <a:effectLst/>
              <a:latin typeface="+mn-ea"/>
              <a:ea typeface="+mn-ea"/>
              <a:cs typeface="+mn-cs"/>
            </a:rPr>
            <a:t>平均</a:t>
          </a:r>
          <a:r>
            <a:rPr lang="en-US" altLang="ja-JP" sz="1300" b="0" i="0" baseline="0">
              <a:solidFill>
                <a:sysClr val="windowText" lastClr="000000"/>
              </a:solidFill>
              <a:effectLst/>
              <a:latin typeface="+mn-ea"/>
              <a:ea typeface="+mn-ea"/>
              <a:cs typeface="+mn-cs"/>
            </a:rPr>
            <a:t>45.1%</a:t>
          </a:r>
          <a:r>
            <a:rPr lang="ja-JP" altLang="ja-JP" sz="1300" b="0" i="0" baseline="0">
              <a:solidFill>
                <a:sysClr val="windowText" lastClr="000000"/>
              </a:solidFill>
              <a:effectLst/>
              <a:latin typeface="+mn-ea"/>
              <a:ea typeface="+mn-ea"/>
              <a:cs typeface="+mn-cs"/>
            </a:rPr>
            <a:t>、県</a:t>
          </a:r>
          <a:r>
            <a:rPr lang="ja-JP" altLang="en-US" sz="1300" b="0" i="0" baseline="0">
              <a:solidFill>
                <a:sysClr val="windowText" lastClr="000000"/>
              </a:solidFill>
              <a:effectLst/>
              <a:latin typeface="+mn-ea"/>
              <a:ea typeface="+mn-ea"/>
              <a:cs typeface="+mn-cs"/>
            </a:rPr>
            <a:t>内市町加重</a:t>
          </a:r>
          <a:r>
            <a:rPr lang="ja-JP" altLang="ja-JP" sz="1300" b="0" i="0" baseline="0">
              <a:solidFill>
                <a:sysClr val="windowText" lastClr="000000"/>
              </a:solidFill>
              <a:effectLst/>
              <a:latin typeface="+mn-ea"/>
              <a:ea typeface="+mn-ea"/>
              <a:cs typeface="+mn-cs"/>
            </a:rPr>
            <a:t>平均</a:t>
          </a:r>
          <a:r>
            <a:rPr lang="en-US" altLang="ja-JP" sz="1300" b="0" i="0" baseline="0">
              <a:solidFill>
                <a:sysClr val="windowText" lastClr="000000"/>
              </a:solidFill>
              <a:effectLst/>
              <a:latin typeface="+mn-ea"/>
              <a:ea typeface="+mn-ea"/>
              <a:cs typeface="+mn-cs"/>
            </a:rPr>
            <a:t>30.4%</a:t>
          </a:r>
          <a:r>
            <a:rPr lang="ja-JP" altLang="en-US" sz="1300" b="0" i="0" baseline="0">
              <a:solidFill>
                <a:sysClr val="windowText" lastClr="000000"/>
              </a:solidFill>
              <a:effectLst/>
              <a:latin typeface="+mn-ea"/>
              <a:ea typeface="+mn-ea"/>
              <a:cs typeface="+mn-cs"/>
            </a:rPr>
            <a:t>のいずれも</a:t>
          </a:r>
          <a:r>
            <a:rPr lang="ja-JP" altLang="ja-JP" sz="1300" b="0" i="0" baseline="0">
              <a:solidFill>
                <a:sysClr val="windowText" lastClr="000000"/>
              </a:solidFill>
              <a:effectLst/>
              <a:latin typeface="+mn-ea"/>
              <a:ea typeface="+mn-ea"/>
              <a:cs typeface="+mn-cs"/>
            </a:rPr>
            <a:t>上回</a:t>
          </a:r>
          <a:r>
            <a:rPr lang="ja-JP" altLang="en-US" sz="1300" b="0" i="0" baseline="0">
              <a:solidFill>
                <a:sysClr val="windowText" lastClr="000000"/>
              </a:solidFill>
              <a:effectLst/>
              <a:latin typeface="+mn-ea"/>
              <a:ea typeface="+mn-ea"/>
              <a:cs typeface="+mn-cs"/>
            </a:rPr>
            <a:t>る結果となりました。　</a:t>
          </a:r>
          <a:endParaRPr lang="en-US" altLang="ja-JP" sz="1300" b="0" i="0" baseline="0">
            <a:solidFill>
              <a:sysClr val="windowText" lastClr="000000"/>
            </a:solidFill>
            <a:effectLst/>
            <a:latin typeface="+mn-ea"/>
            <a:ea typeface="+mn-ea"/>
            <a:cs typeface="+mn-cs"/>
          </a:endParaRPr>
        </a:p>
        <a:p>
          <a:pPr rtl="0"/>
          <a:r>
            <a:rPr lang="ja-JP" altLang="en-US" sz="1300" b="0" i="0" baseline="0">
              <a:solidFill>
                <a:sysClr val="windowText" lastClr="000000"/>
              </a:solidFill>
              <a:effectLst/>
              <a:latin typeface="+mn-ea"/>
              <a:ea typeface="+mn-ea"/>
              <a:cs typeface="+mn-cs"/>
            </a:rPr>
            <a:t>　他の自治体との比較により健全な財政状況を維持するという観点からも、市債発行の抑制等に引き続き取り組んでいきます。</a:t>
          </a:r>
          <a:endParaRPr lang="ja-JP" altLang="ja-JP" sz="1300">
            <a:solidFill>
              <a:sysClr val="windowText" lastClr="000000"/>
            </a:solidFill>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111506209</v>
      </c>
      <c r="BO4" s="349"/>
      <c r="BP4" s="349"/>
      <c r="BQ4" s="349"/>
      <c r="BR4" s="349"/>
      <c r="BS4" s="349"/>
      <c r="BT4" s="349"/>
      <c r="BU4" s="350"/>
      <c r="BV4" s="348">
        <v>107355531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3.1</v>
      </c>
      <c r="CU4" s="355"/>
      <c r="CV4" s="355"/>
      <c r="CW4" s="355"/>
      <c r="CX4" s="355"/>
      <c r="CY4" s="355"/>
      <c r="CZ4" s="355"/>
      <c r="DA4" s="356"/>
      <c r="DB4" s="354">
        <v>3.6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109014587</v>
      </c>
      <c r="BO5" s="386"/>
      <c r="BP5" s="386"/>
      <c r="BQ5" s="386"/>
      <c r="BR5" s="386"/>
      <c r="BS5" s="386"/>
      <c r="BT5" s="386"/>
      <c r="BU5" s="387"/>
      <c r="BV5" s="385">
        <v>104422929</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88.9</v>
      </c>
      <c r="CU5" s="383"/>
      <c r="CV5" s="383"/>
      <c r="CW5" s="383"/>
      <c r="CX5" s="383"/>
      <c r="CY5" s="383"/>
      <c r="CZ5" s="383"/>
      <c r="DA5" s="384"/>
      <c r="DB5" s="382">
        <v>86.3</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2491622</v>
      </c>
      <c r="BO6" s="386"/>
      <c r="BP6" s="386"/>
      <c r="BQ6" s="386"/>
      <c r="BR6" s="386"/>
      <c r="BS6" s="386"/>
      <c r="BT6" s="386"/>
      <c r="BU6" s="387"/>
      <c r="BV6" s="385">
        <v>2932602</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89.8</v>
      </c>
      <c r="CU6" s="423"/>
      <c r="CV6" s="423"/>
      <c r="CW6" s="423"/>
      <c r="CX6" s="423"/>
      <c r="CY6" s="423"/>
      <c r="CZ6" s="423"/>
      <c r="DA6" s="424"/>
      <c r="DB6" s="422">
        <v>89.5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349043</v>
      </c>
      <c r="BO7" s="386"/>
      <c r="BP7" s="386"/>
      <c r="BQ7" s="386"/>
      <c r="BR7" s="386"/>
      <c r="BS7" s="386"/>
      <c r="BT7" s="386"/>
      <c r="BU7" s="387"/>
      <c r="BV7" s="385">
        <v>452383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69301444</v>
      </c>
      <c r="CU7" s="386"/>
      <c r="CV7" s="386"/>
      <c r="CW7" s="386"/>
      <c r="CX7" s="386"/>
      <c r="CY7" s="386"/>
      <c r="CZ7" s="386"/>
      <c r="DA7" s="387"/>
      <c r="DB7" s="385">
        <v>69836086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2142579</v>
      </c>
      <c r="BO8" s="386"/>
      <c r="BP8" s="386"/>
      <c r="BQ8" s="386"/>
      <c r="BR8" s="386"/>
      <c r="BS8" s="386"/>
      <c r="BT8" s="386"/>
      <c r="BU8" s="387"/>
      <c r="BV8" s="385">
        <v>2480219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0.99</v>
      </c>
      <c r="CU8" s="426"/>
      <c r="CV8" s="426"/>
      <c r="CW8" s="426"/>
      <c r="CX8" s="426"/>
      <c r="CY8" s="426"/>
      <c r="CZ8" s="426"/>
      <c r="DA8" s="427"/>
      <c r="DB8" s="425">
        <v>0.99</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307766</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-337640</v>
      </c>
      <c r="BO9" s="386"/>
      <c r="BP9" s="386"/>
      <c r="BQ9" s="386"/>
      <c r="BR9" s="386"/>
      <c r="BS9" s="386"/>
      <c r="BT9" s="386"/>
      <c r="BU9" s="387"/>
      <c r="BV9" s="385">
        <v>525902</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15.5</v>
      </c>
      <c r="CU9" s="383"/>
      <c r="CV9" s="383"/>
      <c r="CW9" s="383"/>
      <c r="CX9" s="383"/>
      <c r="CY9" s="383"/>
      <c r="CZ9" s="383"/>
      <c r="DA9" s="384"/>
      <c r="DB9" s="382">
        <v>16.5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303845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7181</v>
      </c>
      <c r="BO10" s="386"/>
      <c r="BP10" s="386"/>
      <c r="BQ10" s="386"/>
      <c r="BR10" s="386"/>
      <c r="BS10" s="386"/>
      <c r="BT10" s="386"/>
      <c r="BU10" s="387"/>
      <c r="BV10" s="385">
        <v>971007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164397</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312753</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305057</v>
      </c>
      <c r="S13" s="467"/>
      <c r="T13" s="467"/>
      <c r="U13" s="467"/>
      <c r="V13" s="468"/>
      <c r="W13" s="401" t="s">
        <v>123</v>
      </c>
      <c r="X13" s="402"/>
      <c r="Y13" s="402"/>
      <c r="Z13" s="402"/>
      <c r="AA13" s="402"/>
      <c r="AB13" s="392"/>
      <c r="AC13" s="436">
        <v>2210</v>
      </c>
      <c r="AD13" s="437"/>
      <c r="AE13" s="437"/>
      <c r="AF13" s="437"/>
      <c r="AG13" s="476"/>
      <c r="AH13" s="436">
        <v>3109</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-330459</v>
      </c>
      <c r="BO13" s="386"/>
      <c r="BP13" s="386"/>
      <c r="BQ13" s="386"/>
      <c r="BR13" s="386"/>
      <c r="BS13" s="386"/>
      <c r="BT13" s="386"/>
      <c r="BU13" s="387"/>
      <c r="BV13" s="385">
        <v>1661306</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11.3</v>
      </c>
      <c r="CU13" s="383"/>
      <c r="CV13" s="383"/>
      <c r="CW13" s="383"/>
      <c r="CX13" s="383"/>
      <c r="CY13" s="383"/>
      <c r="CZ13" s="383"/>
      <c r="DA13" s="384"/>
      <c r="DB13" s="382">
        <v>12.2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313203</v>
      </c>
      <c r="S14" s="467"/>
      <c r="T14" s="467"/>
      <c r="U14" s="467"/>
      <c r="V14" s="468"/>
      <c r="W14" s="375"/>
      <c r="X14" s="376"/>
      <c r="Y14" s="376"/>
      <c r="Z14" s="376"/>
      <c r="AA14" s="376"/>
      <c r="AB14" s="365"/>
      <c r="AC14" s="469">
        <v>1.6</v>
      </c>
      <c r="AD14" s="470"/>
      <c r="AE14" s="470"/>
      <c r="AF14" s="470"/>
      <c r="AG14" s="471"/>
      <c r="AH14" s="469">
        <v>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46.6</v>
      </c>
      <c r="CU14" s="481"/>
      <c r="CV14" s="481"/>
      <c r="CW14" s="481"/>
      <c r="CX14" s="481"/>
      <c r="CY14" s="481"/>
      <c r="CZ14" s="481"/>
      <c r="DA14" s="482"/>
      <c r="DB14" s="480">
        <v>50.2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305534</v>
      </c>
      <c r="S15" s="467"/>
      <c r="T15" s="467"/>
      <c r="U15" s="467"/>
      <c r="V15" s="468"/>
      <c r="W15" s="401" t="s">
        <v>130</v>
      </c>
      <c r="X15" s="402"/>
      <c r="Y15" s="402"/>
      <c r="Z15" s="402"/>
      <c r="AA15" s="402"/>
      <c r="AB15" s="392"/>
      <c r="AC15" s="436">
        <v>49691</v>
      </c>
      <c r="AD15" s="437"/>
      <c r="AE15" s="437"/>
      <c r="AF15" s="437"/>
      <c r="AG15" s="476"/>
      <c r="AH15" s="436">
        <v>52301</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49827488</v>
      </c>
      <c r="BO15" s="349"/>
      <c r="BP15" s="349"/>
      <c r="BQ15" s="349"/>
      <c r="BR15" s="349"/>
      <c r="BS15" s="349"/>
      <c r="BT15" s="349"/>
      <c r="BU15" s="350"/>
      <c r="BV15" s="348">
        <v>49435086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35.1</v>
      </c>
      <c r="AD16" s="470"/>
      <c r="AE16" s="470"/>
      <c r="AF16" s="470"/>
      <c r="AG16" s="471"/>
      <c r="AH16" s="469">
        <v>34.200000000000003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50257035</v>
      </c>
      <c r="BO16" s="386"/>
      <c r="BP16" s="386"/>
      <c r="BQ16" s="386"/>
      <c r="BR16" s="386"/>
      <c r="BS16" s="386"/>
      <c r="BT16" s="386"/>
      <c r="BU16" s="387"/>
      <c r="BV16" s="385">
        <v>50130413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89474</v>
      </c>
      <c r="AD17" s="437"/>
      <c r="AE17" s="437"/>
      <c r="AF17" s="437"/>
      <c r="AG17" s="476"/>
      <c r="AH17" s="436">
        <v>93599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64838698</v>
      </c>
      <c r="BO17" s="386"/>
      <c r="BP17" s="386"/>
      <c r="BQ17" s="386"/>
      <c r="BR17" s="386"/>
      <c r="BS17" s="386"/>
      <c r="BT17" s="386"/>
      <c r="BU17" s="387"/>
      <c r="BV17" s="385">
        <v>64565123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206.44</v>
      </c>
      <c r="M18" s="498"/>
      <c r="N18" s="498"/>
      <c r="O18" s="498"/>
      <c r="P18" s="498"/>
      <c r="Q18" s="498"/>
      <c r="R18" s="499"/>
      <c r="S18" s="499"/>
      <c r="T18" s="499"/>
      <c r="U18" s="499"/>
      <c r="V18" s="500"/>
      <c r="W18" s="403"/>
      <c r="X18" s="404"/>
      <c r="Y18" s="404"/>
      <c r="Z18" s="404"/>
      <c r="AA18" s="404"/>
      <c r="AB18" s="395"/>
      <c r="AC18" s="501">
        <v>63.3</v>
      </c>
      <c r="AD18" s="502"/>
      <c r="AE18" s="502"/>
      <c r="AF18" s="502"/>
      <c r="AG18" s="503"/>
      <c r="AH18" s="501">
        <v>61.2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60598720</v>
      </c>
      <c r="BO18" s="386"/>
      <c r="BP18" s="386"/>
      <c r="BQ18" s="386"/>
      <c r="BR18" s="386"/>
      <c r="BS18" s="386"/>
      <c r="BT18" s="386"/>
      <c r="BU18" s="387"/>
      <c r="BV18" s="385">
        <v>59630886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1491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75059256</v>
      </c>
      <c r="BO19" s="386"/>
      <c r="BP19" s="386"/>
      <c r="BQ19" s="386"/>
      <c r="BR19" s="386"/>
      <c r="BS19" s="386"/>
      <c r="BT19" s="386"/>
      <c r="BU19" s="387"/>
      <c r="BV19" s="385">
        <v>75629259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120020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74745963</v>
      </c>
      <c r="BO23" s="386"/>
      <c r="BP23" s="386"/>
      <c r="BQ23" s="386"/>
      <c r="BR23" s="386"/>
      <c r="BS23" s="386"/>
      <c r="BT23" s="386"/>
      <c r="BU23" s="387"/>
      <c r="BV23" s="385">
        <v>78602844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10990</v>
      </c>
      <c r="R24" s="437"/>
      <c r="S24" s="437"/>
      <c r="T24" s="437"/>
      <c r="U24" s="437"/>
      <c r="V24" s="476"/>
      <c r="W24" s="531"/>
      <c r="X24" s="519"/>
      <c r="Y24" s="520"/>
      <c r="Z24" s="435" t="s">
        <v>154</v>
      </c>
      <c r="AA24" s="415"/>
      <c r="AB24" s="415"/>
      <c r="AC24" s="415"/>
      <c r="AD24" s="415"/>
      <c r="AE24" s="415"/>
      <c r="AF24" s="415"/>
      <c r="AG24" s="416"/>
      <c r="AH24" s="436">
        <v>1636</v>
      </c>
      <c r="AI24" s="437"/>
      <c r="AJ24" s="437"/>
      <c r="AK24" s="437"/>
      <c r="AL24" s="476"/>
      <c r="AM24" s="436">
        <v>5249924</v>
      </c>
      <c r="AN24" s="437"/>
      <c r="AO24" s="437"/>
      <c r="AP24" s="437"/>
      <c r="AQ24" s="437"/>
      <c r="AR24" s="476"/>
      <c r="AS24" s="436">
        <v>3209</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53745943</v>
      </c>
      <c r="BO24" s="386"/>
      <c r="BP24" s="386"/>
      <c r="BQ24" s="386"/>
      <c r="BR24" s="386"/>
      <c r="BS24" s="386"/>
      <c r="BT24" s="386"/>
      <c r="BU24" s="387"/>
      <c r="BV24" s="385">
        <v>56477158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9020</v>
      </c>
      <c r="R25" s="437"/>
      <c r="S25" s="437"/>
      <c r="T25" s="437"/>
      <c r="U25" s="437"/>
      <c r="V25" s="476"/>
      <c r="W25" s="531"/>
      <c r="X25" s="519"/>
      <c r="Y25" s="520"/>
      <c r="Z25" s="435" t="s">
        <v>157</v>
      </c>
      <c r="AA25" s="415"/>
      <c r="AB25" s="415"/>
      <c r="AC25" s="415"/>
      <c r="AD25" s="415"/>
      <c r="AE25" s="415"/>
      <c r="AF25" s="415"/>
      <c r="AG25" s="416"/>
      <c r="AH25" s="436">
        <v>319</v>
      </c>
      <c r="AI25" s="437"/>
      <c r="AJ25" s="437"/>
      <c r="AK25" s="437"/>
      <c r="AL25" s="476"/>
      <c r="AM25" s="436">
        <v>1011868</v>
      </c>
      <c r="AN25" s="437"/>
      <c r="AO25" s="437"/>
      <c r="AP25" s="437"/>
      <c r="AQ25" s="437"/>
      <c r="AR25" s="476"/>
      <c r="AS25" s="436">
        <v>3172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48470120</v>
      </c>
      <c r="BO25" s="349"/>
      <c r="BP25" s="349"/>
      <c r="BQ25" s="349"/>
      <c r="BR25" s="349"/>
      <c r="BS25" s="349"/>
      <c r="BT25" s="349"/>
      <c r="BU25" s="350"/>
      <c r="BV25" s="348">
        <v>54451984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5296</v>
      </c>
      <c r="R26" s="437"/>
      <c r="S26" s="437"/>
      <c r="T26" s="437"/>
      <c r="U26" s="437"/>
      <c r="V26" s="476"/>
      <c r="W26" s="531"/>
      <c r="X26" s="519"/>
      <c r="Y26" s="520"/>
      <c r="Z26" s="435" t="s">
        <v>160</v>
      </c>
      <c r="AA26" s="541"/>
      <c r="AB26" s="541"/>
      <c r="AC26" s="541"/>
      <c r="AD26" s="541"/>
      <c r="AE26" s="541"/>
      <c r="AF26" s="541"/>
      <c r="AG26" s="542"/>
      <c r="AH26" s="436">
        <v>142</v>
      </c>
      <c r="AI26" s="437"/>
      <c r="AJ26" s="437"/>
      <c r="AK26" s="437"/>
      <c r="AL26" s="476"/>
      <c r="AM26" s="436">
        <v>456530</v>
      </c>
      <c r="AN26" s="437"/>
      <c r="AO26" s="437"/>
      <c r="AP26" s="437"/>
      <c r="AQ26" s="437"/>
      <c r="AR26" s="476"/>
      <c r="AS26" s="436">
        <v>3215</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v>100000</v>
      </c>
      <c r="BO26" s="386"/>
      <c r="BP26" s="386"/>
      <c r="BQ26" s="386"/>
      <c r="BR26" s="386"/>
      <c r="BS26" s="386"/>
      <c r="BT26" s="386"/>
      <c r="BU26" s="387"/>
      <c r="BV26" s="385">
        <v>100000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6910</v>
      </c>
      <c r="R27" s="437"/>
      <c r="S27" s="437"/>
      <c r="T27" s="437"/>
      <c r="U27" s="437"/>
      <c r="V27" s="476"/>
      <c r="W27" s="531"/>
      <c r="X27" s="519"/>
      <c r="Y27" s="520"/>
      <c r="Z27" s="435" t="s">
        <v>163</v>
      </c>
      <c r="AA27" s="415"/>
      <c r="AB27" s="415"/>
      <c r="AC27" s="415"/>
      <c r="AD27" s="415"/>
      <c r="AE27" s="415"/>
      <c r="AF27" s="415"/>
      <c r="AG27" s="416"/>
      <c r="AH27" s="436">
        <v>136</v>
      </c>
      <c r="AI27" s="437"/>
      <c r="AJ27" s="437"/>
      <c r="AK27" s="437"/>
      <c r="AL27" s="476"/>
      <c r="AM27" s="436">
        <v>487996</v>
      </c>
      <c r="AN27" s="437"/>
      <c r="AO27" s="437"/>
      <c r="AP27" s="437"/>
      <c r="AQ27" s="437"/>
      <c r="AR27" s="476"/>
      <c r="AS27" s="436">
        <v>3588</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1151154</v>
      </c>
      <c r="BO27" s="555"/>
      <c r="BP27" s="555"/>
      <c r="BQ27" s="555"/>
      <c r="BR27" s="555"/>
      <c r="BS27" s="555"/>
      <c r="BT27" s="555"/>
      <c r="BU27" s="556"/>
      <c r="BV27" s="554">
        <v>1151154</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6290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10110529</v>
      </c>
      <c r="BO28" s="349"/>
      <c r="BP28" s="349"/>
      <c r="BQ28" s="349"/>
      <c r="BR28" s="349"/>
      <c r="BS28" s="349"/>
      <c r="BT28" s="349"/>
      <c r="BU28" s="350"/>
      <c r="BV28" s="348">
        <v>10103348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34</v>
      </c>
      <c r="M29" s="437"/>
      <c r="N29" s="437"/>
      <c r="O29" s="437"/>
      <c r="P29" s="476"/>
      <c r="Q29" s="436">
        <v>5890</v>
      </c>
      <c r="R29" s="437"/>
      <c r="S29" s="437"/>
      <c r="T29" s="437"/>
      <c r="U29" s="437"/>
      <c r="V29" s="476"/>
      <c r="W29" s="532"/>
      <c r="X29" s="533"/>
      <c r="Y29" s="534"/>
      <c r="Z29" s="435" t="s">
        <v>170</v>
      </c>
      <c r="AA29" s="415"/>
      <c r="AB29" s="415"/>
      <c r="AC29" s="415"/>
      <c r="AD29" s="415"/>
      <c r="AE29" s="415"/>
      <c r="AF29" s="415"/>
      <c r="AG29" s="416"/>
      <c r="AH29" s="436">
        <v>1772</v>
      </c>
      <c r="AI29" s="437"/>
      <c r="AJ29" s="437"/>
      <c r="AK29" s="437"/>
      <c r="AL29" s="476"/>
      <c r="AM29" s="436">
        <v>5737920</v>
      </c>
      <c r="AN29" s="437"/>
      <c r="AO29" s="437"/>
      <c r="AP29" s="437"/>
      <c r="AQ29" s="437"/>
      <c r="AR29" s="476"/>
      <c r="AS29" s="436">
        <v>3238</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302576</v>
      </c>
      <c r="BO29" s="386"/>
      <c r="BP29" s="386"/>
      <c r="BQ29" s="386"/>
      <c r="BR29" s="386"/>
      <c r="BS29" s="386"/>
      <c r="BT29" s="386"/>
      <c r="BU29" s="387"/>
      <c r="BV29" s="385">
        <v>317924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103.1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16108560</v>
      </c>
      <c r="BO30" s="555"/>
      <c r="BP30" s="555"/>
      <c r="BQ30" s="555"/>
      <c r="BR30" s="555"/>
      <c r="BS30" s="555"/>
      <c r="BT30" s="555"/>
      <c r="BU30" s="556"/>
      <c r="BV30" s="554">
        <v>14400709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12</v>
      </c>
      <c r="BF34" s="566"/>
      <c r="BG34" s="567" t="str">
        <f>IF('各会計、関係団体の財政状況及び健全化判断比率'!B35="","",'各会計、関係団体の財政状況及び健全化判断比率'!B35)</f>
        <v>食肉センター食肉市場特別会計</v>
      </c>
      <c r="BH34" s="567"/>
      <c r="BI34" s="567"/>
      <c r="BJ34" s="567"/>
      <c r="BK34" s="567"/>
      <c r="BL34" s="567"/>
      <c r="BM34" s="567"/>
      <c r="BN34" s="567"/>
      <c r="BO34" s="567"/>
      <c r="BP34" s="567"/>
      <c r="BQ34" s="567"/>
      <c r="BR34" s="567"/>
      <c r="BS34" s="567"/>
      <c r="BT34" s="567"/>
      <c r="BU34" s="567"/>
      <c r="BV34" s="165"/>
      <c r="BW34" s="566">
        <f>IF(BY34="","",MAX(C34:D43,U34:V43,AM34:AN43,BE34:BF43)+1)</f>
        <v>14</v>
      </c>
      <c r="BX34" s="566"/>
      <c r="BY34" s="567" t="str">
        <f>IF('各会計、関係団体の財政状況及び健全化判断比率'!B68="","",'各会計、関係団体の財政状況及び健全化判断比率'!B68)</f>
        <v>四日市港管理組合（一般会計）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24</v>
      </c>
      <c r="CP34" s="566"/>
      <c r="CQ34" s="567" t="str">
        <f>IF('各会計、関係団体の財政状況及び健全化判断比率'!BS7="","",'各会計、関係団体の財政状況及び健全化判断比率'!BS7)</f>
        <v>四日市市生活環境公社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土地区画整理事業特別会計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10</v>
      </c>
      <c r="AN35" s="566"/>
      <c r="AO35" s="567" t="str">
        <f>IF('各会計、関係団体の財政状況及び健全化判断比率'!B33="","",'各会計、関係団体の財政状況及び健全化判断比率'!B33)</f>
        <v>下水道事業会計</v>
      </c>
      <c r="AP35" s="567"/>
      <c r="AQ35" s="567"/>
      <c r="AR35" s="567"/>
      <c r="AS35" s="567"/>
      <c r="AT35" s="567"/>
      <c r="AU35" s="567"/>
      <c r="AV35" s="567"/>
      <c r="AW35" s="567"/>
      <c r="AX35" s="567"/>
      <c r="AY35" s="567"/>
      <c r="AZ35" s="567"/>
      <c r="BA35" s="567"/>
      <c r="BB35" s="567"/>
      <c r="BC35" s="567"/>
      <c r="BD35" s="165"/>
      <c r="BE35" s="566">
        <f t="shared" ref="BE35:BE43" si="1">IF(BG35="","",BE34+1)</f>
        <v>13</v>
      </c>
      <c r="BF35" s="566"/>
      <c r="BG35" s="567" t="str">
        <f>IF('各会計、関係団体の財政状況及び健全化判断比率'!B36="","",'各会計、関係団体の財政状況及び健全化判断比率'!B36)</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15</v>
      </c>
      <c r="BX35" s="566"/>
      <c r="BY35" s="567" t="str">
        <f>IF('各会計、関係団体の財政状況及び健全化判断比率'!B69="","",'各会計、関係団体の財政状況及び健全化判断比率'!B69)</f>
        <v>四日市港管理組合（港湾整備事業特別会計）</v>
      </c>
      <c r="BZ35" s="567"/>
      <c r="CA35" s="567"/>
      <c r="CB35" s="567"/>
      <c r="CC35" s="567"/>
      <c r="CD35" s="567"/>
      <c r="CE35" s="567"/>
      <c r="CF35" s="567"/>
      <c r="CG35" s="567"/>
      <c r="CH35" s="567"/>
      <c r="CI35" s="567"/>
      <c r="CJ35" s="567"/>
      <c r="CK35" s="567"/>
      <c r="CL35" s="567"/>
      <c r="CM35" s="567"/>
      <c r="CN35" s="165"/>
      <c r="CO35" s="566">
        <f t="shared" ref="CO35:CO43" si="3">IF(CQ35="","",CO34+1)</f>
        <v>25</v>
      </c>
      <c r="CP35" s="566"/>
      <c r="CQ35" s="567" t="str">
        <f>IF('各会計、関係団体の財政状況及び健全化判断比率'!BS8="","",'各会計、関係団体の財政状況及び健全化判断比率'!BS8)</f>
        <v>ディア四日市</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住宅新築資金等貸付事業特別会計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競輪事業特別会計</v>
      </c>
      <c r="X36" s="567"/>
      <c r="Y36" s="567"/>
      <c r="Z36" s="567"/>
      <c r="AA36" s="567"/>
      <c r="AB36" s="567"/>
      <c r="AC36" s="567"/>
      <c r="AD36" s="567"/>
      <c r="AE36" s="567"/>
      <c r="AF36" s="567"/>
      <c r="AG36" s="567"/>
      <c r="AH36" s="567"/>
      <c r="AI36" s="567"/>
      <c r="AJ36" s="567"/>
      <c r="AK36" s="567"/>
      <c r="AL36" s="165"/>
      <c r="AM36" s="566">
        <f t="shared" si="0"/>
        <v>11</v>
      </c>
      <c r="AN36" s="566"/>
      <c r="AO36" s="567" t="str">
        <f>IF('各会計、関係団体の財政状況及び健全化判断比率'!B34="","",'各会計、関係団体の財政状況及び健全化判断比率'!B34)</f>
        <v>病院事業会計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16</v>
      </c>
      <c r="BX36" s="566"/>
      <c r="BY36" s="567" t="str">
        <f>IF('各会計、関係団体の財政状況及び健全化判断比率'!B70="","",'各会計、関係団体の財政状況及び健全化判断比率'!B70)</f>
        <v>朝明広域衛生組合</v>
      </c>
      <c r="BZ36" s="567"/>
      <c r="CA36" s="567"/>
      <c r="CB36" s="567"/>
      <c r="CC36" s="567"/>
      <c r="CD36" s="567"/>
      <c r="CE36" s="567"/>
      <c r="CF36" s="567"/>
      <c r="CG36" s="567"/>
      <c r="CH36" s="567"/>
      <c r="CI36" s="567"/>
      <c r="CJ36" s="567"/>
      <c r="CK36" s="567"/>
      <c r="CL36" s="567"/>
      <c r="CM36" s="567"/>
      <c r="CN36" s="165"/>
      <c r="CO36" s="566">
        <f t="shared" si="3"/>
        <v>26</v>
      </c>
      <c r="CP36" s="566"/>
      <c r="CQ36" s="567" t="str">
        <f>IF('各会計、関係団体の財政状況及び健全化判断比率'!BS9="","",'各会計、関係団体の財政状況及び健全化判断比率'!BS9)</f>
        <v>四日市市土地開発公社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v>
      </c>
      <c r="DH36" s="568"/>
      <c r="DI36" s="169"/>
      <c r="DJ36" s="137"/>
      <c r="DK36" s="137"/>
      <c r="DL36" s="137"/>
      <c r="DM36" s="137"/>
      <c r="DN36" s="137"/>
      <c r="DO36" s="137"/>
    </row>
    <row r="37" spans="1:119" ht="32.25" customHeight="1">
      <c r="A37" s="138"/>
      <c r="B37" s="164"/>
      <c r="C37" s="566">
        <f>IF(E37="","",C36+1)</f>
        <v>4</v>
      </c>
      <c r="D37" s="566"/>
      <c r="E37" s="567" t="str">
        <f>IF('各会計、関係団体の財政状況及び健全化判断比率'!B10="","",'各会計、関係団体の財政状況及び健全化判断比率'!B10)</f>
        <v>公共用地取得事業特別会計</v>
      </c>
      <c r="F37" s="567"/>
      <c r="G37" s="567"/>
      <c r="H37" s="567"/>
      <c r="I37" s="567"/>
      <c r="J37" s="567"/>
      <c r="K37" s="567"/>
      <c r="L37" s="567"/>
      <c r="M37" s="567"/>
      <c r="N37" s="567"/>
      <c r="O37" s="567"/>
      <c r="P37" s="567"/>
      <c r="Q37" s="567"/>
      <c r="R37" s="567"/>
      <c r="S37" s="567"/>
      <c r="T37" s="165"/>
      <c r="U37" s="566">
        <f t="shared" si="4"/>
        <v>8</v>
      </c>
      <c r="V37" s="566"/>
      <c r="W37" s="567" t="str">
        <f>IF('各会計、関係団体の財政状況及び健全化判断比率'!B31="","",'各会計、関係団体の財政状況及び健全化判断比率'!B31)</f>
        <v>後期高齢者医療特別会計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17</v>
      </c>
      <c r="BX37" s="566"/>
      <c r="BY37" s="567" t="str">
        <f>IF('各会計、関係団体の財政状況及び健全化判断比率'!B71="","",'各会計、関係団体の財政状況及び健全化判断比率'!B71)</f>
        <v>三重県市町総合事務組合（一般会計）</v>
      </c>
      <c r="BZ37" s="567"/>
      <c r="CA37" s="567"/>
      <c r="CB37" s="567"/>
      <c r="CC37" s="567"/>
      <c r="CD37" s="567"/>
      <c r="CE37" s="567"/>
      <c r="CF37" s="567"/>
      <c r="CG37" s="567"/>
      <c r="CH37" s="567"/>
      <c r="CI37" s="567"/>
      <c r="CJ37" s="567"/>
      <c r="CK37" s="567"/>
      <c r="CL37" s="567"/>
      <c r="CM37" s="567"/>
      <c r="CN37" s="165"/>
      <c r="CO37" s="566">
        <f t="shared" si="3"/>
        <v>27</v>
      </c>
      <c r="CP37" s="566"/>
      <c r="CQ37" s="567" t="str">
        <f>IF('各会計、関係団体の財政状況及び健全化判断比率'!BS10="","",'各会計、関係団体の財政状況及び健全化判断比率'!BS10)</f>
        <v>三重北勢地域地場産業振興センター</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18</v>
      </c>
      <c r="BX38" s="566"/>
      <c r="BY38" s="567" t="str">
        <f>IF('各会計、関係団体の財政状況及び健全化判断比率'!B72="","",'各会計、関係団体の財政状況及び健全化判断比率'!B72)</f>
        <v>三重県市町総合事務組合（共同研修特別会計）</v>
      </c>
      <c r="BZ38" s="567"/>
      <c r="CA38" s="567"/>
      <c r="CB38" s="567"/>
      <c r="CC38" s="567"/>
      <c r="CD38" s="567"/>
      <c r="CE38" s="567"/>
      <c r="CF38" s="567"/>
      <c r="CG38" s="567"/>
      <c r="CH38" s="567"/>
      <c r="CI38" s="567"/>
      <c r="CJ38" s="567"/>
      <c r="CK38" s="567"/>
      <c r="CL38" s="567"/>
      <c r="CM38" s="567"/>
      <c r="CN38" s="165"/>
      <c r="CO38" s="566">
        <f t="shared" si="3"/>
        <v>28</v>
      </c>
      <c r="CP38" s="566"/>
      <c r="CQ38" s="567" t="str">
        <f>IF('各会計、関係団体の財政状況及び健全化判断比率'!BS11="","",'各会計、関係団体の財政状況及び健全化判断比率'!BS11)</f>
        <v>四日市市文化まちづくり財団</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19</v>
      </c>
      <c r="BX39" s="566"/>
      <c r="BY39" s="567" t="str">
        <f>IF('各会計、関係団体の財政状況及び健全化判断比率'!B73="","",'各会計、関係団体の財政状況及び健全化判断比率'!B73)</f>
        <v>三重県市町総合事務組合（デジタル地図特別会計）</v>
      </c>
      <c r="BZ39" s="567"/>
      <c r="CA39" s="567"/>
      <c r="CB39" s="567"/>
      <c r="CC39" s="567"/>
      <c r="CD39" s="567"/>
      <c r="CE39" s="567"/>
      <c r="CF39" s="567"/>
      <c r="CG39" s="567"/>
      <c r="CH39" s="567"/>
      <c r="CI39" s="567"/>
      <c r="CJ39" s="567"/>
      <c r="CK39" s="567"/>
      <c r="CL39" s="567"/>
      <c r="CM39" s="567"/>
      <c r="CN39" s="165"/>
      <c r="CO39" s="566">
        <f t="shared" si="3"/>
        <v>29</v>
      </c>
      <c r="CP39" s="566"/>
      <c r="CQ39" s="567" t="str">
        <f>IF('各会計、関係団体の財政状況及び健全化判断比率'!BS12="","",'各会計、関係団体の財政状況及び健全化判断比率'!BS12)</f>
        <v>四日市あすなろう鉄道</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20</v>
      </c>
      <c r="BX40" s="566"/>
      <c r="BY40" s="567" t="str">
        <f>IF('各会計、関係団体の財政状況及び健全化判断比率'!B74="","",'各会計、関係団体の財政状況及び健全化判断比率'!B74)</f>
        <v>三重県市町総合事務組合（物品特別会計）</v>
      </c>
      <c r="BZ40" s="567"/>
      <c r="CA40" s="567"/>
      <c r="CB40" s="567"/>
      <c r="CC40" s="567"/>
      <c r="CD40" s="567"/>
      <c r="CE40" s="567"/>
      <c r="CF40" s="567"/>
      <c r="CG40" s="567"/>
      <c r="CH40" s="567"/>
      <c r="CI40" s="567"/>
      <c r="CJ40" s="567"/>
      <c r="CK40" s="567"/>
      <c r="CL40" s="567"/>
      <c r="CM40" s="567"/>
      <c r="CN40" s="165"/>
      <c r="CO40" s="566">
        <f t="shared" si="3"/>
        <v>30</v>
      </c>
      <c r="CP40" s="566"/>
      <c r="CQ40" s="567" t="str">
        <f>IF('各会計、関係団体の財政状況及び健全化判断比率'!BS13="","",'各会計、関係団体の財政状況及び健全化判断比率'!BS13)</f>
        <v>三重県四日市畜産公社</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21</v>
      </c>
      <c r="BX41" s="566"/>
      <c r="BY41" s="567" t="str">
        <f>IF('各会計、関係団体の財政状況及び健全化判断比率'!B75="","",'各会計、関係団体の財政状況及び健全化判断比率'!B75)</f>
        <v>三重県市町総合事務組合（退職手当特別会計）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22</v>
      </c>
      <c r="BX42" s="566"/>
      <c r="BY42" s="567" t="str">
        <f>IF('各会計、関係団体の財政状況及び健全化判断比率'!B76="","",'各会計、関係団体の財政状況及び健全化判断比率'!B76)</f>
        <v>三重県市町総合事務組合（消防救急無線特別会計）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23</v>
      </c>
      <c r="BX43" s="566"/>
      <c r="BY43" s="567" t="str">
        <f>IF('各会計、関係団体の財政状況及び健全化判断比率'!B77="","",'各会計、関係団体の財政状況及び健全化判断比率'!B77)</f>
        <v>三重県市町総合事務組合（公平委員会特別会計）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customSheetViews>
    <customSheetView guid="{0F4FD2AA-BE25-4883-8336-0DF094FC20B6}" showGridLines="0" fitToPage="1" hiddenRows="1" hiddenColumns="1" topLeftCell="A28">
      <selection activeCell="A34" sqref="A34"/>
      <pageMargins left="0" right="0" top="0.39370078740157483" bottom="0.39370078740157483" header="0.19685039370078741" footer="0.19685039370078741"/>
      <printOptions horizontalCentered="1"/>
      <pageSetup paperSize="9" scale="55" orientation="landscape" cellComments="asDisplayed" horizontalDpi="300" verticalDpi="300" r:id="rId1"/>
      <headerFooter>
        <oddFooter>&amp;C&amp;P/&amp;N</oddFooter>
      </headerFooter>
    </customSheetView>
  </customSheetViews>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2"/>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522</v>
      </c>
      <c r="J40" s="79" t="s">
        <v>523</v>
      </c>
      <c r="K40" s="79" t="s">
        <v>524</v>
      </c>
      <c r="L40" s="79" t="s">
        <v>525</v>
      </c>
      <c r="M40" s="80" t="s">
        <v>526</v>
      </c>
    </row>
    <row r="41" spans="2:13" ht="27.75" customHeight="1">
      <c r="B41" s="1169" t="s">
        <v>23</v>
      </c>
      <c r="C41" s="1170"/>
      <c r="D41" s="81"/>
      <c r="E41" s="1175" t="s">
        <v>24</v>
      </c>
      <c r="F41" s="1175"/>
      <c r="G41" s="1175"/>
      <c r="H41" s="1176"/>
      <c r="I41" s="82">
        <v>100024</v>
      </c>
      <c r="J41" s="83">
        <v>93331</v>
      </c>
      <c r="K41" s="83">
        <v>84909</v>
      </c>
      <c r="L41" s="83">
        <v>78672</v>
      </c>
      <c r="M41" s="84">
        <v>74788</v>
      </c>
    </row>
    <row r="42" spans="2:13" ht="27.75" customHeight="1">
      <c r="B42" s="1171"/>
      <c r="C42" s="1172"/>
      <c r="D42" s="85"/>
      <c r="E42" s="1177" t="s">
        <v>25</v>
      </c>
      <c r="F42" s="1177"/>
      <c r="G42" s="1177"/>
      <c r="H42" s="1178"/>
      <c r="I42" s="86">
        <v>5888</v>
      </c>
      <c r="J42" s="87">
        <v>4845</v>
      </c>
      <c r="K42" s="87">
        <v>3984</v>
      </c>
      <c r="L42" s="87">
        <v>3472</v>
      </c>
      <c r="M42" s="88">
        <v>2995</v>
      </c>
    </row>
    <row r="43" spans="2:13" ht="27.75" customHeight="1">
      <c r="B43" s="1171"/>
      <c r="C43" s="1172"/>
      <c r="D43" s="85"/>
      <c r="E43" s="1177" t="s">
        <v>26</v>
      </c>
      <c r="F43" s="1177"/>
      <c r="G43" s="1177"/>
      <c r="H43" s="1178"/>
      <c r="I43" s="86">
        <v>77630</v>
      </c>
      <c r="J43" s="87">
        <v>72996</v>
      </c>
      <c r="K43" s="87">
        <v>69048</v>
      </c>
      <c r="L43" s="87">
        <v>68525</v>
      </c>
      <c r="M43" s="88">
        <v>71947</v>
      </c>
    </row>
    <row r="44" spans="2:13" ht="27.75" customHeight="1">
      <c r="B44" s="1171"/>
      <c r="C44" s="1172"/>
      <c r="D44" s="85"/>
      <c r="E44" s="1177" t="s">
        <v>27</v>
      </c>
      <c r="F44" s="1177"/>
      <c r="G44" s="1177"/>
      <c r="H44" s="1178"/>
      <c r="I44" s="86">
        <v>9925</v>
      </c>
      <c r="J44" s="87">
        <v>9050</v>
      </c>
      <c r="K44" s="87">
        <v>8443</v>
      </c>
      <c r="L44" s="87">
        <v>8180</v>
      </c>
      <c r="M44" s="88">
        <v>8034</v>
      </c>
    </row>
    <row r="45" spans="2:13" ht="27.75" customHeight="1">
      <c r="B45" s="1171"/>
      <c r="C45" s="1172"/>
      <c r="D45" s="85"/>
      <c r="E45" s="1177" t="s">
        <v>28</v>
      </c>
      <c r="F45" s="1177"/>
      <c r="G45" s="1177"/>
      <c r="H45" s="1178"/>
      <c r="I45" s="86">
        <v>16426</v>
      </c>
      <c r="J45" s="87">
        <v>16174</v>
      </c>
      <c r="K45" s="87">
        <v>16066</v>
      </c>
      <c r="L45" s="87">
        <v>15290</v>
      </c>
      <c r="M45" s="88">
        <v>14586</v>
      </c>
    </row>
    <row r="46" spans="2:13" ht="27.75" customHeight="1">
      <c r="B46" s="1171"/>
      <c r="C46" s="1172"/>
      <c r="D46" s="85"/>
      <c r="E46" s="1177" t="s">
        <v>29</v>
      </c>
      <c r="F46" s="1177"/>
      <c r="G46" s="1177"/>
      <c r="H46" s="1178"/>
      <c r="I46" s="86">
        <v>10055</v>
      </c>
      <c r="J46" s="87">
        <v>10522</v>
      </c>
      <c r="K46" s="87">
        <v>10021</v>
      </c>
      <c r="L46" s="87">
        <v>10378</v>
      </c>
      <c r="M46" s="88">
        <v>10482</v>
      </c>
    </row>
    <row r="47" spans="2:13" ht="27.75" customHeight="1">
      <c r="B47" s="1171"/>
      <c r="C47" s="1172"/>
      <c r="D47" s="85"/>
      <c r="E47" s="1177" t="s">
        <v>30</v>
      </c>
      <c r="F47" s="1177"/>
      <c r="G47" s="1177"/>
      <c r="H47" s="1178"/>
      <c r="I47" s="86" t="s">
        <v>484</v>
      </c>
      <c r="J47" s="87" t="s">
        <v>484</v>
      </c>
      <c r="K47" s="87" t="s">
        <v>484</v>
      </c>
      <c r="L47" s="87" t="s">
        <v>484</v>
      </c>
      <c r="M47" s="88" t="s">
        <v>484</v>
      </c>
    </row>
    <row r="48" spans="2:13" ht="27.75" customHeight="1">
      <c r="B48" s="1173"/>
      <c r="C48" s="1174"/>
      <c r="D48" s="85"/>
      <c r="E48" s="1177" t="s">
        <v>31</v>
      </c>
      <c r="F48" s="1177"/>
      <c r="G48" s="1177"/>
      <c r="H48" s="1178"/>
      <c r="I48" s="86" t="s">
        <v>484</v>
      </c>
      <c r="J48" s="87" t="s">
        <v>484</v>
      </c>
      <c r="K48" s="87" t="s">
        <v>484</v>
      </c>
      <c r="L48" s="87" t="s">
        <v>484</v>
      </c>
      <c r="M48" s="88" t="s">
        <v>484</v>
      </c>
    </row>
    <row r="49" spans="2:13" ht="27.75" customHeight="1">
      <c r="B49" s="1179" t="s">
        <v>32</v>
      </c>
      <c r="C49" s="1180"/>
      <c r="D49" s="89"/>
      <c r="E49" s="1177" t="s">
        <v>33</v>
      </c>
      <c r="F49" s="1177"/>
      <c r="G49" s="1177"/>
      <c r="H49" s="1178"/>
      <c r="I49" s="86">
        <v>22107</v>
      </c>
      <c r="J49" s="87">
        <v>24518</v>
      </c>
      <c r="K49" s="87">
        <v>26453</v>
      </c>
      <c r="L49" s="87">
        <v>29435</v>
      </c>
      <c r="M49" s="88">
        <v>31066</v>
      </c>
    </row>
    <row r="50" spans="2:13" ht="27.75" customHeight="1">
      <c r="B50" s="1171"/>
      <c r="C50" s="1172"/>
      <c r="D50" s="85"/>
      <c r="E50" s="1177" t="s">
        <v>34</v>
      </c>
      <c r="F50" s="1177"/>
      <c r="G50" s="1177"/>
      <c r="H50" s="1178"/>
      <c r="I50" s="86">
        <v>20241</v>
      </c>
      <c r="J50" s="87">
        <v>19359</v>
      </c>
      <c r="K50" s="87">
        <v>18211</v>
      </c>
      <c r="L50" s="87">
        <v>19421</v>
      </c>
      <c r="M50" s="88">
        <v>19657</v>
      </c>
    </row>
    <row r="51" spans="2:13" ht="27.75" customHeight="1">
      <c r="B51" s="1173"/>
      <c r="C51" s="1174"/>
      <c r="D51" s="85"/>
      <c r="E51" s="1177" t="s">
        <v>35</v>
      </c>
      <c r="F51" s="1177"/>
      <c r="G51" s="1177"/>
      <c r="H51" s="1178"/>
      <c r="I51" s="86">
        <v>112977</v>
      </c>
      <c r="J51" s="87">
        <v>111909</v>
      </c>
      <c r="K51" s="87">
        <v>109220</v>
      </c>
      <c r="L51" s="87">
        <v>106151</v>
      </c>
      <c r="M51" s="88">
        <v>104970</v>
      </c>
    </row>
    <row r="52" spans="2:13" ht="27.75" customHeight="1" thickBot="1">
      <c r="B52" s="1181" t="s">
        <v>36</v>
      </c>
      <c r="C52" s="1182"/>
      <c r="D52" s="90"/>
      <c r="E52" s="1183" t="s">
        <v>37</v>
      </c>
      <c r="F52" s="1183"/>
      <c r="G52" s="1183"/>
      <c r="H52" s="1184"/>
      <c r="I52" s="91">
        <v>64623</v>
      </c>
      <c r="J52" s="92">
        <v>51132</v>
      </c>
      <c r="K52" s="92">
        <v>38587</v>
      </c>
      <c r="L52" s="92">
        <v>29510</v>
      </c>
      <c r="M52" s="93">
        <v>27140</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customSheetViews>
    <customSheetView guid="{0F4FD2AA-BE25-4883-8336-0DF094FC20B6}" showGridLines="0" fitToPage="1" hiddenRows="1" hiddenColumns="1" topLeftCell="I1">
      <rowBreaks count="1" manualBreakCount="1">
        <brk id="57" max="15" man="1"/>
      </rowBreaks>
      <pageMargins left="0" right="0" top="0.19685039370078741" bottom="0" header="0" footer="0"/>
      <printOptions horizontalCentered="1"/>
      <pageSetup paperSize="9" scale="61" orientation="landscape" horizontalDpi="300" verticalDpi="300" r:id="rId1"/>
      <headerFooter alignWithMargins="0">
        <oddFooter>&amp;C&amp;P/&amp;N</oddFooter>
      </headerFooter>
    </customSheetView>
  </customSheetViews>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2"/>
  <headerFooter alignWithMargins="0">
    <oddFooter>&amp;C&amp;P/&amp;N</oddFooter>
  </headerFooter>
  <rowBreaks count="1" manualBreakCount="1">
    <brk id="57" max="15"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521</v>
      </c>
      <c r="G2" s="111"/>
      <c r="H2" s="112"/>
    </row>
    <row r="3" spans="1:8">
      <c r="A3" s="108" t="s">
        <v>514</v>
      </c>
      <c r="B3" s="113"/>
      <c r="C3" s="114"/>
      <c r="D3" s="115">
        <v>25273</v>
      </c>
      <c r="E3" s="116"/>
      <c r="F3" s="117">
        <v>41739</v>
      </c>
      <c r="G3" s="118"/>
      <c r="H3" s="119"/>
    </row>
    <row r="4" spans="1:8">
      <c r="A4" s="120"/>
      <c r="B4" s="121"/>
      <c r="C4" s="122"/>
      <c r="D4" s="123">
        <v>20370</v>
      </c>
      <c r="E4" s="124"/>
      <c r="F4" s="125">
        <v>24625</v>
      </c>
      <c r="G4" s="126"/>
      <c r="H4" s="127"/>
    </row>
    <row r="5" spans="1:8">
      <c r="A5" s="108" t="s">
        <v>516</v>
      </c>
      <c r="B5" s="113"/>
      <c r="C5" s="114"/>
      <c r="D5" s="115">
        <v>27706</v>
      </c>
      <c r="E5" s="116"/>
      <c r="F5" s="117">
        <v>36765</v>
      </c>
      <c r="G5" s="118"/>
      <c r="H5" s="119"/>
    </row>
    <row r="6" spans="1:8">
      <c r="A6" s="120"/>
      <c r="B6" s="121"/>
      <c r="C6" s="122"/>
      <c r="D6" s="123">
        <v>21577</v>
      </c>
      <c r="E6" s="124"/>
      <c r="F6" s="125">
        <v>20975</v>
      </c>
      <c r="G6" s="126"/>
      <c r="H6" s="127"/>
    </row>
    <row r="7" spans="1:8">
      <c r="A7" s="108" t="s">
        <v>517</v>
      </c>
      <c r="B7" s="113"/>
      <c r="C7" s="114"/>
      <c r="D7" s="115">
        <v>27358</v>
      </c>
      <c r="E7" s="116"/>
      <c r="F7" s="117">
        <v>39052</v>
      </c>
      <c r="G7" s="118"/>
      <c r="H7" s="119"/>
    </row>
    <row r="8" spans="1:8">
      <c r="A8" s="120"/>
      <c r="B8" s="121"/>
      <c r="C8" s="122"/>
      <c r="D8" s="123">
        <v>19052</v>
      </c>
      <c r="E8" s="124"/>
      <c r="F8" s="125">
        <v>21186</v>
      </c>
      <c r="G8" s="126"/>
      <c r="H8" s="127"/>
    </row>
    <row r="9" spans="1:8">
      <c r="A9" s="108" t="s">
        <v>518</v>
      </c>
      <c r="B9" s="113"/>
      <c r="C9" s="114"/>
      <c r="D9" s="115">
        <v>32380</v>
      </c>
      <c r="E9" s="116"/>
      <c r="F9" s="117">
        <v>41235</v>
      </c>
      <c r="G9" s="118"/>
      <c r="H9" s="119"/>
    </row>
    <row r="10" spans="1:8">
      <c r="A10" s="120"/>
      <c r="B10" s="121"/>
      <c r="C10" s="122"/>
      <c r="D10" s="123">
        <v>19804</v>
      </c>
      <c r="E10" s="124"/>
      <c r="F10" s="125">
        <v>22086</v>
      </c>
      <c r="G10" s="126"/>
      <c r="H10" s="127"/>
    </row>
    <row r="11" spans="1:8">
      <c r="A11" s="108" t="s">
        <v>519</v>
      </c>
      <c r="B11" s="113"/>
      <c r="C11" s="114"/>
      <c r="D11" s="115">
        <v>45294</v>
      </c>
      <c r="E11" s="116"/>
      <c r="F11" s="117">
        <v>41862</v>
      </c>
      <c r="G11" s="118"/>
      <c r="H11" s="119"/>
    </row>
    <row r="12" spans="1:8">
      <c r="A12" s="120"/>
      <c r="B12" s="121"/>
      <c r="C12" s="128"/>
      <c r="D12" s="123">
        <v>25377</v>
      </c>
      <c r="E12" s="124"/>
      <c r="F12" s="125">
        <v>23710</v>
      </c>
      <c r="G12" s="126"/>
      <c r="H12" s="127"/>
    </row>
    <row r="13" spans="1:8">
      <c r="A13" s="108"/>
      <c r="B13" s="113"/>
      <c r="C13" s="129"/>
      <c r="D13" s="130">
        <v>31602</v>
      </c>
      <c r="E13" s="131"/>
      <c r="F13" s="132">
        <v>40131</v>
      </c>
      <c r="G13" s="133"/>
      <c r="H13" s="119"/>
    </row>
    <row r="14" spans="1:8">
      <c r="A14" s="120"/>
      <c r="B14" s="121"/>
      <c r="C14" s="122"/>
      <c r="D14" s="123">
        <v>21236</v>
      </c>
      <c r="E14" s="124"/>
      <c r="F14" s="125">
        <v>22516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3.39</v>
      </c>
      <c r="C19" s="134">
        <f>ROUND(VALUE(SUBSTITUTE(実質収支比率等に係る経年分析!G$48,"▲","-")),2)</f>
        <v>3.3</v>
      </c>
      <c r="D19" s="134">
        <f>ROUND(VALUE(SUBSTITUTE(実質収支比率等に係る経年分析!H$48,"▲","-")),2)</f>
        <v>2.81</v>
      </c>
      <c r="E19" s="134">
        <f>ROUND(VALUE(SUBSTITUTE(実質収支比率等に係る経年分析!I$48,"▲","-")),2)</f>
        <v>3.55</v>
      </c>
      <c r="F19" s="134">
        <f>ROUND(VALUE(SUBSTITUTE(実質収支比率等に係る経年分析!J$48,"▲","-")),2)</f>
        <v>3.09</v>
      </c>
    </row>
    <row r="20" spans="1:11">
      <c r="A20" s="134" t="s">
        <v>42</v>
      </c>
      <c r="B20" s="134">
        <f>ROUND(VALUE(SUBSTITUTE(実質収支比率等に係る経年分析!F$47,"▲","-")),2)</f>
        <v>10.1</v>
      </c>
      <c r="C20" s="134">
        <f>ROUND(VALUE(SUBSTITUTE(実質収支比率等に係る経年分析!G$47,"▲","-")),2)</f>
        <v>11.74</v>
      </c>
      <c r="D20" s="134">
        <f>ROUND(VALUE(SUBSTITUTE(実質収支比率等に係る経年分析!H$47,"▲","-")),2)</f>
        <v>13.13</v>
      </c>
      <c r="E20" s="134">
        <f>ROUND(VALUE(SUBSTITUTE(実質収支比率等に係る経年分析!I$47,"▲","-")),2)</f>
        <v>14.47</v>
      </c>
      <c r="F20" s="134">
        <f>ROUND(VALUE(SUBSTITUTE(実質収支比率等に係る経年分析!J$47,"▲","-")),2)</f>
        <v>14.59</v>
      </c>
    </row>
    <row r="21" spans="1:11">
      <c r="A21" s="134" t="s">
        <v>43</v>
      </c>
      <c r="B21" s="134">
        <f>IF(ISNUMBER(VALUE(SUBSTITUTE(実質収支比率等に係る経年分析!F$49,"▲","-"))),ROUND(VALUE(SUBSTITUTE(実質収支比率等に係る経年分析!F$49,"▲","-")),2),NA())</f>
        <v>2.0499999999999998</v>
      </c>
      <c r="C21" s="134">
        <f>IF(ISNUMBER(VALUE(SUBSTITUTE(実質収支比率等に係る経年分析!G$49,"▲","-"))),ROUND(VALUE(SUBSTITUTE(実質収支比率等に係る経年分析!G$49,"▲","-")),2),NA())</f>
        <v>2.2200000000000002</v>
      </c>
      <c r="D21" s="134">
        <f>IF(ISNUMBER(VALUE(SUBSTITUTE(実質収支比率等に係る経年分析!H$49,"▲","-"))),ROUND(VALUE(SUBSTITUTE(実質収支比率等に係る経年分析!H$49,"▲","-")),2),NA())</f>
        <v>1.1499999999999999</v>
      </c>
      <c r="E21" s="134">
        <f>IF(ISNUMBER(VALUE(SUBSTITUTE(実質収支比率等に係る経年分析!I$49,"▲","-"))),ROUND(VALUE(SUBSTITUTE(実質収支比率等に係る経年分析!I$49,"▲","-")),2),NA())</f>
        <v>2.38</v>
      </c>
      <c r="F21" s="134">
        <f>IF(ISNUMBER(VALUE(SUBSTITUTE(実質収支比率等に係る経年分析!J$49,"▲","-"))),ROUND(VALUE(SUBSTITUTE(実質収支比率等に係る経年分析!J$49,"▲","-")),2),NA())</f>
        <v>-0.48</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7.0000000000000007E-2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2.76</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2.5099999999999998</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2.37</v>
      </c>
      <c r="G28" s="135" t="e">
        <f>IF(ROUND(VALUE(SUBSTITUTE(連結実質赤字比率に係る赤字・黒字の構成分析!H$42,"▲", "-")), 2) &gt;= 0, ABS(ROUND(VALUE(SUBSTITUTE(連結実質赤字比率に係る赤字・黒字の構成分析!H$42,"▲", "-")), 2)), NA())</f>
        <v>#N/A</v>
      </c>
      <c r="H28" s="135">
        <f>IF(ROUND(VALUE(SUBSTITUTE(連結実質赤字比率に係る赤字・黒字の構成分析!I$42,"▲", "-")), 2) &lt; 0, ABS(ROUND(VALUE(SUBSTITUTE(連結実質赤字比率に係る赤字・黒字の構成分析!I$42,"▲", "-")), 2)), NA())</f>
        <v>1.84</v>
      </c>
      <c r="I28" s="135" t="e">
        <f>IF(ROUND(VALUE(SUBSTITUTE(連結実質赤字比率に係る赤字・黒字の構成分析!I$42,"▲", "-")), 2) &gt;= 0, ABS(ROUND(VALUE(SUBSTITUTE(連結実質赤字比率に係る赤字・黒字の構成分析!I$42,"▲", "-")), 2)), NA())</f>
        <v>#N/A</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競輪事業特別会計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0.76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1.1200000000000001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1.28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1.37</v>
      </c>
    </row>
    <row r="31" spans="1:11">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3.39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3.22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3.79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2.27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1.73</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1.73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1.92</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6.14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5.79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5.15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5.37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3.04</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2.65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2.15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5.0999999999999996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5.56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5.88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5.75</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11.17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12.04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13.06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14.87</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13549</v>
      </c>
      <c r="E42" s="136"/>
      <c r="F42" s="136"/>
      <c r="G42" s="136">
        <f>'実質公債費比率（分子）の構造'!L$52</f>
        <v>13978</v>
      </c>
      <c r="H42" s="136"/>
      <c r="I42" s="136"/>
      <c r="J42" s="136">
        <f>'実質公債費比率（分子）の構造'!M$52</f>
        <v>13637</v>
      </c>
      <c r="K42" s="136"/>
      <c r="L42" s="136"/>
      <c r="M42" s="136">
        <f>'実質公債費比率（分子）の構造'!N$52</f>
        <v>13674</v>
      </c>
      <c r="N42" s="136"/>
      <c r="O42" s="136"/>
      <c r="P42" s="136">
        <f>'実質公債費比率（分子）の構造'!O$52</f>
        <v>13540</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1242</v>
      </c>
      <c r="C44" s="136"/>
      <c r="D44" s="136"/>
      <c r="E44" s="136">
        <f>'実質公債費比率（分子）の構造'!L$50</f>
        <v>996</v>
      </c>
      <c r="F44" s="136"/>
      <c r="G44" s="136"/>
      <c r="H44" s="136">
        <f>'実質公債費比率（分子）の構造'!M$50</f>
        <v>871</v>
      </c>
      <c r="I44" s="136"/>
      <c r="J44" s="136"/>
      <c r="K44" s="136">
        <f>'実質公債費比率（分子）の構造'!N$50</f>
        <v>637</v>
      </c>
      <c r="L44" s="136"/>
      <c r="M44" s="136"/>
      <c r="N44" s="136">
        <f>'実質公債費比率（分子）の構造'!O$50</f>
        <v>564</v>
      </c>
      <c r="O44" s="136"/>
      <c r="P44" s="136"/>
    </row>
    <row r="45" spans="1:16">
      <c r="A45" s="136" t="s">
        <v>53</v>
      </c>
      <c r="B45" s="136">
        <f>'実質公債費比率（分子）の構造'!K$49</f>
        <v>1379</v>
      </c>
      <c r="C45" s="136"/>
      <c r="D45" s="136"/>
      <c r="E45" s="136">
        <f>'実質公債費比率（分子）の構造'!L$49</f>
        <v>1359</v>
      </c>
      <c r="F45" s="136"/>
      <c r="G45" s="136"/>
      <c r="H45" s="136">
        <f>'実質公債費比率（分子）の構造'!M$49</f>
        <v>1251</v>
      </c>
      <c r="I45" s="136"/>
      <c r="J45" s="136"/>
      <c r="K45" s="136">
        <f>'実質公債費比率（分子）の構造'!N$49</f>
        <v>1028</v>
      </c>
      <c r="L45" s="136"/>
      <c r="M45" s="136"/>
      <c r="N45" s="136">
        <f>'実質公債費比率（分子）の構造'!O$49</f>
        <v>937</v>
      </c>
      <c r="O45" s="136"/>
      <c r="P45" s="136"/>
    </row>
    <row r="46" spans="1:16">
      <c r="A46" s="136" t="s">
        <v>54</v>
      </c>
      <c r="B46" s="136">
        <f>'実質公債費比率（分子）の構造'!K$48</f>
        <v>6292</v>
      </c>
      <c r="C46" s="136"/>
      <c r="D46" s="136"/>
      <c r="E46" s="136">
        <f>'実質公債費比率（分子）の構造'!L$48</f>
        <v>5744</v>
      </c>
      <c r="F46" s="136"/>
      <c r="G46" s="136"/>
      <c r="H46" s="136">
        <f>'実質公債費比率（分子）の構造'!M$48</f>
        <v>5941</v>
      </c>
      <c r="I46" s="136"/>
      <c r="J46" s="136"/>
      <c r="K46" s="136">
        <f>'実質公債費比率（分子）の構造'!N$48</f>
        <v>5876</v>
      </c>
      <c r="L46" s="136"/>
      <c r="M46" s="136"/>
      <c r="N46" s="136">
        <f>'実質公債費比率（分子）の構造'!O$48</f>
        <v>5927</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13195</v>
      </c>
      <c r="C49" s="136"/>
      <c r="D49" s="136"/>
      <c r="E49" s="136">
        <f>'実質公債費比率（分子）の構造'!L$45</f>
        <v>13041</v>
      </c>
      <c r="F49" s="136"/>
      <c r="G49" s="136"/>
      <c r="H49" s="136">
        <f>'実質公債費比率（分子）の構造'!M$45</f>
        <v>13259</v>
      </c>
      <c r="I49" s="136"/>
      <c r="J49" s="136"/>
      <c r="K49" s="136">
        <f>'実質公債費比率（分子）の構造'!N$45</f>
        <v>12694</v>
      </c>
      <c r="L49" s="136"/>
      <c r="M49" s="136"/>
      <c r="N49" s="136">
        <f>'実質公債費比率（分子）の構造'!O$45</f>
        <v>11727</v>
      </c>
      <c r="O49" s="136"/>
      <c r="P49" s="136"/>
    </row>
    <row r="50" spans="1:16">
      <c r="A50" s="136" t="s">
        <v>58</v>
      </c>
      <c r="B50" s="136" t="e">
        <f>NA()</f>
        <v>#N/A</v>
      </c>
      <c r="C50" s="136">
        <f>IF(ISNUMBER('実質公債費比率（分子）の構造'!K$53),'実質公債費比率（分子）の構造'!K$53,NA())</f>
        <v>8559</v>
      </c>
      <c r="D50" s="136" t="e">
        <f>NA()</f>
        <v>#N/A</v>
      </c>
      <c r="E50" s="136" t="e">
        <f>NA()</f>
        <v>#N/A</v>
      </c>
      <c r="F50" s="136">
        <f>IF(ISNUMBER('実質公債費比率（分子）の構造'!L$53),'実質公債費比率（分子）の構造'!L$53,NA())</f>
        <v>7162</v>
      </c>
      <c r="G50" s="136" t="e">
        <f>NA()</f>
        <v>#N/A</v>
      </c>
      <c r="H50" s="136" t="e">
        <f>NA()</f>
        <v>#N/A</v>
      </c>
      <c r="I50" s="136">
        <f>IF(ISNUMBER('実質公債費比率（分子）の構造'!M$53),'実質公債費比率（分子）の構造'!M$53,NA())</f>
        <v>7685</v>
      </c>
      <c r="J50" s="136" t="e">
        <f>NA()</f>
        <v>#N/A</v>
      </c>
      <c r="K50" s="136" t="e">
        <f>NA()</f>
        <v>#N/A</v>
      </c>
      <c r="L50" s="136">
        <f>IF(ISNUMBER('実質公債費比率（分子）の構造'!N$53),'実質公債費比率（分子）の構造'!N$53,NA())</f>
        <v>6561</v>
      </c>
      <c r="M50" s="136" t="e">
        <f>NA()</f>
        <v>#N/A</v>
      </c>
      <c r="N50" s="136" t="e">
        <f>NA()</f>
        <v>#N/A</v>
      </c>
      <c r="O50" s="136">
        <f>IF(ISNUMBER('実質公債費比率（分子）の構造'!O$53),'実質公債費比率（分子）の構造'!O$53,NA())</f>
        <v>5615</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112977</v>
      </c>
      <c r="E56" s="135"/>
      <c r="F56" s="135"/>
      <c r="G56" s="135">
        <f>'将来負担比率（分子）の構造'!J$51</f>
        <v>111909</v>
      </c>
      <c r="H56" s="135"/>
      <c r="I56" s="135"/>
      <c r="J56" s="135">
        <f>'将来負担比率（分子）の構造'!K$51</f>
        <v>109220</v>
      </c>
      <c r="K56" s="135"/>
      <c r="L56" s="135"/>
      <c r="M56" s="135">
        <f>'将来負担比率（分子）の構造'!L$51</f>
        <v>106151</v>
      </c>
      <c r="N56" s="135"/>
      <c r="O56" s="135"/>
      <c r="P56" s="135">
        <f>'将来負担比率（分子）の構造'!M$51</f>
        <v>104970</v>
      </c>
    </row>
    <row r="57" spans="1:16">
      <c r="A57" s="135" t="s">
        <v>34</v>
      </c>
      <c r="B57" s="135"/>
      <c r="C57" s="135"/>
      <c r="D57" s="135">
        <f>'将来負担比率（分子）の構造'!I$50</f>
        <v>20241</v>
      </c>
      <c r="E57" s="135"/>
      <c r="F57" s="135"/>
      <c r="G57" s="135">
        <f>'将来負担比率（分子）の構造'!J$50</f>
        <v>19359</v>
      </c>
      <c r="H57" s="135"/>
      <c r="I57" s="135"/>
      <c r="J57" s="135">
        <f>'将来負担比率（分子）の構造'!K$50</f>
        <v>18211</v>
      </c>
      <c r="K57" s="135"/>
      <c r="L57" s="135"/>
      <c r="M57" s="135">
        <f>'将来負担比率（分子）の構造'!L$50</f>
        <v>19421</v>
      </c>
      <c r="N57" s="135"/>
      <c r="O57" s="135"/>
      <c r="P57" s="135">
        <f>'将来負担比率（分子）の構造'!M$50</f>
        <v>19657</v>
      </c>
    </row>
    <row r="58" spans="1:16">
      <c r="A58" s="135" t="s">
        <v>33</v>
      </c>
      <c r="B58" s="135"/>
      <c r="C58" s="135"/>
      <c r="D58" s="135">
        <f>'将来負担比率（分子）の構造'!I$49</f>
        <v>22107</v>
      </c>
      <c r="E58" s="135"/>
      <c r="F58" s="135"/>
      <c r="G58" s="135">
        <f>'将来負担比率（分子）の構造'!J$49</f>
        <v>24518</v>
      </c>
      <c r="H58" s="135"/>
      <c r="I58" s="135"/>
      <c r="J58" s="135">
        <f>'将来負担比率（分子）の構造'!K$49</f>
        <v>26453</v>
      </c>
      <c r="K58" s="135"/>
      <c r="L58" s="135"/>
      <c r="M58" s="135">
        <f>'将来負担比率（分子）の構造'!L$49</f>
        <v>29435</v>
      </c>
      <c r="N58" s="135"/>
      <c r="O58" s="135"/>
      <c r="P58" s="135">
        <f>'将来負担比率（分子）の構造'!M$49</f>
        <v>31066</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10055</v>
      </c>
      <c r="C61" s="135"/>
      <c r="D61" s="135"/>
      <c r="E61" s="135">
        <f>'将来負担比率（分子）の構造'!J$46</f>
        <v>10522</v>
      </c>
      <c r="F61" s="135"/>
      <c r="G61" s="135"/>
      <c r="H61" s="135">
        <f>'将来負担比率（分子）の構造'!K$46</f>
        <v>10021</v>
      </c>
      <c r="I61" s="135"/>
      <c r="J61" s="135"/>
      <c r="K61" s="135">
        <f>'将来負担比率（分子）の構造'!L$46</f>
        <v>10378</v>
      </c>
      <c r="L61" s="135"/>
      <c r="M61" s="135"/>
      <c r="N61" s="135">
        <f>'将来負担比率（分子）の構造'!M$46</f>
        <v>10482</v>
      </c>
      <c r="O61" s="135"/>
      <c r="P61" s="135"/>
    </row>
    <row r="62" spans="1:16">
      <c r="A62" s="135" t="s">
        <v>28</v>
      </c>
      <c r="B62" s="135">
        <f>'将来負担比率（分子）の構造'!I$45</f>
        <v>16426</v>
      </c>
      <c r="C62" s="135"/>
      <c r="D62" s="135"/>
      <c r="E62" s="135">
        <f>'将来負担比率（分子）の構造'!J$45</f>
        <v>16174</v>
      </c>
      <c r="F62" s="135"/>
      <c r="G62" s="135"/>
      <c r="H62" s="135">
        <f>'将来負担比率（分子）の構造'!K$45</f>
        <v>16066</v>
      </c>
      <c r="I62" s="135"/>
      <c r="J62" s="135"/>
      <c r="K62" s="135">
        <f>'将来負担比率（分子）の構造'!L$45</f>
        <v>15290</v>
      </c>
      <c r="L62" s="135"/>
      <c r="M62" s="135"/>
      <c r="N62" s="135">
        <f>'将来負担比率（分子）の構造'!M$45</f>
        <v>14586</v>
      </c>
      <c r="O62" s="135"/>
      <c r="P62" s="135"/>
    </row>
    <row r="63" spans="1:16">
      <c r="A63" s="135" t="s">
        <v>27</v>
      </c>
      <c r="B63" s="135">
        <f>'将来負担比率（分子）の構造'!I$44</f>
        <v>9925</v>
      </c>
      <c r="C63" s="135"/>
      <c r="D63" s="135"/>
      <c r="E63" s="135">
        <f>'将来負担比率（分子）の構造'!J$44</f>
        <v>9050</v>
      </c>
      <c r="F63" s="135"/>
      <c r="G63" s="135"/>
      <c r="H63" s="135">
        <f>'将来負担比率（分子）の構造'!K$44</f>
        <v>8443</v>
      </c>
      <c r="I63" s="135"/>
      <c r="J63" s="135"/>
      <c r="K63" s="135">
        <f>'将来負担比率（分子）の構造'!L$44</f>
        <v>8180</v>
      </c>
      <c r="L63" s="135"/>
      <c r="M63" s="135"/>
      <c r="N63" s="135">
        <f>'将来負担比率（分子）の構造'!M$44</f>
        <v>8034</v>
      </c>
      <c r="O63" s="135"/>
      <c r="P63" s="135"/>
    </row>
    <row r="64" spans="1:16">
      <c r="A64" s="135" t="s">
        <v>26</v>
      </c>
      <c r="B64" s="135">
        <f>'将来負担比率（分子）の構造'!I$43</f>
        <v>77630</v>
      </c>
      <c r="C64" s="135"/>
      <c r="D64" s="135"/>
      <c r="E64" s="135">
        <f>'将来負担比率（分子）の構造'!J$43</f>
        <v>72996</v>
      </c>
      <c r="F64" s="135"/>
      <c r="G64" s="135"/>
      <c r="H64" s="135">
        <f>'将来負担比率（分子）の構造'!K$43</f>
        <v>69048</v>
      </c>
      <c r="I64" s="135"/>
      <c r="J64" s="135"/>
      <c r="K64" s="135">
        <f>'将来負担比率（分子）の構造'!L$43</f>
        <v>68525</v>
      </c>
      <c r="L64" s="135"/>
      <c r="M64" s="135"/>
      <c r="N64" s="135">
        <f>'将来負担比率（分子）の構造'!M$43</f>
        <v>71947</v>
      </c>
      <c r="O64" s="135"/>
      <c r="P64" s="135"/>
    </row>
    <row r="65" spans="1:16">
      <c r="A65" s="135" t="s">
        <v>25</v>
      </c>
      <c r="B65" s="135">
        <f>'将来負担比率（分子）の構造'!I$42</f>
        <v>5888</v>
      </c>
      <c r="C65" s="135"/>
      <c r="D65" s="135"/>
      <c r="E65" s="135">
        <f>'将来負担比率（分子）の構造'!J$42</f>
        <v>4845</v>
      </c>
      <c r="F65" s="135"/>
      <c r="G65" s="135"/>
      <c r="H65" s="135">
        <f>'将来負担比率（分子）の構造'!K$42</f>
        <v>3984</v>
      </c>
      <c r="I65" s="135"/>
      <c r="J65" s="135"/>
      <c r="K65" s="135">
        <f>'将来負担比率（分子）の構造'!L$42</f>
        <v>3472</v>
      </c>
      <c r="L65" s="135"/>
      <c r="M65" s="135"/>
      <c r="N65" s="135">
        <f>'将来負担比率（分子）の構造'!M$42</f>
        <v>2995</v>
      </c>
      <c r="O65" s="135"/>
      <c r="P65" s="135"/>
    </row>
    <row r="66" spans="1:16">
      <c r="A66" s="135" t="s">
        <v>24</v>
      </c>
      <c r="B66" s="135">
        <f>'将来負担比率（分子）の構造'!I$41</f>
        <v>100024</v>
      </c>
      <c r="C66" s="135"/>
      <c r="D66" s="135"/>
      <c r="E66" s="135">
        <f>'将来負担比率（分子）の構造'!J$41</f>
        <v>93331</v>
      </c>
      <c r="F66" s="135"/>
      <c r="G66" s="135"/>
      <c r="H66" s="135">
        <f>'将来負担比率（分子）の構造'!K$41</f>
        <v>84909</v>
      </c>
      <c r="I66" s="135"/>
      <c r="J66" s="135"/>
      <c r="K66" s="135">
        <f>'将来負担比率（分子）の構造'!L$41</f>
        <v>78672</v>
      </c>
      <c r="L66" s="135"/>
      <c r="M66" s="135"/>
      <c r="N66" s="135">
        <f>'将来負担比率（分子）の構造'!M$41</f>
        <v>74788</v>
      </c>
      <c r="O66" s="135"/>
      <c r="P66" s="135"/>
    </row>
    <row r="67" spans="1:16">
      <c r="A67" s="135" t="s">
        <v>62</v>
      </c>
      <c r="B67" s="135" t="e">
        <f>NA()</f>
        <v>#N/A</v>
      </c>
      <c r="C67" s="135">
        <f>IF(ISNUMBER('将来負担比率（分子）の構造'!I$52), IF('将来負担比率（分子）の構造'!I$52 &lt; 0, 0, '将来負担比率（分子）の構造'!I$52), NA())</f>
        <v>64623</v>
      </c>
      <c r="D67" s="135" t="e">
        <f>NA()</f>
        <v>#N/A</v>
      </c>
      <c r="E67" s="135" t="e">
        <f>NA()</f>
        <v>#N/A</v>
      </c>
      <c r="F67" s="135">
        <f>IF(ISNUMBER('将来負担比率（分子）の構造'!J$52), IF('将来負担比率（分子）の構造'!J$52 &lt; 0, 0, '将来負担比率（分子）の構造'!J$52), NA())</f>
        <v>51132</v>
      </c>
      <c r="G67" s="135" t="e">
        <f>NA()</f>
        <v>#N/A</v>
      </c>
      <c r="H67" s="135" t="e">
        <f>NA()</f>
        <v>#N/A</v>
      </c>
      <c r="I67" s="135">
        <f>IF(ISNUMBER('将来負担比率（分子）の構造'!K$52), IF('将来負担比率（分子）の構造'!K$52 &lt; 0, 0, '将来負担比率（分子）の構造'!K$52), NA())</f>
        <v>38587</v>
      </c>
      <c r="J67" s="135" t="e">
        <f>NA()</f>
        <v>#N/A</v>
      </c>
      <c r="K67" s="135" t="e">
        <f>NA()</f>
        <v>#N/A</v>
      </c>
      <c r="L67" s="135">
        <f>IF(ISNUMBER('将来負担比率（分子）の構造'!L$52), IF('将来負担比率（分子）の構造'!L$52 &lt; 0, 0, '将来負担比率（分子）の構造'!L$52), NA())</f>
        <v>29510</v>
      </c>
      <c r="M67" s="135" t="e">
        <f>NA()</f>
        <v>#N/A</v>
      </c>
      <c r="N67" s="135" t="e">
        <f>NA()</f>
        <v>#N/A</v>
      </c>
      <c r="O67" s="135">
        <f>IF(ISNUMBER('将来負担比率（分子）の構造'!M$52), IF('将来負担比率（分子）の構造'!M$52 &lt; 0, 0, '将来負担比率（分子）の構造'!M$52), NA())</f>
        <v>27140</v>
      </c>
      <c r="P67" s="135" t="e">
        <f>NA()</f>
        <v>#N/A</v>
      </c>
    </row>
  </sheetData>
  <sheetProtection password="979D" sheet="1" objects="1" scenarios="1"/>
  <customSheetViews>
    <customSheetView guid="{0F4FD2AA-BE25-4883-8336-0DF094FC20B6}" state="hidden">
      <pageMargins left="0.78700000000000003" right="0.78700000000000003" top="0.98399999999999999" bottom="0.98399999999999999" header="0.51200000000000001" footer="0.51200000000000001"/>
      <headerFooter alignWithMargins="0"/>
    </customSheetView>
  </customSheetViews>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61898681</v>
      </c>
      <c r="S5" s="583"/>
      <c r="T5" s="583"/>
      <c r="U5" s="583"/>
      <c r="V5" s="583"/>
      <c r="W5" s="583"/>
      <c r="X5" s="583"/>
      <c r="Y5" s="584"/>
      <c r="Z5" s="585">
        <v>55.5</v>
      </c>
      <c r="AA5" s="585"/>
      <c r="AB5" s="585"/>
      <c r="AC5" s="585"/>
      <c r="AD5" s="586">
        <v>59359179</v>
      </c>
      <c r="AE5" s="586"/>
      <c r="AF5" s="586"/>
      <c r="AG5" s="586"/>
      <c r="AH5" s="586"/>
      <c r="AI5" s="586"/>
      <c r="AJ5" s="586"/>
      <c r="AK5" s="586"/>
      <c r="AL5" s="587">
        <v>88</v>
      </c>
      <c r="AM5" s="588"/>
      <c r="AN5" s="588"/>
      <c r="AO5" s="589"/>
      <c r="AP5" s="579" t="s">
        <v>208</v>
      </c>
      <c r="AQ5" s="580"/>
      <c r="AR5" s="580"/>
      <c r="AS5" s="580"/>
      <c r="AT5" s="580"/>
      <c r="AU5" s="580"/>
      <c r="AV5" s="580"/>
      <c r="AW5" s="580"/>
      <c r="AX5" s="580"/>
      <c r="AY5" s="580"/>
      <c r="AZ5" s="580"/>
      <c r="BA5" s="580"/>
      <c r="BB5" s="580"/>
      <c r="BC5" s="580"/>
      <c r="BD5" s="580"/>
      <c r="BE5" s="580"/>
      <c r="BF5" s="581"/>
      <c r="BG5" s="593">
        <v>56520887</v>
      </c>
      <c r="BH5" s="594"/>
      <c r="BI5" s="594"/>
      <c r="BJ5" s="594"/>
      <c r="BK5" s="594"/>
      <c r="BL5" s="594"/>
      <c r="BM5" s="594"/>
      <c r="BN5" s="595"/>
      <c r="BO5" s="596">
        <v>91.3</v>
      </c>
      <c r="BP5" s="596"/>
      <c r="BQ5" s="596"/>
      <c r="BR5" s="596"/>
      <c r="BS5" s="597">
        <v>424571</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1167687</v>
      </c>
      <c r="S6" s="594"/>
      <c r="T6" s="594"/>
      <c r="U6" s="594"/>
      <c r="V6" s="594"/>
      <c r="W6" s="594"/>
      <c r="X6" s="594"/>
      <c r="Y6" s="595"/>
      <c r="Z6" s="596">
        <v>1</v>
      </c>
      <c r="AA6" s="596"/>
      <c r="AB6" s="596"/>
      <c r="AC6" s="596"/>
      <c r="AD6" s="597">
        <v>1167687</v>
      </c>
      <c r="AE6" s="597"/>
      <c r="AF6" s="597"/>
      <c r="AG6" s="597"/>
      <c r="AH6" s="597"/>
      <c r="AI6" s="597"/>
      <c r="AJ6" s="597"/>
      <c r="AK6" s="597"/>
      <c r="AL6" s="598">
        <v>1.7</v>
      </c>
      <c r="AM6" s="599"/>
      <c r="AN6" s="599"/>
      <c r="AO6" s="600"/>
      <c r="AP6" s="590" t="s">
        <v>213</v>
      </c>
      <c r="AQ6" s="591"/>
      <c r="AR6" s="591"/>
      <c r="AS6" s="591"/>
      <c r="AT6" s="591"/>
      <c r="AU6" s="591"/>
      <c r="AV6" s="591"/>
      <c r="AW6" s="591"/>
      <c r="AX6" s="591"/>
      <c r="AY6" s="591"/>
      <c r="AZ6" s="591"/>
      <c r="BA6" s="591"/>
      <c r="BB6" s="591"/>
      <c r="BC6" s="591"/>
      <c r="BD6" s="591"/>
      <c r="BE6" s="591"/>
      <c r="BF6" s="592"/>
      <c r="BG6" s="593">
        <v>56520887</v>
      </c>
      <c r="BH6" s="594"/>
      <c r="BI6" s="594"/>
      <c r="BJ6" s="594"/>
      <c r="BK6" s="594"/>
      <c r="BL6" s="594"/>
      <c r="BM6" s="594"/>
      <c r="BN6" s="595"/>
      <c r="BO6" s="596">
        <v>91.3</v>
      </c>
      <c r="BP6" s="596"/>
      <c r="BQ6" s="596"/>
      <c r="BR6" s="596"/>
      <c r="BS6" s="597">
        <v>424571</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690589</v>
      </c>
      <c r="CS6" s="594"/>
      <c r="CT6" s="594"/>
      <c r="CU6" s="594"/>
      <c r="CV6" s="594"/>
      <c r="CW6" s="594"/>
      <c r="CX6" s="594"/>
      <c r="CY6" s="595"/>
      <c r="CZ6" s="596">
        <v>0.6</v>
      </c>
      <c r="DA6" s="596"/>
      <c r="DB6" s="596"/>
      <c r="DC6" s="596"/>
      <c r="DD6" s="602" t="s">
        <v>215</v>
      </c>
      <c r="DE6" s="594"/>
      <c r="DF6" s="594"/>
      <c r="DG6" s="594"/>
      <c r="DH6" s="594"/>
      <c r="DI6" s="594"/>
      <c r="DJ6" s="594"/>
      <c r="DK6" s="594"/>
      <c r="DL6" s="594"/>
      <c r="DM6" s="594"/>
      <c r="DN6" s="594"/>
      <c r="DO6" s="594"/>
      <c r="DP6" s="595"/>
      <c r="DQ6" s="602">
        <v>690353</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117667</v>
      </c>
      <c r="S7" s="594"/>
      <c r="T7" s="594"/>
      <c r="U7" s="594"/>
      <c r="V7" s="594"/>
      <c r="W7" s="594"/>
      <c r="X7" s="594"/>
      <c r="Y7" s="595"/>
      <c r="Z7" s="596">
        <v>0.1</v>
      </c>
      <c r="AA7" s="596"/>
      <c r="AB7" s="596"/>
      <c r="AC7" s="596"/>
      <c r="AD7" s="597">
        <v>117667</v>
      </c>
      <c r="AE7" s="597"/>
      <c r="AF7" s="597"/>
      <c r="AG7" s="597"/>
      <c r="AH7" s="597"/>
      <c r="AI7" s="597"/>
      <c r="AJ7" s="597"/>
      <c r="AK7" s="597"/>
      <c r="AL7" s="598">
        <v>0.2</v>
      </c>
      <c r="AM7" s="599"/>
      <c r="AN7" s="599"/>
      <c r="AO7" s="600"/>
      <c r="AP7" s="590" t="s">
        <v>217</v>
      </c>
      <c r="AQ7" s="591"/>
      <c r="AR7" s="591"/>
      <c r="AS7" s="591"/>
      <c r="AT7" s="591"/>
      <c r="AU7" s="591"/>
      <c r="AV7" s="591"/>
      <c r="AW7" s="591"/>
      <c r="AX7" s="591"/>
      <c r="AY7" s="591"/>
      <c r="AZ7" s="591"/>
      <c r="BA7" s="591"/>
      <c r="BB7" s="591"/>
      <c r="BC7" s="591"/>
      <c r="BD7" s="591"/>
      <c r="BE7" s="591"/>
      <c r="BF7" s="592"/>
      <c r="BG7" s="593">
        <v>24397290</v>
      </c>
      <c r="BH7" s="594"/>
      <c r="BI7" s="594"/>
      <c r="BJ7" s="594"/>
      <c r="BK7" s="594"/>
      <c r="BL7" s="594"/>
      <c r="BM7" s="594"/>
      <c r="BN7" s="595"/>
      <c r="BO7" s="596">
        <v>39.4</v>
      </c>
      <c r="BP7" s="596"/>
      <c r="BQ7" s="596"/>
      <c r="BR7" s="596"/>
      <c r="BS7" s="597">
        <v>424571</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11526049</v>
      </c>
      <c r="CS7" s="594"/>
      <c r="CT7" s="594"/>
      <c r="CU7" s="594"/>
      <c r="CV7" s="594"/>
      <c r="CW7" s="594"/>
      <c r="CX7" s="594"/>
      <c r="CY7" s="595"/>
      <c r="CZ7" s="596">
        <v>10.6</v>
      </c>
      <c r="DA7" s="596"/>
      <c r="DB7" s="596"/>
      <c r="DC7" s="596"/>
      <c r="DD7" s="602">
        <v>227191</v>
      </c>
      <c r="DE7" s="594"/>
      <c r="DF7" s="594"/>
      <c r="DG7" s="594"/>
      <c r="DH7" s="594"/>
      <c r="DI7" s="594"/>
      <c r="DJ7" s="594"/>
      <c r="DK7" s="594"/>
      <c r="DL7" s="594"/>
      <c r="DM7" s="594"/>
      <c r="DN7" s="594"/>
      <c r="DO7" s="594"/>
      <c r="DP7" s="595"/>
      <c r="DQ7" s="602">
        <v>9940805</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411969</v>
      </c>
      <c r="S8" s="594"/>
      <c r="T8" s="594"/>
      <c r="U8" s="594"/>
      <c r="V8" s="594"/>
      <c r="W8" s="594"/>
      <c r="X8" s="594"/>
      <c r="Y8" s="595"/>
      <c r="Z8" s="596">
        <v>0.4</v>
      </c>
      <c r="AA8" s="596"/>
      <c r="AB8" s="596"/>
      <c r="AC8" s="596"/>
      <c r="AD8" s="597">
        <v>411969</v>
      </c>
      <c r="AE8" s="597"/>
      <c r="AF8" s="597"/>
      <c r="AG8" s="597"/>
      <c r="AH8" s="597"/>
      <c r="AI8" s="597"/>
      <c r="AJ8" s="597"/>
      <c r="AK8" s="597"/>
      <c r="AL8" s="598">
        <v>0.6</v>
      </c>
      <c r="AM8" s="599"/>
      <c r="AN8" s="599"/>
      <c r="AO8" s="600"/>
      <c r="AP8" s="590" t="s">
        <v>220</v>
      </c>
      <c r="AQ8" s="591"/>
      <c r="AR8" s="591"/>
      <c r="AS8" s="591"/>
      <c r="AT8" s="591"/>
      <c r="AU8" s="591"/>
      <c r="AV8" s="591"/>
      <c r="AW8" s="591"/>
      <c r="AX8" s="591"/>
      <c r="AY8" s="591"/>
      <c r="AZ8" s="591"/>
      <c r="BA8" s="591"/>
      <c r="BB8" s="591"/>
      <c r="BC8" s="591"/>
      <c r="BD8" s="591"/>
      <c r="BE8" s="591"/>
      <c r="BF8" s="592"/>
      <c r="BG8" s="593">
        <v>533102</v>
      </c>
      <c r="BH8" s="594"/>
      <c r="BI8" s="594"/>
      <c r="BJ8" s="594"/>
      <c r="BK8" s="594"/>
      <c r="BL8" s="594"/>
      <c r="BM8" s="594"/>
      <c r="BN8" s="595"/>
      <c r="BO8" s="596">
        <v>0.9</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37291867</v>
      </c>
      <c r="CS8" s="594"/>
      <c r="CT8" s="594"/>
      <c r="CU8" s="594"/>
      <c r="CV8" s="594"/>
      <c r="CW8" s="594"/>
      <c r="CX8" s="594"/>
      <c r="CY8" s="595"/>
      <c r="CZ8" s="596">
        <v>34.200000000000003</v>
      </c>
      <c r="DA8" s="596"/>
      <c r="DB8" s="596"/>
      <c r="DC8" s="596"/>
      <c r="DD8" s="602">
        <v>707014</v>
      </c>
      <c r="DE8" s="594"/>
      <c r="DF8" s="594"/>
      <c r="DG8" s="594"/>
      <c r="DH8" s="594"/>
      <c r="DI8" s="594"/>
      <c r="DJ8" s="594"/>
      <c r="DK8" s="594"/>
      <c r="DL8" s="594"/>
      <c r="DM8" s="594"/>
      <c r="DN8" s="594"/>
      <c r="DO8" s="594"/>
      <c r="DP8" s="595"/>
      <c r="DQ8" s="602">
        <v>17259907</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235986</v>
      </c>
      <c r="S9" s="594"/>
      <c r="T9" s="594"/>
      <c r="U9" s="594"/>
      <c r="V9" s="594"/>
      <c r="W9" s="594"/>
      <c r="X9" s="594"/>
      <c r="Y9" s="595"/>
      <c r="Z9" s="596">
        <v>0.2</v>
      </c>
      <c r="AA9" s="596"/>
      <c r="AB9" s="596"/>
      <c r="AC9" s="596"/>
      <c r="AD9" s="597">
        <v>235986</v>
      </c>
      <c r="AE9" s="597"/>
      <c r="AF9" s="597"/>
      <c r="AG9" s="597"/>
      <c r="AH9" s="597"/>
      <c r="AI9" s="597"/>
      <c r="AJ9" s="597"/>
      <c r="AK9" s="597"/>
      <c r="AL9" s="598">
        <v>0.3</v>
      </c>
      <c r="AM9" s="599"/>
      <c r="AN9" s="599"/>
      <c r="AO9" s="600"/>
      <c r="AP9" s="590" t="s">
        <v>224</v>
      </c>
      <c r="AQ9" s="591"/>
      <c r="AR9" s="591"/>
      <c r="AS9" s="591"/>
      <c r="AT9" s="591"/>
      <c r="AU9" s="591"/>
      <c r="AV9" s="591"/>
      <c r="AW9" s="591"/>
      <c r="AX9" s="591"/>
      <c r="AY9" s="591"/>
      <c r="AZ9" s="591"/>
      <c r="BA9" s="591"/>
      <c r="BB9" s="591"/>
      <c r="BC9" s="591"/>
      <c r="BD9" s="591"/>
      <c r="BE9" s="591"/>
      <c r="BF9" s="592"/>
      <c r="BG9" s="593">
        <v>18053093</v>
      </c>
      <c r="BH9" s="594"/>
      <c r="BI9" s="594"/>
      <c r="BJ9" s="594"/>
      <c r="BK9" s="594"/>
      <c r="BL9" s="594"/>
      <c r="BM9" s="594"/>
      <c r="BN9" s="595"/>
      <c r="BO9" s="596">
        <v>29.2</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13474628</v>
      </c>
      <c r="CS9" s="594"/>
      <c r="CT9" s="594"/>
      <c r="CU9" s="594"/>
      <c r="CV9" s="594"/>
      <c r="CW9" s="594"/>
      <c r="CX9" s="594"/>
      <c r="CY9" s="595"/>
      <c r="CZ9" s="596">
        <v>12.4</v>
      </c>
      <c r="DA9" s="596"/>
      <c r="DB9" s="596"/>
      <c r="DC9" s="596"/>
      <c r="DD9" s="602">
        <v>4786715</v>
      </c>
      <c r="DE9" s="594"/>
      <c r="DF9" s="594"/>
      <c r="DG9" s="594"/>
      <c r="DH9" s="594"/>
      <c r="DI9" s="594"/>
      <c r="DJ9" s="594"/>
      <c r="DK9" s="594"/>
      <c r="DL9" s="594"/>
      <c r="DM9" s="594"/>
      <c r="DN9" s="594"/>
      <c r="DO9" s="594"/>
      <c r="DP9" s="595"/>
      <c r="DQ9" s="602">
        <v>7210538</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3711751</v>
      </c>
      <c r="S10" s="594"/>
      <c r="T10" s="594"/>
      <c r="U10" s="594"/>
      <c r="V10" s="594"/>
      <c r="W10" s="594"/>
      <c r="X10" s="594"/>
      <c r="Y10" s="595"/>
      <c r="Z10" s="596">
        <v>3.3</v>
      </c>
      <c r="AA10" s="596"/>
      <c r="AB10" s="596"/>
      <c r="AC10" s="596"/>
      <c r="AD10" s="597">
        <v>3711751</v>
      </c>
      <c r="AE10" s="597"/>
      <c r="AF10" s="597"/>
      <c r="AG10" s="597"/>
      <c r="AH10" s="597"/>
      <c r="AI10" s="597"/>
      <c r="AJ10" s="597"/>
      <c r="AK10" s="597"/>
      <c r="AL10" s="598">
        <v>5.5</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1034377</v>
      </c>
      <c r="BH10" s="594"/>
      <c r="BI10" s="594"/>
      <c r="BJ10" s="594"/>
      <c r="BK10" s="594"/>
      <c r="BL10" s="594"/>
      <c r="BM10" s="594"/>
      <c r="BN10" s="595"/>
      <c r="BO10" s="596">
        <v>1.7</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111293</v>
      </c>
      <c r="CS10" s="594"/>
      <c r="CT10" s="594"/>
      <c r="CU10" s="594"/>
      <c r="CV10" s="594"/>
      <c r="CW10" s="594"/>
      <c r="CX10" s="594"/>
      <c r="CY10" s="595"/>
      <c r="CZ10" s="596">
        <v>0.1</v>
      </c>
      <c r="DA10" s="596"/>
      <c r="DB10" s="596"/>
      <c r="DC10" s="596"/>
      <c r="DD10" s="602">
        <v>24992</v>
      </c>
      <c r="DE10" s="594"/>
      <c r="DF10" s="594"/>
      <c r="DG10" s="594"/>
      <c r="DH10" s="594"/>
      <c r="DI10" s="594"/>
      <c r="DJ10" s="594"/>
      <c r="DK10" s="594"/>
      <c r="DL10" s="594"/>
      <c r="DM10" s="594"/>
      <c r="DN10" s="594"/>
      <c r="DO10" s="594"/>
      <c r="DP10" s="595"/>
      <c r="DQ10" s="602">
        <v>94846</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93898</v>
      </c>
      <c r="S11" s="594"/>
      <c r="T11" s="594"/>
      <c r="U11" s="594"/>
      <c r="V11" s="594"/>
      <c r="W11" s="594"/>
      <c r="X11" s="594"/>
      <c r="Y11" s="595"/>
      <c r="Z11" s="596">
        <v>0.1</v>
      </c>
      <c r="AA11" s="596"/>
      <c r="AB11" s="596"/>
      <c r="AC11" s="596"/>
      <c r="AD11" s="597">
        <v>93898</v>
      </c>
      <c r="AE11" s="597"/>
      <c r="AF11" s="597"/>
      <c r="AG11" s="597"/>
      <c r="AH11" s="597"/>
      <c r="AI11" s="597"/>
      <c r="AJ11" s="597"/>
      <c r="AK11" s="597"/>
      <c r="AL11" s="598">
        <v>0.1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4776718</v>
      </c>
      <c r="BH11" s="594"/>
      <c r="BI11" s="594"/>
      <c r="BJ11" s="594"/>
      <c r="BK11" s="594"/>
      <c r="BL11" s="594"/>
      <c r="BM11" s="594"/>
      <c r="BN11" s="595"/>
      <c r="BO11" s="596">
        <v>7.7</v>
      </c>
      <c r="BP11" s="596"/>
      <c r="BQ11" s="596"/>
      <c r="BR11" s="596"/>
      <c r="BS11" s="602">
        <v>424571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969955</v>
      </c>
      <c r="CS11" s="594"/>
      <c r="CT11" s="594"/>
      <c r="CU11" s="594"/>
      <c r="CV11" s="594"/>
      <c r="CW11" s="594"/>
      <c r="CX11" s="594"/>
      <c r="CY11" s="595"/>
      <c r="CZ11" s="596">
        <v>0.9</v>
      </c>
      <c r="DA11" s="596"/>
      <c r="DB11" s="596"/>
      <c r="DC11" s="596"/>
      <c r="DD11" s="602">
        <v>244662</v>
      </c>
      <c r="DE11" s="594"/>
      <c r="DF11" s="594"/>
      <c r="DG11" s="594"/>
      <c r="DH11" s="594"/>
      <c r="DI11" s="594"/>
      <c r="DJ11" s="594"/>
      <c r="DK11" s="594"/>
      <c r="DL11" s="594"/>
      <c r="DM11" s="594"/>
      <c r="DN11" s="594"/>
      <c r="DO11" s="594"/>
      <c r="DP11" s="595"/>
      <c r="DQ11" s="602">
        <v>794289</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29135302</v>
      </c>
      <c r="BH12" s="594"/>
      <c r="BI12" s="594"/>
      <c r="BJ12" s="594"/>
      <c r="BK12" s="594"/>
      <c r="BL12" s="594"/>
      <c r="BM12" s="594"/>
      <c r="BN12" s="595"/>
      <c r="BO12" s="596">
        <v>47.1</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3740814</v>
      </c>
      <c r="CS12" s="594"/>
      <c r="CT12" s="594"/>
      <c r="CU12" s="594"/>
      <c r="CV12" s="594"/>
      <c r="CW12" s="594"/>
      <c r="CX12" s="594"/>
      <c r="CY12" s="595"/>
      <c r="CZ12" s="596">
        <v>3.4</v>
      </c>
      <c r="DA12" s="596"/>
      <c r="DB12" s="596"/>
      <c r="DC12" s="596"/>
      <c r="DD12" s="602">
        <v>536809</v>
      </c>
      <c r="DE12" s="594"/>
      <c r="DF12" s="594"/>
      <c r="DG12" s="594"/>
      <c r="DH12" s="594"/>
      <c r="DI12" s="594"/>
      <c r="DJ12" s="594"/>
      <c r="DK12" s="594"/>
      <c r="DL12" s="594"/>
      <c r="DM12" s="594"/>
      <c r="DN12" s="594"/>
      <c r="DO12" s="594"/>
      <c r="DP12" s="595"/>
      <c r="DQ12" s="602">
        <v>1187697</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126134</v>
      </c>
      <c r="S13" s="594"/>
      <c r="T13" s="594"/>
      <c r="U13" s="594"/>
      <c r="V13" s="594"/>
      <c r="W13" s="594"/>
      <c r="X13" s="594"/>
      <c r="Y13" s="595"/>
      <c r="Z13" s="596">
        <v>0.1</v>
      </c>
      <c r="AA13" s="596"/>
      <c r="AB13" s="596"/>
      <c r="AC13" s="596"/>
      <c r="AD13" s="597">
        <v>126134</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29108225</v>
      </c>
      <c r="BH13" s="594"/>
      <c r="BI13" s="594"/>
      <c r="BJ13" s="594"/>
      <c r="BK13" s="594"/>
      <c r="BL13" s="594"/>
      <c r="BM13" s="594"/>
      <c r="BN13" s="595"/>
      <c r="BO13" s="596">
        <v>47</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14741495</v>
      </c>
      <c r="CS13" s="594"/>
      <c r="CT13" s="594"/>
      <c r="CU13" s="594"/>
      <c r="CV13" s="594"/>
      <c r="CW13" s="594"/>
      <c r="CX13" s="594"/>
      <c r="CY13" s="595"/>
      <c r="CZ13" s="596">
        <v>13.5</v>
      </c>
      <c r="DA13" s="596"/>
      <c r="DB13" s="596"/>
      <c r="DC13" s="596"/>
      <c r="DD13" s="602">
        <v>3860196</v>
      </c>
      <c r="DE13" s="594"/>
      <c r="DF13" s="594"/>
      <c r="DG13" s="594"/>
      <c r="DH13" s="594"/>
      <c r="DI13" s="594"/>
      <c r="DJ13" s="594"/>
      <c r="DK13" s="594"/>
      <c r="DL13" s="594"/>
      <c r="DM13" s="594"/>
      <c r="DN13" s="594"/>
      <c r="DO13" s="594"/>
      <c r="DP13" s="595"/>
      <c r="DQ13" s="602">
        <v>12289301</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576088</v>
      </c>
      <c r="BH14" s="594"/>
      <c r="BI14" s="594"/>
      <c r="BJ14" s="594"/>
      <c r="BK14" s="594"/>
      <c r="BL14" s="594"/>
      <c r="BM14" s="594"/>
      <c r="BN14" s="595"/>
      <c r="BO14" s="596">
        <v>0.9</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3811718</v>
      </c>
      <c r="CS14" s="594"/>
      <c r="CT14" s="594"/>
      <c r="CU14" s="594"/>
      <c r="CV14" s="594"/>
      <c r="CW14" s="594"/>
      <c r="CX14" s="594"/>
      <c r="CY14" s="595"/>
      <c r="CZ14" s="596">
        <v>3.5</v>
      </c>
      <c r="DA14" s="596"/>
      <c r="DB14" s="596"/>
      <c r="DC14" s="596"/>
      <c r="DD14" s="602">
        <v>577743</v>
      </c>
      <c r="DE14" s="594"/>
      <c r="DF14" s="594"/>
      <c r="DG14" s="594"/>
      <c r="DH14" s="594"/>
      <c r="DI14" s="594"/>
      <c r="DJ14" s="594"/>
      <c r="DK14" s="594"/>
      <c r="DL14" s="594"/>
      <c r="DM14" s="594"/>
      <c r="DN14" s="594"/>
      <c r="DO14" s="594"/>
      <c r="DP14" s="595"/>
      <c r="DQ14" s="602">
        <v>3052952</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182913</v>
      </c>
      <c r="S15" s="594"/>
      <c r="T15" s="594"/>
      <c r="U15" s="594"/>
      <c r="V15" s="594"/>
      <c r="W15" s="594"/>
      <c r="X15" s="594"/>
      <c r="Y15" s="595"/>
      <c r="Z15" s="596">
        <v>0.2</v>
      </c>
      <c r="AA15" s="596"/>
      <c r="AB15" s="596"/>
      <c r="AC15" s="596"/>
      <c r="AD15" s="597">
        <v>182913</v>
      </c>
      <c r="AE15" s="597"/>
      <c r="AF15" s="597"/>
      <c r="AG15" s="597"/>
      <c r="AH15" s="597"/>
      <c r="AI15" s="597"/>
      <c r="AJ15" s="597"/>
      <c r="AK15" s="597"/>
      <c r="AL15" s="598">
        <v>0.3</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2412207</v>
      </c>
      <c r="BH15" s="594"/>
      <c r="BI15" s="594"/>
      <c r="BJ15" s="594"/>
      <c r="BK15" s="594"/>
      <c r="BL15" s="594"/>
      <c r="BM15" s="594"/>
      <c r="BN15" s="595"/>
      <c r="BO15" s="596">
        <v>3.9</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10893420</v>
      </c>
      <c r="CS15" s="594"/>
      <c r="CT15" s="594"/>
      <c r="CU15" s="594"/>
      <c r="CV15" s="594"/>
      <c r="CW15" s="594"/>
      <c r="CX15" s="594"/>
      <c r="CY15" s="595"/>
      <c r="CZ15" s="596">
        <v>10</v>
      </c>
      <c r="DA15" s="596"/>
      <c r="DB15" s="596"/>
      <c r="DC15" s="596"/>
      <c r="DD15" s="602">
        <v>3200497</v>
      </c>
      <c r="DE15" s="594"/>
      <c r="DF15" s="594"/>
      <c r="DG15" s="594"/>
      <c r="DH15" s="594"/>
      <c r="DI15" s="594"/>
      <c r="DJ15" s="594"/>
      <c r="DK15" s="594"/>
      <c r="DL15" s="594"/>
      <c r="DM15" s="594"/>
      <c r="DN15" s="594"/>
      <c r="DO15" s="594"/>
      <c r="DP15" s="595"/>
      <c r="DQ15" s="602">
        <v>8419217</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2550279</v>
      </c>
      <c r="S16" s="594"/>
      <c r="T16" s="594"/>
      <c r="U16" s="594"/>
      <c r="V16" s="594"/>
      <c r="W16" s="594"/>
      <c r="X16" s="594"/>
      <c r="Y16" s="595"/>
      <c r="Z16" s="596">
        <v>2.2999999999999998</v>
      </c>
      <c r="AA16" s="596"/>
      <c r="AB16" s="596"/>
      <c r="AC16" s="596"/>
      <c r="AD16" s="597">
        <v>1749810</v>
      </c>
      <c r="AE16" s="597"/>
      <c r="AF16" s="597"/>
      <c r="AG16" s="597"/>
      <c r="AH16" s="597"/>
      <c r="AI16" s="597"/>
      <c r="AJ16" s="597"/>
      <c r="AK16" s="597"/>
      <c r="AL16" s="598">
        <v>2.6</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47820</v>
      </c>
      <c r="CS16" s="594"/>
      <c r="CT16" s="594"/>
      <c r="CU16" s="594"/>
      <c r="CV16" s="594"/>
      <c r="CW16" s="594"/>
      <c r="CX16" s="594"/>
      <c r="CY16" s="595"/>
      <c r="CZ16" s="596">
        <v>0</v>
      </c>
      <c r="DA16" s="596"/>
      <c r="DB16" s="596"/>
      <c r="DC16" s="596"/>
      <c r="DD16" s="602" t="s">
        <v>221</v>
      </c>
      <c r="DE16" s="594"/>
      <c r="DF16" s="594"/>
      <c r="DG16" s="594"/>
      <c r="DH16" s="594"/>
      <c r="DI16" s="594"/>
      <c r="DJ16" s="594"/>
      <c r="DK16" s="594"/>
      <c r="DL16" s="594"/>
      <c r="DM16" s="594"/>
      <c r="DN16" s="594"/>
      <c r="DO16" s="594"/>
      <c r="DP16" s="595"/>
      <c r="DQ16" s="602">
        <v>4884</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1749810</v>
      </c>
      <c r="S17" s="594"/>
      <c r="T17" s="594"/>
      <c r="U17" s="594"/>
      <c r="V17" s="594"/>
      <c r="W17" s="594"/>
      <c r="X17" s="594"/>
      <c r="Y17" s="595"/>
      <c r="Z17" s="596">
        <v>1.6</v>
      </c>
      <c r="AA17" s="596"/>
      <c r="AB17" s="596"/>
      <c r="AC17" s="596"/>
      <c r="AD17" s="597">
        <v>1749810</v>
      </c>
      <c r="AE17" s="597"/>
      <c r="AF17" s="597"/>
      <c r="AG17" s="597"/>
      <c r="AH17" s="597"/>
      <c r="AI17" s="597"/>
      <c r="AJ17" s="597"/>
      <c r="AK17" s="597"/>
      <c r="AL17" s="598">
        <v>2.6</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11714939</v>
      </c>
      <c r="CS17" s="594"/>
      <c r="CT17" s="594"/>
      <c r="CU17" s="594"/>
      <c r="CV17" s="594"/>
      <c r="CW17" s="594"/>
      <c r="CX17" s="594"/>
      <c r="CY17" s="595"/>
      <c r="CZ17" s="596">
        <v>10.7</v>
      </c>
      <c r="DA17" s="596"/>
      <c r="DB17" s="596"/>
      <c r="DC17" s="596"/>
      <c r="DD17" s="602" t="s">
        <v>221</v>
      </c>
      <c r="DE17" s="594"/>
      <c r="DF17" s="594"/>
      <c r="DG17" s="594"/>
      <c r="DH17" s="594"/>
      <c r="DI17" s="594"/>
      <c r="DJ17" s="594"/>
      <c r="DK17" s="594"/>
      <c r="DL17" s="594"/>
      <c r="DM17" s="594"/>
      <c r="DN17" s="594"/>
      <c r="DO17" s="594"/>
      <c r="DP17" s="595"/>
      <c r="DQ17" s="602">
        <v>11622845</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800447</v>
      </c>
      <c r="S18" s="594"/>
      <c r="T18" s="594"/>
      <c r="U18" s="594"/>
      <c r="V18" s="594"/>
      <c r="W18" s="594"/>
      <c r="X18" s="594"/>
      <c r="Y18" s="595"/>
      <c r="Z18" s="596">
        <v>0.7</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22</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5377794</v>
      </c>
      <c r="BH19" s="594"/>
      <c r="BI19" s="594"/>
      <c r="BJ19" s="594"/>
      <c r="BK19" s="594"/>
      <c r="BL19" s="594"/>
      <c r="BM19" s="594"/>
      <c r="BN19" s="595"/>
      <c r="BO19" s="596">
        <v>8.6999999999999993</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70496965</v>
      </c>
      <c r="S20" s="594"/>
      <c r="T20" s="594"/>
      <c r="U20" s="594"/>
      <c r="V20" s="594"/>
      <c r="W20" s="594"/>
      <c r="X20" s="594"/>
      <c r="Y20" s="595"/>
      <c r="Z20" s="596">
        <v>63.2</v>
      </c>
      <c r="AA20" s="596"/>
      <c r="AB20" s="596"/>
      <c r="AC20" s="596"/>
      <c r="AD20" s="597">
        <v>67156994</v>
      </c>
      <c r="AE20" s="597"/>
      <c r="AF20" s="597"/>
      <c r="AG20" s="597"/>
      <c r="AH20" s="597"/>
      <c r="AI20" s="597"/>
      <c r="AJ20" s="597"/>
      <c r="AK20" s="597"/>
      <c r="AL20" s="598">
        <v>99.5</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5377794</v>
      </c>
      <c r="BH20" s="594"/>
      <c r="BI20" s="594"/>
      <c r="BJ20" s="594"/>
      <c r="BK20" s="594"/>
      <c r="BL20" s="594"/>
      <c r="BM20" s="594"/>
      <c r="BN20" s="595"/>
      <c r="BO20" s="596">
        <v>8.6999999999999993</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109014587</v>
      </c>
      <c r="CS20" s="594"/>
      <c r="CT20" s="594"/>
      <c r="CU20" s="594"/>
      <c r="CV20" s="594"/>
      <c r="CW20" s="594"/>
      <c r="CX20" s="594"/>
      <c r="CY20" s="595"/>
      <c r="CZ20" s="596">
        <v>100</v>
      </c>
      <c r="DA20" s="596"/>
      <c r="DB20" s="596"/>
      <c r="DC20" s="596"/>
      <c r="DD20" s="602">
        <v>14165819</v>
      </c>
      <c r="DE20" s="594"/>
      <c r="DF20" s="594"/>
      <c r="DG20" s="594"/>
      <c r="DH20" s="594"/>
      <c r="DI20" s="594"/>
      <c r="DJ20" s="594"/>
      <c r="DK20" s="594"/>
      <c r="DL20" s="594"/>
      <c r="DM20" s="594"/>
      <c r="DN20" s="594"/>
      <c r="DO20" s="594"/>
      <c r="DP20" s="595"/>
      <c r="DQ20" s="602">
        <v>72567634</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56760</v>
      </c>
      <c r="S21" s="594"/>
      <c r="T21" s="594"/>
      <c r="U21" s="594"/>
      <c r="V21" s="594"/>
      <c r="W21" s="594"/>
      <c r="X21" s="594"/>
      <c r="Y21" s="595"/>
      <c r="Z21" s="596">
        <v>0.1</v>
      </c>
      <c r="AA21" s="596"/>
      <c r="AB21" s="596"/>
      <c r="AC21" s="596"/>
      <c r="AD21" s="597">
        <v>56760</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2295</v>
      </c>
      <c r="BH21" s="594"/>
      <c r="BI21" s="594"/>
      <c r="BJ21" s="594"/>
      <c r="BK21" s="594"/>
      <c r="BL21" s="594"/>
      <c r="BM21" s="594"/>
      <c r="BN21" s="595"/>
      <c r="BO21" s="596">
        <v>0</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721049</v>
      </c>
      <c r="S22" s="594"/>
      <c r="T22" s="594"/>
      <c r="U22" s="594"/>
      <c r="V22" s="594"/>
      <c r="W22" s="594"/>
      <c r="X22" s="594"/>
      <c r="Y22" s="595"/>
      <c r="Z22" s="596">
        <v>0.6</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v>2835997</v>
      </c>
      <c r="BH22" s="594"/>
      <c r="BI22" s="594"/>
      <c r="BJ22" s="594"/>
      <c r="BK22" s="594"/>
      <c r="BL22" s="594"/>
      <c r="BM22" s="594"/>
      <c r="BN22" s="595"/>
      <c r="BO22" s="596">
        <v>4.5999999999999996</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1814488</v>
      </c>
      <c r="S23" s="594"/>
      <c r="T23" s="594"/>
      <c r="U23" s="594"/>
      <c r="V23" s="594"/>
      <c r="W23" s="594"/>
      <c r="X23" s="594"/>
      <c r="Y23" s="595"/>
      <c r="Z23" s="596">
        <v>1.6</v>
      </c>
      <c r="AA23" s="596"/>
      <c r="AB23" s="596"/>
      <c r="AC23" s="596"/>
      <c r="AD23" s="597">
        <v>254183</v>
      </c>
      <c r="AE23" s="597"/>
      <c r="AF23" s="597"/>
      <c r="AG23" s="597"/>
      <c r="AH23" s="597"/>
      <c r="AI23" s="597"/>
      <c r="AJ23" s="597"/>
      <c r="AK23" s="597"/>
      <c r="AL23" s="598">
        <v>0.4</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2539502</v>
      </c>
      <c r="BH23" s="594"/>
      <c r="BI23" s="594"/>
      <c r="BJ23" s="594"/>
      <c r="BK23" s="594"/>
      <c r="BL23" s="594"/>
      <c r="BM23" s="594"/>
      <c r="BN23" s="595"/>
      <c r="BO23" s="596">
        <v>4.0999999999999996</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932232</v>
      </c>
      <c r="S24" s="594"/>
      <c r="T24" s="594"/>
      <c r="U24" s="594"/>
      <c r="V24" s="594"/>
      <c r="W24" s="594"/>
      <c r="X24" s="594"/>
      <c r="Y24" s="595"/>
      <c r="Z24" s="596">
        <v>0.8</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51019241</v>
      </c>
      <c r="CS24" s="583"/>
      <c r="CT24" s="583"/>
      <c r="CU24" s="583"/>
      <c r="CV24" s="583"/>
      <c r="CW24" s="583"/>
      <c r="CX24" s="583"/>
      <c r="CY24" s="584"/>
      <c r="CZ24" s="620">
        <v>46.8</v>
      </c>
      <c r="DA24" s="621"/>
      <c r="DB24" s="621"/>
      <c r="DC24" s="622"/>
      <c r="DD24" s="619">
        <v>32630890</v>
      </c>
      <c r="DE24" s="583"/>
      <c r="DF24" s="583"/>
      <c r="DG24" s="583"/>
      <c r="DH24" s="583"/>
      <c r="DI24" s="583"/>
      <c r="DJ24" s="583"/>
      <c r="DK24" s="584"/>
      <c r="DL24" s="619">
        <v>32334665</v>
      </c>
      <c r="DM24" s="583"/>
      <c r="DN24" s="583"/>
      <c r="DO24" s="583"/>
      <c r="DP24" s="583"/>
      <c r="DQ24" s="583"/>
      <c r="DR24" s="583"/>
      <c r="DS24" s="583"/>
      <c r="DT24" s="583"/>
      <c r="DU24" s="583"/>
      <c r="DV24" s="584"/>
      <c r="DW24" s="587">
        <v>47.4</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15446247</v>
      </c>
      <c r="S25" s="594"/>
      <c r="T25" s="594"/>
      <c r="U25" s="594"/>
      <c r="V25" s="594"/>
      <c r="W25" s="594"/>
      <c r="X25" s="594"/>
      <c r="Y25" s="595"/>
      <c r="Z25" s="596">
        <v>13.9</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15915490</v>
      </c>
      <c r="CS25" s="625"/>
      <c r="CT25" s="625"/>
      <c r="CU25" s="625"/>
      <c r="CV25" s="625"/>
      <c r="CW25" s="625"/>
      <c r="CX25" s="625"/>
      <c r="CY25" s="626"/>
      <c r="CZ25" s="627">
        <v>14.6</v>
      </c>
      <c r="DA25" s="628"/>
      <c r="DB25" s="628"/>
      <c r="DC25" s="629"/>
      <c r="DD25" s="602">
        <v>14337117</v>
      </c>
      <c r="DE25" s="625"/>
      <c r="DF25" s="625"/>
      <c r="DG25" s="625"/>
      <c r="DH25" s="625"/>
      <c r="DI25" s="625"/>
      <c r="DJ25" s="625"/>
      <c r="DK25" s="626"/>
      <c r="DL25" s="602">
        <v>14040976</v>
      </c>
      <c r="DM25" s="625"/>
      <c r="DN25" s="625"/>
      <c r="DO25" s="625"/>
      <c r="DP25" s="625"/>
      <c r="DQ25" s="625"/>
      <c r="DR25" s="625"/>
      <c r="DS25" s="625"/>
      <c r="DT25" s="625"/>
      <c r="DU25" s="625"/>
      <c r="DV25" s="626"/>
      <c r="DW25" s="598">
        <v>20.6</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11630012</v>
      </c>
      <c r="CS26" s="594"/>
      <c r="CT26" s="594"/>
      <c r="CU26" s="594"/>
      <c r="CV26" s="594"/>
      <c r="CW26" s="594"/>
      <c r="CX26" s="594"/>
      <c r="CY26" s="595"/>
      <c r="CZ26" s="627">
        <v>10.7</v>
      </c>
      <c r="DA26" s="628"/>
      <c r="DB26" s="628"/>
      <c r="DC26" s="629"/>
      <c r="DD26" s="602">
        <v>10182159</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6417018</v>
      </c>
      <c r="S27" s="594"/>
      <c r="T27" s="594"/>
      <c r="U27" s="594"/>
      <c r="V27" s="594"/>
      <c r="W27" s="594"/>
      <c r="X27" s="594"/>
      <c r="Y27" s="595"/>
      <c r="Z27" s="596">
        <v>5.8</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61898681</v>
      </c>
      <c r="BH27" s="594"/>
      <c r="BI27" s="594"/>
      <c r="BJ27" s="594"/>
      <c r="BK27" s="594"/>
      <c r="BL27" s="594"/>
      <c r="BM27" s="594"/>
      <c r="BN27" s="595"/>
      <c r="BO27" s="596">
        <v>100</v>
      </c>
      <c r="BP27" s="596"/>
      <c r="BQ27" s="596"/>
      <c r="BR27" s="596"/>
      <c r="BS27" s="602">
        <v>424571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23388812</v>
      </c>
      <c r="CS27" s="625"/>
      <c r="CT27" s="625"/>
      <c r="CU27" s="625"/>
      <c r="CV27" s="625"/>
      <c r="CW27" s="625"/>
      <c r="CX27" s="625"/>
      <c r="CY27" s="626"/>
      <c r="CZ27" s="627">
        <v>21.5</v>
      </c>
      <c r="DA27" s="628"/>
      <c r="DB27" s="628"/>
      <c r="DC27" s="629"/>
      <c r="DD27" s="602">
        <v>6670928</v>
      </c>
      <c r="DE27" s="625"/>
      <c r="DF27" s="625"/>
      <c r="DG27" s="625"/>
      <c r="DH27" s="625"/>
      <c r="DI27" s="625"/>
      <c r="DJ27" s="625"/>
      <c r="DK27" s="626"/>
      <c r="DL27" s="602">
        <v>6670844</v>
      </c>
      <c r="DM27" s="625"/>
      <c r="DN27" s="625"/>
      <c r="DO27" s="625"/>
      <c r="DP27" s="625"/>
      <c r="DQ27" s="625"/>
      <c r="DR27" s="625"/>
      <c r="DS27" s="625"/>
      <c r="DT27" s="625"/>
      <c r="DU27" s="625"/>
      <c r="DV27" s="626"/>
      <c r="DW27" s="598">
        <v>9.8000000000000007</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377276</v>
      </c>
      <c r="S28" s="594"/>
      <c r="T28" s="594"/>
      <c r="U28" s="594"/>
      <c r="V28" s="594"/>
      <c r="W28" s="594"/>
      <c r="X28" s="594"/>
      <c r="Y28" s="595"/>
      <c r="Z28" s="596">
        <v>0.3</v>
      </c>
      <c r="AA28" s="596"/>
      <c r="AB28" s="596"/>
      <c r="AC28" s="596"/>
      <c r="AD28" s="597" t="s">
        <v>221</v>
      </c>
      <c r="AE28" s="597"/>
      <c r="AF28" s="597"/>
      <c r="AG28" s="597"/>
      <c r="AH28" s="597"/>
      <c r="AI28" s="597"/>
      <c r="AJ28" s="597"/>
      <c r="AK28" s="597"/>
      <c r="AL28" s="598" t="s">
        <v>221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11714939</v>
      </c>
      <c r="CS28" s="594"/>
      <c r="CT28" s="594"/>
      <c r="CU28" s="594"/>
      <c r="CV28" s="594"/>
      <c r="CW28" s="594"/>
      <c r="CX28" s="594"/>
      <c r="CY28" s="595"/>
      <c r="CZ28" s="627">
        <v>10.7</v>
      </c>
      <c r="DA28" s="628"/>
      <c r="DB28" s="628"/>
      <c r="DC28" s="629"/>
      <c r="DD28" s="602">
        <v>11622845</v>
      </c>
      <c r="DE28" s="594"/>
      <c r="DF28" s="594"/>
      <c r="DG28" s="594"/>
      <c r="DH28" s="594"/>
      <c r="DI28" s="594"/>
      <c r="DJ28" s="594"/>
      <c r="DK28" s="595"/>
      <c r="DL28" s="602">
        <v>11622845</v>
      </c>
      <c r="DM28" s="594"/>
      <c r="DN28" s="594"/>
      <c r="DO28" s="594"/>
      <c r="DP28" s="594"/>
      <c r="DQ28" s="594"/>
      <c r="DR28" s="594"/>
      <c r="DS28" s="594"/>
      <c r="DT28" s="594"/>
      <c r="DU28" s="594"/>
      <c r="DV28" s="595"/>
      <c r="DW28" s="598">
        <v>17</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39500</v>
      </c>
      <c r="S29" s="594"/>
      <c r="T29" s="594"/>
      <c r="U29" s="594"/>
      <c r="V29" s="594"/>
      <c r="W29" s="594"/>
      <c r="X29" s="594"/>
      <c r="Y29" s="595"/>
      <c r="Z29" s="596">
        <v>0</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11698185</v>
      </c>
      <c r="CS29" s="625"/>
      <c r="CT29" s="625"/>
      <c r="CU29" s="625"/>
      <c r="CV29" s="625"/>
      <c r="CW29" s="625"/>
      <c r="CX29" s="625"/>
      <c r="CY29" s="626"/>
      <c r="CZ29" s="627">
        <v>10.7</v>
      </c>
      <c r="DA29" s="628"/>
      <c r="DB29" s="628"/>
      <c r="DC29" s="629"/>
      <c r="DD29" s="602">
        <v>11606091</v>
      </c>
      <c r="DE29" s="625"/>
      <c r="DF29" s="625"/>
      <c r="DG29" s="625"/>
      <c r="DH29" s="625"/>
      <c r="DI29" s="625"/>
      <c r="DJ29" s="625"/>
      <c r="DK29" s="626"/>
      <c r="DL29" s="602">
        <v>11606091</v>
      </c>
      <c r="DM29" s="625"/>
      <c r="DN29" s="625"/>
      <c r="DO29" s="625"/>
      <c r="DP29" s="625"/>
      <c r="DQ29" s="625"/>
      <c r="DR29" s="625"/>
      <c r="DS29" s="625"/>
      <c r="DT29" s="625"/>
      <c r="DU29" s="625"/>
      <c r="DV29" s="626"/>
      <c r="DW29" s="598">
        <v>17</v>
      </c>
      <c r="DX29" s="623"/>
      <c r="DY29" s="623"/>
      <c r="DZ29" s="623"/>
      <c r="EA29" s="623"/>
      <c r="EB29" s="623"/>
      <c r="EC29" s="624"/>
    </row>
    <row r="30" spans="2:133" ht="11.25" customHeight="1">
      <c r="B30" s="590" t="s">
        <v>290</v>
      </c>
      <c r="C30" s="591"/>
      <c r="D30" s="591"/>
      <c r="E30" s="591"/>
      <c r="F30" s="591"/>
      <c r="G30" s="591"/>
      <c r="H30" s="591"/>
      <c r="I30" s="591"/>
      <c r="J30" s="591"/>
      <c r="K30" s="591"/>
      <c r="L30" s="591"/>
      <c r="M30" s="591"/>
      <c r="N30" s="591"/>
      <c r="O30" s="591"/>
      <c r="P30" s="591"/>
      <c r="Q30" s="592"/>
      <c r="R30" s="593">
        <v>526507</v>
      </c>
      <c r="S30" s="594"/>
      <c r="T30" s="594"/>
      <c r="U30" s="594"/>
      <c r="V30" s="594"/>
      <c r="W30" s="594"/>
      <c r="X30" s="594"/>
      <c r="Y30" s="595"/>
      <c r="Z30" s="596">
        <v>0.5</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99.1</v>
      </c>
      <c r="BH30" s="652"/>
      <c r="BI30" s="652"/>
      <c r="BJ30" s="652"/>
      <c r="BK30" s="652"/>
      <c r="BL30" s="652"/>
      <c r="BM30" s="588">
        <v>96.8</v>
      </c>
      <c r="BN30" s="652"/>
      <c r="BO30" s="652"/>
      <c r="BP30" s="652"/>
      <c r="BQ30" s="653"/>
      <c r="BR30" s="651">
        <v>98.8</v>
      </c>
      <c r="BS30" s="652"/>
      <c r="BT30" s="652"/>
      <c r="BU30" s="652"/>
      <c r="BV30" s="652"/>
      <c r="BW30" s="652"/>
      <c r="BX30" s="588">
        <v>96.4</v>
      </c>
      <c r="BY30" s="652"/>
      <c r="BZ30" s="652"/>
      <c r="CA30" s="652"/>
      <c r="CB30" s="653"/>
      <c r="CD30" s="656"/>
      <c r="CE30" s="657"/>
      <c r="CF30" s="607" t="s">
        <v>293</v>
      </c>
      <c r="CG30" s="608"/>
      <c r="CH30" s="608"/>
      <c r="CI30" s="608"/>
      <c r="CJ30" s="608"/>
      <c r="CK30" s="608"/>
      <c r="CL30" s="608"/>
      <c r="CM30" s="608"/>
      <c r="CN30" s="608"/>
      <c r="CO30" s="608"/>
      <c r="CP30" s="608"/>
      <c r="CQ30" s="609"/>
      <c r="CR30" s="593">
        <v>10665281</v>
      </c>
      <c r="CS30" s="594"/>
      <c r="CT30" s="594"/>
      <c r="CU30" s="594"/>
      <c r="CV30" s="594"/>
      <c r="CW30" s="594"/>
      <c r="CX30" s="594"/>
      <c r="CY30" s="595"/>
      <c r="CZ30" s="627">
        <v>9.8000000000000007</v>
      </c>
      <c r="DA30" s="628"/>
      <c r="DB30" s="628"/>
      <c r="DC30" s="629"/>
      <c r="DD30" s="602">
        <v>10575973</v>
      </c>
      <c r="DE30" s="594"/>
      <c r="DF30" s="594"/>
      <c r="DG30" s="594"/>
      <c r="DH30" s="594"/>
      <c r="DI30" s="594"/>
      <c r="DJ30" s="594"/>
      <c r="DK30" s="595"/>
      <c r="DL30" s="602">
        <v>10575973</v>
      </c>
      <c r="DM30" s="594"/>
      <c r="DN30" s="594"/>
      <c r="DO30" s="594"/>
      <c r="DP30" s="594"/>
      <c r="DQ30" s="594"/>
      <c r="DR30" s="594"/>
      <c r="DS30" s="594"/>
      <c r="DT30" s="594"/>
      <c r="DU30" s="594"/>
      <c r="DV30" s="595"/>
      <c r="DW30" s="598">
        <v>15.5</v>
      </c>
      <c r="DX30" s="623"/>
      <c r="DY30" s="623"/>
      <c r="DZ30" s="623"/>
      <c r="EA30" s="623"/>
      <c r="EB30" s="623"/>
      <c r="EC30" s="624"/>
    </row>
    <row r="31" spans="2:133" ht="11.25" customHeight="1">
      <c r="B31" s="590" t="s">
        <v>294</v>
      </c>
      <c r="C31" s="591"/>
      <c r="D31" s="591"/>
      <c r="E31" s="591"/>
      <c r="F31" s="591"/>
      <c r="G31" s="591"/>
      <c r="H31" s="591"/>
      <c r="I31" s="591"/>
      <c r="J31" s="591"/>
      <c r="K31" s="591"/>
      <c r="L31" s="591"/>
      <c r="M31" s="591"/>
      <c r="N31" s="591"/>
      <c r="O31" s="591"/>
      <c r="P31" s="591"/>
      <c r="Q31" s="592"/>
      <c r="R31" s="593">
        <v>2932602</v>
      </c>
      <c r="S31" s="594"/>
      <c r="T31" s="594"/>
      <c r="U31" s="594"/>
      <c r="V31" s="594"/>
      <c r="W31" s="594"/>
      <c r="X31" s="594"/>
      <c r="Y31" s="595"/>
      <c r="Z31" s="596">
        <v>2.6</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98.7</v>
      </c>
      <c r="BH31" s="625"/>
      <c r="BI31" s="625"/>
      <c r="BJ31" s="625"/>
      <c r="BK31" s="625"/>
      <c r="BL31" s="625"/>
      <c r="BM31" s="599">
        <v>95.4</v>
      </c>
      <c r="BN31" s="649"/>
      <c r="BO31" s="649"/>
      <c r="BP31" s="649"/>
      <c r="BQ31" s="650"/>
      <c r="BR31" s="648">
        <v>98.3</v>
      </c>
      <c r="BS31" s="625"/>
      <c r="BT31" s="625"/>
      <c r="BU31" s="625"/>
      <c r="BV31" s="625"/>
      <c r="BW31" s="625"/>
      <c r="BX31" s="599">
        <v>94.6</v>
      </c>
      <c r="BY31" s="649"/>
      <c r="BZ31" s="649"/>
      <c r="CA31" s="649"/>
      <c r="CB31" s="650"/>
      <c r="CD31" s="656"/>
      <c r="CE31" s="657"/>
      <c r="CF31" s="607" t="s">
        <v>297</v>
      </c>
      <c r="CG31" s="608"/>
      <c r="CH31" s="608"/>
      <c r="CI31" s="608"/>
      <c r="CJ31" s="608"/>
      <c r="CK31" s="608"/>
      <c r="CL31" s="608"/>
      <c r="CM31" s="608"/>
      <c r="CN31" s="608"/>
      <c r="CO31" s="608"/>
      <c r="CP31" s="608"/>
      <c r="CQ31" s="609"/>
      <c r="CR31" s="593">
        <v>1032904</v>
      </c>
      <c r="CS31" s="625"/>
      <c r="CT31" s="625"/>
      <c r="CU31" s="625"/>
      <c r="CV31" s="625"/>
      <c r="CW31" s="625"/>
      <c r="CX31" s="625"/>
      <c r="CY31" s="626"/>
      <c r="CZ31" s="627">
        <v>0.9</v>
      </c>
      <c r="DA31" s="628"/>
      <c r="DB31" s="628"/>
      <c r="DC31" s="629"/>
      <c r="DD31" s="602">
        <v>1030118</v>
      </c>
      <c r="DE31" s="625"/>
      <c r="DF31" s="625"/>
      <c r="DG31" s="625"/>
      <c r="DH31" s="625"/>
      <c r="DI31" s="625"/>
      <c r="DJ31" s="625"/>
      <c r="DK31" s="626"/>
      <c r="DL31" s="602">
        <v>1030118</v>
      </c>
      <c r="DM31" s="625"/>
      <c r="DN31" s="625"/>
      <c r="DO31" s="625"/>
      <c r="DP31" s="625"/>
      <c r="DQ31" s="625"/>
      <c r="DR31" s="625"/>
      <c r="DS31" s="625"/>
      <c r="DT31" s="625"/>
      <c r="DU31" s="625"/>
      <c r="DV31" s="626"/>
      <c r="DW31" s="598">
        <v>1.5</v>
      </c>
      <c r="DX31" s="623"/>
      <c r="DY31" s="623"/>
      <c r="DZ31" s="623"/>
      <c r="EA31" s="623"/>
      <c r="EB31" s="623"/>
      <c r="EC31" s="624"/>
    </row>
    <row r="32" spans="2:133" ht="11.25" customHeight="1">
      <c r="B32" s="590" t="s">
        <v>298</v>
      </c>
      <c r="C32" s="591"/>
      <c r="D32" s="591"/>
      <c r="E32" s="591"/>
      <c r="F32" s="591"/>
      <c r="G32" s="591"/>
      <c r="H32" s="591"/>
      <c r="I32" s="591"/>
      <c r="J32" s="591"/>
      <c r="K32" s="591"/>
      <c r="L32" s="591"/>
      <c r="M32" s="591"/>
      <c r="N32" s="591"/>
      <c r="O32" s="591"/>
      <c r="P32" s="591"/>
      <c r="Q32" s="592"/>
      <c r="R32" s="593">
        <v>4937165</v>
      </c>
      <c r="S32" s="594"/>
      <c r="T32" s="594"/>
      <c r="U32" s="594"/>
      <c r="V32" s="594"/>
      <c r="W32" s="594"/>
      <c r="X32" s="594"/>
      <c r="Y32" s="595"/>
      <c r="Z32" s="596">
        <v>4.4000000000000004</v>
      </c>
      <c r="AA32" s="596"/>
      <c r="AB32" s="596"/>
      <c r="AC32" s="596"/>
      <c r="AD32" s="597">
        <v>19850</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99.2</v>
      </c>
      <c r="BH32" s="661"/>
      <c r="BI32" s="661"/>
      <c r="BJ32" s="661"/>
      <c r="BK32" s="661"/>
      <c r="BL32" s="661"/>
      <c r="BM32" s="662">
        <v>97.4</v>
      </c>
      <c r="BN32" s="661"/>
      <c r="BO32" s="661"/>
      <c r="BP32" s="661"/>
      <c r="BQ32" s="663"/>
      <c r="BR32" s="660">
        <v>99.1</v>
      </c>
      <c r="BS32" s="661"/>
      <c r="BT32" s="661"/>
      <c r="BU32" s="661"/>
      <c r="BV32" s="661"/>
      <c r="BW32" s="661"/>
      <c r="BX32" s="662">
        <v>97.2</v>
      </c>
      <c r="BY32" s="661"/>
      <c r="BZ32" s="661"/>
      <c r="CA32" s="661"/>
      <c r="CB32" s="663"/>
      <c r="CD32" s="658"/>
      <c r="CE32" s="659"/>
      <c r="CF32" s="607" t="s">
        <v>300</v>
      </c>
      <c r="CG32" s="608"/>
      <c r="CH32" s="608"/>
      <c r="CI32" s="608"/>
      <c r="CJ32" s="608"/>
      <c r="CK32" s="608"/>
      <c r="CL32" s="608"/>
      <c r="CM32" s="608"/>
      <c r="CN32" s="608"/>
      <c r="CO32" s="608"/>
      <c r="CP32" s="608"/>
      <c r="CQ32" s="609"/>
      <c r="CR32" s="593">
        <v>16754</v>
      </c>
      <c r="CS32" s="594"/>
      <c r="CT32" s="594"/>
      <c r="CU32" s="594"/>
      <c r="CV32" s="594"/>
      <c r="CW32" s="594"/>
      <c r="CX32" s="594"/>
      <c r="CY32" s="595"/>
      <c r="CZ32" s="627">
        <v>0</v>
      </c>
      <c r="DA32" s="628"/>
      <c r="DB32" s="628"/>
      <c r="DC32" s="629"/>
      <c r="DD32" s="602">
        <v>16754</v>
      </c>
      <c r="DE32" s="594"/>
      <c r="DF32" s="594"/>
      <c r="DG32" s="594"/>
      <c r="DH32" s="594"/>
      <c r="DI32" s="594"/>
      <c r="DJ32" s="594"/>
      <c r="DK32" s="595"/>
      <c r="DL32" s="602">
        <v>16754</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301</v>
      </c>
      <c r="C33" s="591"/>
      <c r="D33" s="591"/>
      <c r="E33" s="591"/>
      <c r="F33" s="591"/>
      <c r="G33" s="591"/>
      <c r="H33" s="591"/>
      <c r="I33" s="591"/>
      <c r="J33" s="591"/>
      <c r="K33" s="591"/>
      <c r="L33" s="591"/>
      <c r="M33" s="591"/>
      <c r="N33" s="591"/>
      <c r="O33" s="591"/>
      <c r="P33" s="591"/>
      <c r="Q33" s="592"/>
      <c r="R33" s="593">
        <v>6808400</v>
      </c>
      <c r="S33" s="594"/>
      <c r="T33" s="594"/>
      <c r="U33" s="594"/>
      <c r="V33" s="594"/>
      <c r="W33" s="594"/>
      <c r="X33" s="594"/>
      <c r="Y33" s="595"/>
      <c r="Z33" s="596">
        <v>6.1</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43781707</v>
      </c>
      <c r="CS33" s="625"/>
      <c r="CT33" s="625"/>
      <c r="CU33" s="625"/>
      <c r="CV33" s="625"/>
      <c r="CW33" s="625"/>
      <c r="CX33" s="625"/>
      <c r="CY33" s="626"/>
      <c r="CZ33" s="627">
        <v>40.200000000000003</v>
      </c>
      <c r="DA33" s="628"/>
      <c r="DB33" s="628"/>
      <c r="DC33" s="629"/>
      <c r="DD33" s="602">
        <v>35237653</v>
      </c>
      <c r="DE33" s="625"/>
      <c r="DF33" s="625"/>
      <c r="DG33" s="625"/>
      <c r="DH33" s="625"/>
      <c r="DI33" s="625"/>
      <c r="DJ33" s="625"/>
      <c r="DK33" s="626"/>
      <c r="DL33" s="602">
        <v>28264055</v>
      </c>
      <c r="DM33" s="625"/>
      <c r="DN33" s="625"/>
      <c r="DO33" s="625"/>
      <c r="DP33" s="625"/>
      <c r="DQ33" s="625"/>
      <c r="DR33" s="625"/>
      <c r="DS33" s="625"/>
      <c r="DT33" s="625"/>
      <c r="DU33" s="625"/>
      <c r="DV33" s="626"/>
      <c r="DW33" s="598">
        <v>41.5</v>
      </c>
      <c r="DX33" s="623"/>
      <c r="DY33" s="623"/>
      <c r="DZ33" s="623"/>
      <c r="EA33" s="623"/>
      <c r="EB33" s="623"/>
      <c r="EC33" s="624"/>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14210863</v>
      </c>
      <c r="CS34" s="594"/>
      <c r="CT34" s="594"/>
      <c r="CU34" s="594"/>
      <c r="CV34" s="594"/>
      <c r="CW34" s="594"/>
      <c r="CX34" s="594"/>
      <c r="CY34" s="595"/>
      <c r="CZ34" s="627">
        <v>13</v>
      </c>
      <c r="DA34" s="628"/>
      <c r="DB34" s="628"/>
      <c r="DC34" s="629"/>
      <c r="DD34" s="602">
        <v>11752796</v>
      </c>
      <c r="DE34" s="594"/>
      <c r="DF34" s="594"/>
      <c r="DG34" s="594"/>
      <c r="DH34" s="594"/>
      <c r="DI34" s="594"/>
      <c r="DJ34" s="594"/>
      <c r="DK34" s="595"/>
      <c r="DL34" s="602">
        <v>11336673</v>
      </c>
      <c r="DM34" s="594"/>
      <c r="DN34" s="594"/>
      <c r="DO34" s="594"/>
      <c r="DP34" s="594"/>
      <c r="DQ34" s="594"/>
      <c r="DR34" s="594"/>
      <c r="DS34" s="594"/>
      <c r="DT34" s="594"/>
      <c r="DU34" s="594"/>
      <c r="DV34" s="595"/>
      <c r="DW34" s="598">
        <v>16.600000000000001</v>
      </c>
      <c r="DX34" s="623"/>
      <c r="DY34" s="623"/>
      <c r="DZ34" s="623"/>
      <c r="EA34" s="623"/>
      <c r="EB34" s="623"/>
      <c r="EC34" s="624"/>
    </row>
    <row r="35" spans="2:133" ht="11.25" customHeight="1">
      <c r="B35" s="590" t="s">
        <v>307</v>
      </c>
      <c r="C35" s="591"/>
      <c r="D35" s="591"/>
      <c r="E35" s="591"/>
      <c r="F35" s="591"/>
      <c r="G35" s="591"/>
      <c r="H35" s="591"/>
      <c r="I35" s="591"/>
      <c r="J35" s="591"/>
      <c r="K35" s="591"/>
      <c r="L35" s="591"/>
      <c r="M35" s="591"/>
      <c r="N35" s="591"/>
      <c r="O35" s="591"/>
      <c r="P35" s="591"/>
      <c r="Q35" s="592"/>
      <c r="R35" s="593">
        <v>691900</v>
      </c>
      <c r="S35" s="594"/>
      <c r="T35" s="594"/>
      <c r="U35" s="594"/>
      <c r="V35" s="594"/>
      <c r="W35" s="594"/>
      <c r="X35" s="594"/>
      <c r="Y35" s="595"/>
      <c r="Z35" s="596">
        <v>0.6</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15292123</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1204903</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2169920</v>
      </c>
      <c r="CS35" s="625"/>
      <c r="CT35" s="625"/>
      <c r="CU35" s="625"/>
      <c r="CV35" s="625"/>
      <c r="CW35" s="625"/>
      <c r="CX35" s="625"/>
      <c r="CY35" s="626"/>
      <c r="CZ35" s="627">
        <v>2</v>
      </c>
      <c r="DA35" s="628"/>
      <c r="DB35" s="628"/>
      <c r="DC35" s="629"/>
      <c r="DD35" s="602">
        <v>1697675</v>
      </c>
      <c r="DE35" s="625"/>
      <c r="DF35" s="625"/>
      <c r="DG35" s="625"/>
      <c r="DH35" s="625"/>
      <c r="DI35" s="625"/>
      <c r="DJ35" s="625"/>
      <c r="DK35" s="626"/>
      <c r="DL35" s="602">
        <v>1697675</v>
      </c>
      <c r="DM35" s="625"/>
      <c r="DN35" s="625"/>
      <c r="DO35" s="625"/>
      <c r="DP35" s="625"/>
      <c r="DQ35" s="625"/>
      <c r="DR35" s="625"/>
      <c r="DS35" s="625"/>
      <c r="DT35" s="625"/>
      <c r="DU35" s="625"/>
      <c r="DV35" s="626"/>
      <c r="DW35" s="598">
        <v>2.5</v>
      </c>
      <c r="DX35" s="623"/>
      <c r="DY35" s="623"/>
      <c r="DZ35" s="623"/>
      <c r="EA35" s="623"/>
      <c r="EB35" s="623"/>
      <c r="EC35" s="624"/>
    </row>
    <row r="36" spans="2:133" ht="11.25" customHeight="1">
      <c r="B36" s="636" t="s">
        <v>311</v>
      </c>
      <c r="C36" s="637"/>
      <c r="D36" s="637"/>
      <c r="E36" s="637"/>
      <c r="F36" s="637"/>
      <c r="G36" s="637"/>
      <c r="H36" s="637"/>
      <c r="I36" s="637"/>
      <c r="J36" s="637"/>
      <c r="K36" s="637"/>
      <c r="L36" s="637"/>
      <c r="M36" s="637"/>
      <c r="N36" s="637"/>
      <c r="O36" s="637"/>
      <c r="P36" s="637"/>
      <c r="Q36" s="638"/>
      <c r="R36" s="665">
        <v>111506209</v>
      </c>
      <c r="S36" s="666"/>
      <c r="T36" s="666"/>
      <c r="U36" s="666"/>
      <c r="V36" s="666"/>
      <c r="W36" s="666"/>
      <c r="X36" s="666"/>
      <c r="Y36" s="667"/>
      <c r="Z36" s="668">
        <v>100</v>
      </c>
      <c r="AA36" s="668"/>
      <c r="AB36" s="668"/>
      <c r="AC36" s="668"/>
      <c r="AD36" s="669">
        <v>67487787</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6752602</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1105549</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15030192</v>
      </c>
      <c r="CS36" s="594"/>
      <c r="CT36" s="594"/>
      <c r="CU36" s="594"/>
      <c r="CV36" s="594"/>
      <c r="CW36" s="594"/>
      <c r="CX36" s="594"/>
      <c r="CY36" s="595"/>
      <c r="CZ36" s="627">
        <v>13.8</v>
      </c>
      <c r="DA36" s="628"/>
      <c r="DB36" s="628"/>
      <c r="DC36" s="629"/>
      <c r="DD36" s="602">
        <v>13560198</v>
      </c>
      <c r="DE36" s="594"/>
      <c r="DF36" s="594"/>
      <c r="DG36" s="594"/>
      <c r="DH36" s="594"/>
      <c r="DI36" s="594"/>
      <c r="DJ36" s="594"/>
      <c r="DK36" s="595"/>
      <c r="DL36" s="602">
        <v>9603946</v>
      </c>
      <c r="DM36" s="594"/>
      <c r="DN36" s="594"/>
      <c r="DO36" s="594"/>
      <c r="DP36" s="594"/>
      <c r="DQ36" s="594"/>
      <c r="DR36" s="594"/>
      <c r="DS36" s="594"/>
      <c r="DT36" s="594"/>
      <c r="DU36" s="594"/>
      <c r="DV36" s="595"/>
      <c r="DW36" s="598">
        <v>14.1</v>
      </c>
      <c r="DX36" s="623"/>
      <c r="DY36" s="623"/>
      <c r="DZ36" s="623"/>
      <c r="EA36" s="623"/>
      <c r="EB36" s="623"/>
      <c r="EC36" s="624"/>
    </row>
    <row r="37" spans="2:133" ht="11.25" customHeight="1">
      <c r="AQ37" s="672" t="s">
        <v>315</v>
      </c>
      <c r="AR37" s="673"/>
      <c r="AS37" s="673"/>
      <c r="AT37" s="673"/>
      <c r="AU37" s="673"/>
      <c r="AV37" s="673"/>
      <c r="AW37" s="673"/>
      <c r="AX37" s="673"/>
      <c r="AY37" s="674"/>
      <c r="AZ37" s="593">
        <v>965217</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42107</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1793084</v>
      </c>
      <c r="CS37" s="625"/>
      <c r="CT37" s="625"/>
      <c r="CU37" s="625"/>
      <c r="CV37" s="625"/>
      <c r="CW37" s="625"/>
      <c r="CX37" s="625"/>
      <c r="CY37" s="626"/>
      <c r="CZ37" s="627">
        <v>1.6</v>
      </c>
      <c r="DA37" s="628"/>
      <c r="DB37" s="628"/>
      <c r="DC37" s="629"/>
      <c r="DD37" s="602">
        <v>1781666</v>
      </c>
      <c r="DE37" s="625"/>
      <c r="DF37" s="625"/>
      <c r="DG37" s="625"/>
      <c r="DH37" s="625"/>
      <c r="DI37" s="625"/>
      <c r="DJ37" s="625"/>
      <c r="DK37" s="626"/>
      <c r="DL37" s="602">
        <v>1654713</v>
      </c>
      <c r="DM37" s="625"/>
      <c r="DN37" s="625"/>
      <c r="DO37" s="625"/>
      <c r="DP37" s="625"/>
      <c r="DQ37" s="625"/>
      <c r="DR37" s="625"/>
      <c r="DS37" s="625"/>
      <c r="DT37" s="625"/>
      <c r="DU37" s="625"/>
      <c r="DV37" s="626"/>
      <c r="DW37" s="598">
        <v>2.4</v>
      </c>
      <c r="DX37" s="623"/>
      <c r="DY37" s="623"/>
      <c r="DZ37" s="623"/>
      <c r="EA37" s="623"/>
      <c r="EB37" s="623"/>
      <c r="EC37" s="624"/>
    </row>
    <row r="38" spans="2:133" ht="11.25" customHeight="1">
      <c r="AQ38" s="672" t="s">
        <v>318</v>
      </c>
      <c r="AR38" s="673"/>
      <c r="AS38" s="673"/>
      <c r="AT38" s="673"/>
      <c r="AU38" s="673"/>
      <c r="AV38" s="673"/>
      <c r="AW38" s="673"/>
      <c r="AX38" s="673"/>
      <c r="AY38" s="674"/>
      <c r="AZ38" s="593">
        <v>274424</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69847</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7662721</v>
      </c>
      <c r="CS38" s="594"/>
      <c r="CT38" s="594"/>
      <c r="CU38" s="594"/>
      <c r="CV38" s="594"/>
      <c r="CW38" s="594"/>
      <c r="CX38" s="594"/>
      <c r="CY38" s="595"/>
      <c r="CZ38" s="627">
        <v>7</v>
      </c>
      <c r="DA38" s="628"/>
      <c r="DB38" s="628"/>
      <c r="DC38" s="629"/>
      <c r="DD38" s="602">
        <v>6501927</v>
      </c>
      <c r="DE38" s="594"/>
      <c r="DF38" s="594"/>
      <c r="DG38" s="594"/>
      <c r="DH38" s="594"/>
      <c r="DI38" s="594"/>
      <c r="DJ38" s="594"/>
      <c r="DK38" s="595"/>
      <c r="DL38" s="602">
        <v>5625761</v>
      </c>
      <c r="DM38" s="594"/>
      <c r="DN38" s="594"/>
      <c r="DO38" s="594"/>
      <c r="DP38" s="594"/>
      <c r="DQ38" s="594"/>
      <c r="DR38" s="594"/>
      <c r="DS38" s="594"/>
      <c r="DT38" s="594"/>
      <c r="DU38" s="594"/>
      <c r="DV38" s="595"/>
      <c r="DW38" s="598">
        <v>8.3000000000000007</v>
      </c>
      <c r="DX38" s="623"/>
      <c r="DY38" s="623"/>
      <c r="DZ38" s="623"/>
      <c r="EA38" s="623"/>
      <c r="EB38" s="623"/>
      <c r="EC38" s="624"/>
    </row>
    <row r="39" spans="2:133" ht="11.25" customHeight="1">
      <c r="AQ39" s="672" t="s">
        <v>321</v>
      </c>
      <c r="AR39" s="673"/>
      <c r="AS39" s="673"/>
      <c r="AT39" s="673"/>
      <c r="AU39" s="673"/>
      <c r="AV39" s="673"/>
      <c r="AW39" s="673"/>
      <c r="AX39" s="673"/>
      <c r="AY39" s="674"/>
      <c r="AZ39" s="593">
        <v>167932</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99</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2226191</v>
      </c>
      <c r="CS39" s="625"/>
      <c r="CT39" s="625"/>
      <c r="CU39" s="625"/>
      <c r="CV39" s="625"/>
      <c r="CW39" s="625"/>
      <c r="CX39" s="625"/>
      <c r="CY39" s="626"/>
      <c r="CZ39" s="627">
        <v>2</v>
      </c>
      <c r="DA39" s="628"/>
      <c r="DB39" s="628"/>
      <c r="DC39" s="629"/>
      <c r="DD39" s="602">
        <v>1725057</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1560734</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92</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2481820</v>
      </c>
      <c r="CS40" s="594"/>
      <c r="CT40" s="594"/>
      <c r="CU40" s="594"/>
      <c r="CV40" s="594"/>
      <c r="CW40" s="594"/>
      <c r="CX40" s="594"/>
      <c r="CY40" s="595"/>
      <c r="CZ40" s="627">
        <v>2.2999999999999998</v>
      </c>
      <c r="DA40" s="628"/>
      <c r="DB40" s="628"/>
      <c r="DC40" s="629"/>
      <c r="DD40" s="602" t="s">
        <v>221</v>
      </c>
      <c r="DE40" s="594"/>
      <c r="DF40" s="594"/>
      <c r="DG40" s="594"/>
      <c r="DH40" s="594"/>
      <c r="DI40" s="594"/>
      <c r="DJ40" s="594"/>
      <c r="DK40" s="595"/>
      <c r="DL40" s="602" t="s">
        <v>221</v>
      </c>
      <c r="DM40" s="594"/>
      <c r="DN40" s="594"/>
      <c r="DO40" s="594"/>
      <c r="DP40" s="594"/>
      <c r="DQ40" s="594"/>
      <c r="DR40" s="594"/>
      <c r="DS40" s="594"/>
      <c r="DT40" s="594"/>
      <c r="DU40" s="594"/>
      <c r="DV40" s="595"/>
      <c r="DW40" s="598" t="s">
        <v>221</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5571214</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286</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215</v>
      </c>
      <c r="CS41" s="625"/>
      <c r="CT41" s="625"/>
      <c r="CU41" s="625"/>
      <c r="CV41" s="625"/>
      <c r="CW41" s="625"/>
      <c r="CX41" s="625"/>
      <c r="CY41" s="626"/>
      <c r="CZ41" s="627" t="s">
        <v>215</v>
      </c>
      <c r="DA41" s="628"/>
      <c r="DB41" s="628"/>
      <c r="DC41" s="629"/>
      <c r="DD41" s="602" t="s">
        <v>215</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14213639</v>
      </c>
      <c r="CS42" s="594"/>
      <c r="CT42" s="594"/>
      <c r="CU42" s="594"/>
      <c r="CV42" s="594"/>
      <c r="CW42" s="594"/>
      <c r="CX42" s="594"/>
      <c r="CY42" s="595"/>
      <c r="CZ42" s="627">
        <v>13</v>
      </c>
      <c r="DA42" s="676"/>
      <c r="DB42" s="676"/>
      <c r="DC42" s="677"/>
      <c r="DD42" s="602">
        <v>4699091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516603</v>
      </c>
      <c r="CS43" s="625"/>
      <c r="CT43" s="625"/>
      <c r="CU43" s="625"/>
      <c r="CV43" s="625"/>
      <c r="CW43" s="625"/>
      <c r="CX43" s="625"/>
      <c r="CY43" s="626"/>
      <c r="CZ43" s="627">
        <v>0.5</v>
      </c>
      <c r="DA43" s="628"/>
      <c r="DB43" s="628"/>
      <c r="DC43" s="629"/>
      <c r="DD43" s="602">
        <v>516603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288</v>
      </c>
      <c r="CE44" s="700"/>
      <c r="CF44" s="590" t="s">
        <v>336</v>
      </c>
      <c r="CG44" s="591"/>
      <c r="CH44" s="591"/>
      <c r="CI44" s="591"/>
      <c r="CJ44" s="591"/>
      <c r="CK44" s="591"/>
      <c r="CL44" s="591"/>
      <c r="CM44" s="591"/>
      <c r="CN44" s="591"/>
      <c r="CO44" s="591"/>
      <c r="CP44" s="591"/>
      <c r="CQ44" s="592"/>
      <c r="CR44" s="593">
        <v>14165819</v>
      </c>
      <c r="CS44" s="594"/>
      <c r="CT44" s="594"/>
      <c r="CU44" s="594"/>
      <c r="CV44" s="594"/>
      <c r="CW44" s="594"/>
      <c r="CX44" s="594"/>
      <c r="CY44" s="595"/>
      <c r="CZ44" s="627">
        <v>13</v>
      </c>
      <c r="DA44" s="676"/>
      <c r="DB44" s="676"/>
      <c r="DC44" s="677"/>
      <c r="DD44" s="602">
        <v>4694207</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6047776</v>
      </c>
      <c r="CS45" s="625"/>
      <c r="CT45" s="625"/>
      <c r="CU45" s="625"/>
      <c r="CV45" s="625"/>
      <c r="CW45" s="625"/>
      <c r="CX45" s="625"/>
      <c r="CY45" s="626"/>
      <c r="CZ45" s="627">
        <v>5.5</v>
      </c>
      <c r="DA45" s="628"/>
      <c r="DB45" s="628"/>
      <c r="DC45" s="629"/>
      <c r="DD45" s="602">
        <v>259310</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7936588</v>
      </c>
      <c r="CS46" s="594"/>
      <c r="CT46" s="594"/>
      <c r="CU46" s="594"/>
      <c r="CV46" s="594"/>
      <c r="CW46" s="594"/>
      <c r="CX46" s="594"/>
      <c r="CY46" s="595"/>
      <c r="CZ46" s="627">
        <v>7.3</v>
      </c>
      <c r="DA46" s="676"/>
      <c r="DB46" s="676"/>
      <c r="DC46" s="677"/>
      <c r="DD46" s="602">
        <v>4430154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47820</v>
      </c>
      <c r="CS47" s="625"/>
      <c r="CT47" s="625"/>
      <c r="CU47" s="625"/>
      <c r="CV47" s="625"/>
      <c r="CW47" s="625"/>
      <c r="CX47" s="625"/>
      <c r="CY47" s="626"/>
      <c r="CZ47" s="627">
        <v>0</v>
      </c>
      <c r="DA47" s="628"/>
      <c r="DB47" s="628"/>
      <c r="DC47" s="629"/>
      <c r="DD47" s="602">
        <v>4884</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341</v>
      </c>
      <c r="CS48" s="594"/>
      <c r="CT48" s="594"/>
      <c r="CU48" s="594"/>
      <c r="CV48" s="594"/>
      <c r="CW48" s="594"/>
      <c r="CX48" s="594"/>
      <c r="CY48" s="595"/>
      <c r="CZ48" s="627" t="s">
        <v>341</v>
      </c>
      <c r="DA48" s="676"/>
      <c r="DB48" s="676"/>
      <c r="DC48" s="677"/>
      <c r="DD48" s="602" t="s">
        <v>341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109014587</v>
      </c>
      <c r="CS49" s="661"/>
      <c r="CT49" s="661"/>
      <c r="CU49" s="661"/>
      <c r="CV49" s="661"/>
      <c r="CW49" s="661"/>
      <c r="CX49" s="661"/>
      <c r="CY49" s="688"/>
      <c r="CZ49" s="689">
        <v>100</v>
      </c>
      <c r="DA49" s="690"/>
      <c r="DB49" s="690"/>
      <c r="DC49" s="691"/>
      <c r="DD49" s="692">
        <v>72567634</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customSheetViews>
    <customSheetView guid="{0F4FD2AA-BE25-4883-8336-0DF094FC20B6}" showGridLines="0" fitToPage="1" hiddenRows="1" hiddenColumns="1">
      <pageMargins left="0" right="0" top="0.39370078740157483" bottom="0.39370078740157483" header="0.19685039370078741" footer="0.19685039370078741"/>
      <printOptions horizontalCentered="1"/>
      <pageSetup paperSize="9" scale="68" orientation="landscape" r:id="rId1"/>
      <headerFooter alignWithMargins="0">
        <oddFooter>&amp;C&amp;P/&amp;N</oddFooter>
      </headerFooter>
    </customSheetView>
  </customSheetViews>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2"/>
  <headerFooter alignWithMargins="0">
    <oddFooter>&amp;C&amp;P/&amp;N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111419</v>
      </c>
      <c r="R7" s="723"/>
      <c r="S7" s="723"/>
      <c r="T7" s="723"/>
      <c r="U7" s="723"/>
      <c r="V7" s="723">
        <v>108962</v>
      </c>
      <c r="W7" s="723"/>
      <c r="X7" s="723"/>
      <c r="Y7" s="723"/>
      <c r="Z7" s="723"/>
      <c r="AA7" s="723">
        <v>2457</v>
      </c>
      <c r="AB7" s="723"/>
      <c r="AC7" s="723"/>
      <c r="AD7" s="723"/>
      <c r="AE7" s="724"/>
      <c r="AF7" s="725">
        <v>2108</v>
      </c>
      <c r="AG7" s="726"/>
      <c r="AH7" s="726"/>
      <c r="AI7" s="726"/>
      <c r="AJ7" s="727"/>
      <c r="AK7" s="762">
        <v>614</v>
      </c>
      <c r="AL7" s="763"/>
      <c r="AM7" s="763"/>
      <c r="AN7" s="763"/>
      <c r="AO7" s="763"/>
      <c r="AP7" s="763">
        <v>73181</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567</v>
      </c>
      <c r="BT7" s="767"/>
      <c r="BU7" s="767"/>
      <c r="BV7" s="767"/>
      <c r="BW7" s="767"/>
      <c r="BX7" s="767"/>
      <c r="BY7" s="767"/>
      <c r="BZ7" s="767"/>
      <c r="CA7" s="767"/>
      <c r="CB7" s="767"/>
      <c r="CC7" s="767"/>
      <c r="CD7" s="767"/>
      <c r="CE7" s="767"/>
      <c r="CF7" s="767"/>
      <c r="CG7" s="768"/>
      <c r="CH7" s="759">
        <v>55</v>
      </c>
      <c r="CI7" s="760"/>
      <c r="CJ7" s="760"/>
      <c r="CK7" s="760"/>
      <c r="CL7" s="761"/>
      <c r="CM7" s="759">
        <v>772</v>
      </c>
      <c r="CN7" s="760"/>
      <c r="CO7" s="760"/>
      <c r="CP7" s="760"/>
      <c r="CQ7" s="761"/>
      <c r="CR7" s="759">
        <v>12</v>
      </c>
      <c r="CS7" s="760"/>
      <c r="CT7" s="760"/>
      <c r="CU7" s="760"/>
      <c r="CV7" s="761"/>
      <c r="CW7" s="759" t="s">
        <v>575</v>
      </c>
      <c r="CX7" s="760"/>
      <c r="CY7" s="760"/>
      <c r="CZ7" s="760"/>
      <c r="DA7" s="761"/>
      <c r="DB7" s="759" t="s">
        <v>575</v>
      </c>
      <c r="DC7" s="760"/>
      <c r="DD7" s="760"/>
      <c r="DE7" s="760"/>
      <c r="DF7" s="761"/>
      <c r="DG7" s="759" t="s">
        <v>576</v>
      </c>
      <c r="DH7" s="760"/>
      <c r="DI7" s="760"/>
      <c r="DJ7" s="760"/>
      <c r="DK7" s="761"/>
      <c r="DL7" s="759" t="s">
        <v>576</v>
      </c>
      <c r="DM7" s="760"/>
      <c r="DN7" s="760"/>
      <c r="DO7" s="760"/>
      <c r="DP7" s="761"/>
      <c r="DQ7" s="759" t="s">
        <v>576</v>
      </c>
      <c r="DR7" s="760"/>
      <c r="DS7" s="760"/>
      <c r="DT7" s="760"/>
      <c r="DU7" s="761"/>
      <c r="DV7" s="740"/>
      <c r="DW7" s="741"/>
      <c r="DX7" s="741"/>
      <c r="DY7" s="741"/>
      <c r="DZ7" s="742"/>
      <c r="EA7" s="205"/>
    </row>
    <row r="8" spans="1:131" s="206" customFormat="1" ht="26.25" customHeight="1">
      <c r="A8" s="212">
        <v>2</v>
      </c>
      <c r="B8" s="743" t="s">
        <v>366</v>
      </c>
      <c r="C8" s="744"/>
      <c r="D8" s="744"/>
      <c r="E8" s="744"/>
      <c r="F8" s="744"/>
      <c r="G8" s="744"/>
      <c r="H8" s="744"/>
      <c r="I8" s="744"/>
      <c r="J8" s="744"/>
      <c r="K8" s="744"/>
      <c r="L8" s="744"/>
      <c r="M8" s="744"/>
      <c r="N8" s="744"/>
      <c r="O8" s="744"/>
      <c r="P8" s="745"/>
      <c r="Q8" s="746">
        <v>446</v>
      </c>
      <c r="R8" s="747"/>
      <c r="S8" s="747"/>
      <c r="T8" s="747"/>
      <c r="U8" s="747"/>
      <c r="V8" s="747">
        <v>434</v>
      </c>
      <c r="W8" s="747"/>
      <c r="X8" s="747"/>
      <c r="Y8" s="747"/>
      <c r="Z8" s="747"/>
      <c r="AA8" s="747">
        <v>11</v>
      </c>
      <c r="AB8" s="747"/>
      <c r="AC8" s="747"/>
      <c r="AD8" s="747"/>
      <c r="AE8" s="748"/>
      <c r="AF8" s="749">
        <v>11</v>
      </c>
      <c r="AG8" s="750"/>
      <c r="AH8" s="750"/>
      <c r="AI8" s="750"/>
      <c r="AJ8" s="751"/>
      <c r="AK8" s="752">
        <v>423</v>
      </c>
      <c r="AL8" s="753"/>
      <c r="AM8" s="753"/>
      <c r="AN8" s="753"/>
      <c r="AO8" s="753"/>
      <c r="AP8" s="753">
        <v>1116</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568</v>
      </c>
      <c r="BT8" s="757"/>
      <c r="BU8" s="757"/>
      <c r="BV8" s="757"/>
      <c r="BW8" s="757"/>
      <c r="BX8" s="757"/>
      <c r="BY8" s="757"/>
      <c r="BZ8" s="757"/>
      <c r="CA8" s="757"/>
      <c r="CB8" s="757"/>
      <c r="CC8" s="757"/>
      <c r="CD8" s="757"/>
      <c r="CE8" s="757"/>
      <c r="CF8" s="757"/>
      <c r="CG8" s="758"/>
      <c r="CH8" s="769">
        <v>46</v>
      </c>
      <c r="CI8" s="770"/>
      <c r="CJ8" s="770"/>
      <c r="CK8" s="770"/>
      <c r="CL8" s="771"/>
      <c r="CM8" s="769">
        <v>26</v>
      </c>
      <c r="CN8" s="770"/>
      <c r="CO8" s="770"/>
      <c r="CP8" s="770"/>
      <c r="CQ8" s="771"/>
      <c r="CR8" s="769">
        <v>31</v>
      </c>
      <c r="CS8" s="770"/>
      <c r="CT8" s="770"/>
      <c r="CU8" s="770"/>
      <c r="CV8" s="771"/>
      <c r="CW8" s="769" t="s">
        <v>575</v>
      </c>
      <c r="CX8" s="770"/>
      <c r="CY8" s="770"/>
      <c r="CZ8" s="770"/>
      <c r="DA8" s="771"/>
      <c r="DB8" s="769">
        <v>50</v>
      </c>
      <c r="DC8" s="770"/>
      <c r="DD8" s="770"/>
      <c r="DE8" s="770"/>
      <c r="DF8" s="771"/>
      <c r="DG8" s="769" t="s">
        <v>576</v>
      </c>
      <c r="DH8" s="770"/>
      <c r="DI8" s="770"/>
      <c r="DJ8" s="770"/>
      <c r="DK8" s="771"/>
      <c r="DL8" s="769" t="s">
        <v>576</v>
      </c>
      <c r="DM8" s="770"/>
      <c r="DN8" s="770"/>
      <c r="DO8" s="770"/>
      <c r="DP8" s="771"/>
      <c r="DQ8" s="769" t="s">
        <v>576</v>
      </c>
      <c r="DR8" s="770"/>
      <c r="DS8" s="770"/>
      <c r="DT8" s="770"/>
      <c r="DU8" s="771"/>
      <c r="DV8" s="772"/>
      <c r="DW8" s="773"/>
      <c r="DX8" s="773"/>
      <c r="DY8" s="773"/>
      <c r="DZ8" s="774"/>
      <c r="EA8" s="205"/>
    </row>
    <row r="9" spans="1:131" s="206" customFormat="1" ht="26.25" customHeight="1">
      <c r="A9" s="212">
        <v>3</v>
      </c>
      <c r="B9" s="743" t="s">
        <v>367</v>
      </c>
      <c r="C9" s="744"/>
      <c r="D9" s="744"/>
      <c r="E9" s="744"/>
      <c r="F9" s="744"/>
      <c r="G9" s="744"/>
      <c r="H9" s="744"/>
      <c r="I9" s="744"/>
      <c r="J9" s="744"/>
      <c r="K9" s="744"/>
      <c r="L9" s="744"/>
      <c r="M9" s="744"/>
      <c r="N9" s="744"/>
      <c r="O9" s="744"/>
      <c r="P9" s="745"/>
      <c r="Q9" s="746">
        <v>31</v>
      </c>
      <c r="R9" s="747"/>
      <c r="S9" s="747"/>
      <c r="T9" s="747"/>
      <c r="U9" s="747"/>
      <c r="V9" s="747">
        <v>8</v>
      </c>
      <c r="W9" s="747"/>
      <c r="X9" s="747"/>
      <c r="Y9" s="747"/>
      <c r="Z9" s="747"/>
      <c r="AA9" s="747">
        <f>Q9-V9</f>
        <v>23</v>
      </c>
      <c r="AB9" s="747"/>
      <c r="AC9" s="747"/>
      <c r="AD9" s="747"/>
      <c r="AE9" s="748"/>
      <c r="AF9" s="749">
        <v>23</v>
      </c>
      <c r="AG9" s="750"/>
      <c r="AH9" s="750"/>
      <c r="AI9" s="750"/>
      <c r="AJ9" s="751"/>
      <c r="AK9" s="752" t="s">
        <v>543</v>
      </c>
      <c r="AL9" s="753"/>
      <c r="AM9" s="753"/>
      <c r="AN9" s="753"/>
      <c r="AO9" s="753"/>
      <c r="AP9" s="753">
        <v>16</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t="s">
        <v>570</v>
      </c>
      <c r="BS9" s="756" t="s">
        <v>569</v>
      </c>
      <c r="BT9" s="757"/>
      <c r="BU9" s="757"/>
      <c r="BV9" s="757"/>
      <c r="BW9" s="757"/>
      <c r="BX9" s="757"/>
      <c r="BY9" s="757"/>
      <c r="BZ9" s="757"/>
      <c r="CA9" s="757"/>
      <c r="CB9" s="757"/>
      <c r="CC9" s="757"/>
      <c r="CD9" s="757"/>
      <c r="CE9" s="757"/>
      <c r="CF9" s="757"/>
      <c r="CG9" s="758"/>
      <c r="CH9" s="769">
        <v>-90</v>
      </c>
      <c r="CI9" s="770"/>
      <c r="CJ9" s="770"/>
      <c r="CK9" s="770"/>
      <c r="CL9" s="771"/>
      <c r="CM9" s="769">
        <v>-12078</v>
      </c>
      <c r="CN9" s="770"/>
      <c r="CO9" s="770"/>
      <c r="CP9" s="770"/>
      <c r="CQ9" s="771"/>
      <c r="CR9" s="769">
        <v>5</v>
      </c>
      <c r="CS9" s="770"/>
      <c r="CT9" s="770"/>
      <c r="CU9" s="770"/>
      <c r="CV9" s="771"/>
      <c r="CW9" s="769">
        <v>39</v>
      </c>
      <c r="CX9" s="770"/>
      <c r="CY9" s="770"/>
      <c r="CZ9" s="770"/>
      <c r="DA9" s="771"/>
      <c r="DB9" s="769">
        <v>2357</v>
      </c>
      <c r="DC9" s="770"/>
      <c r="DD9" s="770"/>
      <c r="DE9" s="770"/>
      <c r="DF9" s="771"/>
      <c r="DG9" s="769">
        <v>4726</v>
      </c>
      <c r="DH9" s="770"/>
      <c r="DI9" s="770"/>
      <c r="DJ9" s="770"/>
      <c r="DK9" s="771"/>
      <c r="DL9" s="769" t="s">
        <v>576</v>
      </c>
      <c r="DM9" s="770"/>
      <c r="DN9" s="770"/>
      <c r="DO9" s="770"/>
      <c r="DP9" s="771"/>
      <c r="DQ9" s="769">
        <v>10471</v>
      </c>
      <c r="DR9" s="770"/>
      <c r="DS9" s="770"/>
      <c r="DT9" s="770"/>
      <c r="DU9" s="771"/>
      <c r="DV9" s="772"/>
      <c r="DW9" s="773"/>
      <c r="DX9" s="773"/>
      <c r="DY9" s="773"/>
      <c r="DZ9" s="774"/>
      <c r="EA9" s="205"/>
    </row>
    <row r="10" spans="1:131" s="206" customFormat="1" ht="26.25" customHeight="1">
      <c r="A10" s="212">
        <v>4</v>
      </c>
      <c r="B10" s="743" t="s">
        <v>368</v>
      </c>
      <c r="C10" s="744"/>
      <c r="D10" s="744"/>
      <c r="E10" s="744"/>
      <c r="F10" s="744"/>
      <c r="G10" s="744"/>
      <c r="H10" s="744"/>
      <c r="I10" s="744"/>
      <c r="J10" s="744"/>
      <c r="K10" s="744"/>
      <c r="L10" s="744"/>
      <c r="M10" s="744"/>
      <c r="N10" s="744"/>
      <c r="O10" s="744"/>
      <c r="P10" s="745"/>
      <c r="Q10" s="746">
        <v>721</v>
      </c>
      <c r="R10" s="747"/>
      <c r="S10" s="747"/>
      <c r="T10" s="747"/>
      <c r="U10" s="747"/>
      <c r="V10" s="747">
        <v>721</v>
      </c>
      <c r="W10" s="747"/>
      <c r="X10" s="747"/>
      <c r="Y10" s="747"/>
      <c r="Z10" s="747"/>
      <c r="AA10" s="747" t="s">
        <v>542</v>
      </c>
      <c r="AB10" s="747"/>
      <c r="AC10" s="747"/>
      <c r="AD10" s="747"/>
      <c r="AE10" s="748"/>
      <c r="AF10" s="749" t="s">
        <v>111</v>
      </c>
      <c r="AG10" s="750"/>
      <c r="AH10" s="750"/>
      <c r="AI10" s="750"/>
      <c r="AJ10" s="751"/>
      <c r="AK10" s="752" t="s">
        <v>542</v>
      </c>
      <c r="AL10" s="753"/>
      <c r="AM10" s="753"/>
      <c r="AN10" s="753"/>
      <c r="AO10" s="753"/>
      <c r="AP10" s="753">
        <v>475</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571</v>
      </c>
      <c r="BT10" s="757"/>
      <c r="BU10" s="757"/>
      <c r="BV10" s="757"/>
      <c r="BW10" s="757"/>
      <c r="BX10" s="757"/>
      <c r="BY10" s="757"/>
      <c r="BZ10" s="757"/>
      <c r="CA10" s="757"/>
      <c r="CB10" s="757"/>
      <c r="CC10" s="757"/>
      <c r="CD10" s="757"/>
      <c r="CE10" s="757"/>
      <c r="CF10" s="757"/>
      <c r="CG10" s="758"/>
      <c r="CH10" s="769">
        <v>-1</v>
      </c>
      <c r="CI10" s="770"/>
      <c r="CJ10" s="770"/>
      <c r="CK10" s="770"/>
      <c r="CL10" s="771"/>
      <c r="CM10" s="769">
        <v>1212</v>
      </c>
      <c r="CN10" s="770"/>
      <c r="CO10" s="770"/>
      <c r="CP10" s="770"/>
      <c r="CQ10" s="771"/>
      <c r="CR10" s="769">
        <v>7</v>
      </c>
      <c r="CS10" s="770"/>
      <c r="CT10" s="770"/>
      <c r="CU10" s="770"/>
      <c r="CV10" s="771"/>
      <c r="CW10" s="769">
        <v>41</v>
      </c>
      <c r="CX10" s="770"/>
      <c r="CY10" s="770"/>
      <c r="CZ10" s="770"/>
      <c r="DA10" s="771"/>
      <c r="DB10" s="769" t="s">
        <v>575</v>
      </c>
      <c r="DC10" s="770"/>
      <c r="DD10" s="770"/>
      <c r="DE10" s="770"/>
      <c r="DF10" s="771"/>
      <c r="DG10" s="769" t="s">
        <v>576</v>
      </c>
      <c r="DH10" s="770"/>
      <c r="DI10" s="770"/>
      <c r="DJ10" s="770"/>
      <c r="DK10" s="771"/>
      <c r="DL10" s="769" t="s">
        <v>576</v>
      </c>
      <c r="DM10" s="770"/>
      <c r="DN10" s="770"/>
      <c r="DO10" s="770"/>
      <c r="DP10" s="771"/>
      <c r="DQ10" s="769" t="s">
        <v>576</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572</v>
      </c>
      <c r="BT11" s="757"/>
      <c r="BU11" s="757"/>
      <c r="BV11" s="757"/>
      <c r="BW11" s="757"/>
      <c r="BX11" s="757"/>
      <c r="BY11" s="757"/>
      <c r="BZ11" s="757"/>
      <c r="CA11" s="757"/>
      <c r="CB11" s="757"/>
      <c r="CC11" s="757"/>
      <c r="CD11" s="757"/>
      <c r="CE11" s="757"/>
      <c r="CF11" s="757"/>
      <c r="CG11" s="758"/>
      <c r="CH11" s="769">
        <v>-15</v>
      </c>
      <c r="CI11" s="770"/>
      <c r="CJ11" s="770"/>
      <c r="CK11" s="770"/>
      <c r="CL11" s="771"/>
      <c r="CM11" s="769">
        <v>1728</v>
      </c>
      <c r="CN11" s="770"/>
      <c r="CO11" s="770"/>
      <c r="CP11" s="770"/>
      <c r="CQ11" s="771"/>
      <c r="CR11" s="769">
        <v>200</v>
      </c>
      <c r="CS11" s="770"/>
      <c r="CT11" s="770"/>
      <c r="CU11" s="770"/>
      <c r="CV11" s="771"/>
      <c r="CW11" s="769">
        <v>216</v>
      </c>
      <c r="CX11" s="770"/>
      <c r="CY11" s="770"/>
      <c r="CZ11" s="770"/>
      <c r="DA11" s="771"/>
      <c r="DB11" s="769" t="s">
        <v>575</v>
      </c>
      <c r="DC11" s="770"/>
      <c r="DD11" s="770"/>
      <c r="DE11" s="770"/>
      <c r="DF11" s="771"/>
      <c r="DG11" s="769" t="s">
        <v>576</v>
      </c>
      <c r="DH11" s="770"/>
      <c r="DI11" s="770"/>
      <c r="DJ11" s="770"/>
      <c r="DK11" s="771"/>
      <c r="DL11" s="769" t="s">
        <v>577</v>
      </c>
      <c r="DM11" s="770"/>
      <c r="DN11" s="770"/>
      <c r="DO11" s="770"/>
      <c r="DP11" s="771"/>
      <c r="DQ11" s="769" t="s">
        <v>579</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573</v>
      </c>
      <c r="BT12" s="757"/>
      <c r="BU12" s="757"/>
      <c r="BV12" s="757"/>
      <c r="BW12" s="757"/>
      <c r="BX12" s="757"/>
      <c r="BY12" s="757"/>
      <c r="BZ12" s="757"/>
      <c r="CA12" s="757"/>
      <c r="CB12" s="757"/>
      <c r="CC12" s="757"/>
      <c r="CD12" s="757"/>
      <c r="CE12" s="757"/>
      <c r="CF12" s="757"/>
      <c r="CG12" s="758"/>
      <c r="CH12" s="769" t="s">
        <v>580</v>
      </c>
      <c r="CI12" s="770"/>
      <c r="CJ12" s="770"/>
      <c r="CK12" s="770"/>
      <c r="CL12" s="771"/>
      <c r="CM12" s="769">
        <v>50</v>
      </c>
      <c r="CN12" s="770"/>
      <c r="CO12" s="770"/>
      <c r="CP12" s="770"/>
      <c r="CQ12" s="771"/>
      <c r="CR12" s="769">
        <v>13</v>
      </c>
      <c r="CS12" s="770"/>
      <c r="CT12" s="770"/>
      <c r="CU12" s="770"/>
      <c r="CV12" s="771"/>
      <c r="CW12" s="769" t="s">
        <v>575</v>
      </c>
      <c r="CX12" s="770"/>
      <c r="CY12" s="770"/>
      <c r="CZ12" s="770"/>
      <c r="DA12" s="771"/>
      <c r="DB12" s="769" t="s">
        <v>575</v>
      </c>
      <c r="DC12" s="770"/>
      <c r="DD12" s="770"/>
      <c r="DE12" s="770"/>
      <c r="DF12" s="771"/>
      <c r="DG12" s="769" t="s">
        <v>576</v>
      </c>
      <c r="DH12" s="770"/>
      <c r="DI12" s="770"/>
      <c r="DJ12" s="770"/>
      <c r="DK12" s="771"/>
      <c r="DL12" s="769" t="s">
        <v>578</v>
      </c>
      <c r="DM12" s="770"/>
      <c r="DN12" s="770"/>
      <c r="DO12" s="770"/>
      <c r="DP12" s="771"/>
      <c r="DQ12" s="769" t="s">
        <v>578</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574</v>
      </c>
      <c r="BT13" s="757"/>
      <c r="BU13" s="757"/>
      <c r="BV13" s="757"/>
      <c r="BW13" s="757"/>
      <c r="BX13" s="757"/>
      <c r="BY13" s="757"/>
      <c r="BZ13" s="757"/>
      <c r="CA13" s="757"/>
      <c r="CB13" s="757"/>
      <c r="CC13" s="757"/>
      <c r="CD13" s="757"/>
      <c r="CE13" s="757"/>
      <c r="CF13" s="757"/>
      <c r="CG13" s="758"/>
      <c r="CH13" s="769">
        <v>2</v>
      </c>
      <c r="CI13" s="770"/>
      <c r="CJ13" s="770"/>
      <c r="CK13" s="770"/>
      <c r="CL13" s="771"/>
      <c r="CM13" s="769">
        <v>20</v>
      </c>
      <c r="CN13" s="770"/>
      <c r="CO13" s="770"/>
      <c r="CP13" s="770"/>
      <c r="CQ13" s="771"/>
      <c r="CR13" s="769">
        <v>25</v>
      </c>
      <c r="CS13" s="770"/>
      <c r="CT13" s="770"/>
      <c r="CU13" s="770"/>
      <c r="CV13" s="771"/>
      <c r="CW13" s="769">
        <v>79</v>
      </c>
      <c r="CX13" s="770"/>
      <c r="CY13" s="770"/>
      <c r="CZ13" s="770"/>
      <c r="DA13" s="771"/>
      <c r="DB13" s="769">
        <v>110</v>
      </c>
      <c r="DC13" s="770"/>
      <c r="DD13" s="770"/>
      <c r="DE13" s="770"/>
      <c r="DF13" s="771"/>
      <c r="DG13" s="769" t="s">
        <v>576</v>
      </c>
      <c r="DH13" s="770"/>
      <c r="DI13" s="770"/>
      <c r="DJ13" s="770"/>
      <c r="DK13" s="771"/>
      <c r="DL13" s="769" t="s">
        <v>578</v>
      </c>
      <c r="DM13" s="770"/>
      <c r="DN13" s="770"/>
      <c r="DO13" s="770"/>
      <c r="DP13" s="771"/>
      <c r="DQ13" s="769" t="s">
        <v>578</v>
      </c>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369</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370</v>
      </c>
      <c r="B23" s="778" t="s">
        <v>371</v>
      </c>
      <c r="C23" s="779"/>
      <c r="D23" s="779"/>
      <c r="E23" s="779"/>
      <c r="F23" s="779"/>
      <c r="G23" s="779"/>
      <c r="H23" s="779"/>
      <c r="I23" s="779"/>
      <c r="J23" s="779"/>
      <c r="K23" s="779"/>
      <c r="L23" s="779"/>
      <c r="M23" s="779"/>
      <c r="N23" s="779"/>
      <c r="O23" s="779"/>
      <c r="P23" s="780"/>
      <c r="Q23" s="781">
        <v>111506</v>
      </c>
      <c r="R23" s="782"/>
      <c r="S23" s="782"/>
      <c r="T23" s="782"/>
      <c r="U23" s="782"/>
      <c r="V23" s="782">
        <v>109015</v>
      </c>
      <c r="W23" s="782"/>
      <c r="X23" s="782"/>
      <c r="Y23" s="782"/>
      <c r="Z23" s="782"/>
      <c r="AA23" s="782">
        <v>2492</v>
      </c>
      <c r="AB23" s="782"/>
      <c r="AC23" s="782"/>
      <c r="AD23" s="782"/>
      <c r="AE23" s="783"/>
      <c r="AF23" s="784">
        <v>2143</v>
      </c>
      <c r="AG23" s="782"/>
      <c r="AH23" s="782"/>
      <c r="AI23" s="782"/>
      <c r="AJ23" s="785"/>
      <c r="AK23" s="786"/>
      <c r="AL23" s="787"/>
      <c r="AM23" s="787"/>
      <c r="AN23" s="787"/>
      <c r="AO23" s="787"/>
      <c r="AP23" s="782">
        <v>74788</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372</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373</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374</v>
      </c>
      <c r="R26" s="706"/>
      <c r="S26" s="706"/>
      <c r="T26" s="706"/>
      <c r="U26" s="707"/>
      <c r="V26" s="705" t="s">
        <v>375</v>
      </c>
      <c r="W26" s="706"/>
      <c r="X26" s="706"/>
      <c r="Y26" s="706"/>
      <c r="Z26" s="707"/>
      <c r="AA26" s="705" t="s">
        <v>376</v>
      </c>
      <c r="AB26" s="706"/>
      <c r="AC26" s="706"/>
      <c r="AD26" s="706"/>
      <c r="AE26" s="706"/>
      <c r="AF26" s="800" t="s">
        <v>377</v>
      </c>
      <c r="AG26" s="801"/>
      <c r="AH26" s="801"/>
      <c r="AI26" s="801"/>
      <c r="AJ26" s="802"/>
      <c r="AK26" s="706" t="s">
        <v>378</v>
      </c>
      <c r="AL26" s="706"/>
      <c r="AM26" s="706"/>
      <c r="AN26" s="706"/>
      <c r="AO26" s="707"/>
      <c r="AP26" s="705" t="s">
        <v>379</v>
      </c>
      <c r="AQ26" s="706"/>
      <c r="AR26" s="706"/>
      <c r="AS26" s="706"/>
      <c r="AT26" s="707"/>
      <c r="AU26" s="705" t="s">
        <v>380</v>
      </c>
      <c r="AV26" s="706"/>
      <c r="AW26" s="706"/>
      <c r="AX26" s="706"/>
      <c r="AY26" s="707"/>
      <c r="AZ26" s="705" t="s">
        <v>381</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382</v>
      </c>
      <c r="C28" s="720"/>
      <c r="D28" s="720"/>
      <c r="E28" s="720"/>
      <c r="F28" s="720"/>
      <c r="G28" s="720"/>
      <c r="H28" s="720"/>
      <c r="I28" s="720"/>
      <c r="J28" s="720"/>
      <c r="K28" s="720"/>
      <c r="L28" s="720"/>
      <c r="M28" s="720"/>
      <c r="N28" s="720"/>
      <c r="O28" s="720"/>
      <c r="P28" s="721"/>
      <c r="Q28" s="810">
        <v>33207</v>
      </c>
      <c r="R28" s="811"/>
      <c r="S28" s="811"/>
      <c r="T28" s="811"/>
      <c r="U28" s="811"/>
      <c r="V28" s="811">
        <v>32002</v>
      </c>
      <c r="W28" s="811"/>
      <c r="X28" s="811"/>
      <c r="Y28" s="811"/>
      <c r="Z28" s="811"/>
      <c r="AA28" s="811">
        <v>1205</v>
      </c>
      <c r="AB28" s="811"/>
      <c r="AC28" s="811"/>
      <c r="AD28" s="811"/>
      <c r="AE28" s="812"/>
      <c r="AF28" s="813">
        <v>1205</v>
      </c>
      <c r="AG28" s="811"/>
      <c r="AH28" s="811"/>
      <c r="AI28" s="811"/>
      <c r="AJ28" s="814"/>
      <c r="AK28" s="815">
        <v>2161</v>
      </c>
      <c r="AL28" s="806"/>
      <c r="AM28" s="806"/>
      <c r="AN28" s="806"/>
      <c r="AO28" s="806"/>
      <c r="AP28" s="806" t="s">
        <v>543</v>
      </c>
      <c r="AQ28" s="806"/>
      <c r="AR28" s="806"/>
      <c r="AS28" s="806"/>
      <c r="AT28" s="806"/>
      <c r="AU28" s="806" t="s">
        <v>543</v>
      </c>
      <c r="AV28" s="806"/>
      <c r="AW28" s="806"/>
      <c r="AX28" s="806"/>
      <c r="AY28" s="806"/>
      <c r="AZ28" s="807" t="s">
        <v>543</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383</v>
      </c>
      <c r="C29" s="744"/>
      <c r="D29" s="744"/>
      <c r="E29" s="744"/>
      <c r="F29" s="744"/>
      <c r="G29" s="744"/>
      <c r="H29" s="744"/>
      <c r="I29" s="744"/>
      <c r="J29" s="744"/>
      <c r="K29" s="744"/>
      <c r="L29" s="744"/>
      <c r="M29" s="744"/>
      <c r="N29" s="744"/>
      <c r="O29" s="744"/>
      <c r="P29" s="745"/>
      <c r="Q29" s="746">
        <v>21575</v>
      </c>
      <c r="R29" s="747"/>
      <c r="S29" s="747"/>
      <c r="T29" s="747"/>
      <c r="U29" s="747"/>
      <c r="V29" s="747">
        <v>20238</v>
      </c>
      <c r="W29" s="747"/>
      <c r="X29" s="747"/>
      <c r="Y29" s="747"/>
      <c r="Z29" s="747"/>
      <c r="AA29" s="747">
        <v>1337</v>
      </c>
      <c r="AB29" s="747"/>
      <c r="AC29" s="747"/>
      <c r="AD29" s="747"/>
      <c r="AE29" s="748"/>
      <c r="AF29" s="749">
        <v>1337</v>
      </c>
      <c r="AG29" s="750"/>
      <c r="AH29" s="750"/>
      <c r="AI29" s="750"/>
      <c r="AJ29" s="751"/>
      <c r="AK29" s="818">
        <v>3664</v>
      </c>
      <c r="AL29" s="819"/>
      <c r="AM29" s="819"/>
      <c r="AN29" s="819"/>
      <c r="AO29" s="819"/>
      <c r="AP29" s="819" t="s">
        <v>543</v>
      </c>
      <c r="AQ29" s="819"/>
      <c r="AR29" s="819"/>
      <c r="AS29" s="819"/>
      <c r="AT29" s="819"/>
      <c r="AU29" s="819" t="s">
        <v>544</v>
      </c>
      <c r="AV29" s="819"/>
      <c r="AW29" s="819"/>
      <c r="AX29" s="819"/>
      <c r="AY29" s="819"/>
      <c r="AZ29" s="820" t="s">
        <v>543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384</v>
      </c>
      <c r="C30" s="744"/>
      <c r="D30" s="744"/>
      <c r="E30" s="744"/>
      <c r="F30" s="744"/>
      <c r="G30" s="744"/>
      <c r="H30" s="744"/>
      <c r="I30" s="744"/>
      <c r="J30" s="744"/>
      <c r="K30" s="744"/>
      <c r="L30" s="744"/>
      <c r="M30" s="744"/>
      <c r="N30" s="744"/>
      <c r="O30" s="744"/>
      <c r="P30" s="745"/>
      <c r="Q30" s="746">
        <v>18168</v>
      </c>
      <c r="R30" s="747"/>
      <c r="S30" s="747"/>
      <c r="T30" s="747"/>
      <c r="U30" s="747"/>
      <c r="V30" s="747">
        <v>17212</v>
      </c>
      <c r="W30" s="747"/>
      <c r="X30" s="747"/>
      <c r="Y30" s="747"/>
      <c r="Z30" s="747"/>
      <c r="AA30" s="747">
        <v>956</v>
      </c>
      <c r="AB30" s="747"/>
      <c r="AC30" s="747"/>
      <c r="AD30" s="747"/>
      <c r="AE30" s="748"/>
      <c r="AF30" s="749">
        <v>956</v>
      </c>
      <c r="AG30" s="750"/>
      <c r="AH30" s="750"/>
      <c r="AI30" s="750"/>
      <c r="AJ30" s="751"/>
      <c r="AK30" s="818" t="s">
        <v>543</v>
      </c>
      <c r="AL30" s="819"/>
      <c r="AM30" s="819"/>
      <c r="AN30" s="819"/>
      <c r="AO30" s="819"/>
      <c r="AP30" s="819" t="s">
        <v>544</v>
      </c>
      <c r="AQ30" s="819"/>
      <c r="AR30" s="819"/>
      <c r="AS30" s="819"/>
      <c r="AT30" s="819"/>
      <c r="AU30" s="819" t="s">
        <v>543</v>
      </c>
      <c r="AV30" s="819"/>
      <c r="AW30" s="819"/>
      <c r="AX30" s="819"/>
      <c r="AY30" s="819"/>
      <c r="AZ30" s="820" t="s">
        <v>544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385</v>
      </c>
      <c r="C31" s="744"/>
      <c r="D31" s="744"/>
      <c r="E31" s="744"/>
      <c r="F31" s="744"/>
      <c r="G31" s="744"/>
      <c r="H31" s="744"/>
      <c r="I31" s="744"/>
      <c r="J31" s="744"/>
      <c r="K31" s="744"/>
      <c r="L31" s="744"/>
      <c r="M31" s="744"/>
      <c r="N31" s="744"/>
      <c r="O31" s="744"/>
      <c r="P31" s="745"/>
      <c r="Q31" s="746">
        <v>5300</v>
      </c>
      <c r="R31" s="747"/>
      <c r="S31" s="747"/>
      <c r="T31" s="747"/>
      <c r="U31" s="747"/>
      <c r="V31" s="747">
        <v>5278</v>
      </c>
      <c r="W31" s="747"/>
      <c r="X31" s="747"/>
      <c r="Y31" s="747"/>
      <c r="Z31" s="747"/>
      <c r="AA31" s="747">
        <v>22</v>
      </c>
      <c r="AB31" s="747"/>
      <c r="AC31" s="747"/>
      <c r="AD31" s="747"/>
      <c r="AE31" s="748"/>
      <c r="AF31" s="749">
        <v>22</v>
      </c>
      <c r="AG31" s="750"/>
      <c r="AH31" s="750"/>
      <c r="AI31" s="750"/>
      <c r="AJ31" s="751"/>
      <c r="AK31" s="818">
        <v>2710</v>
      </c>
      <c r="AL31" s="819"/>
      <c r="AM31" s="819"/>
      <c r="AN31" s="819"/>
      <c r="AO31" s="819"/>
      <c r="AP31" s="819" t="s">
        <v>544</v>
      </c>
      <c r="AQ31" s="819"/>
      <c r="AR31" s="819"/>
      <c r="AS31" s="819"/>
      <c r="AT31" s="819"/>
      <c r="AU31" s="819" t="s">
        <v>543</v>
      </c>
      <c r="AV31" s="819"/>
      <c r="AW31" s="819"/>
      <c r="AX31" s="819"/>
      <c r="AY31" s="819"/>
      <c r="AZ31" s="820" t="s">
        <v>543</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386</v>
      </c>
      <c r="C32" s="744"/>
      <c r="D32" s="744"/>
      <c r="E32" s="744"/>
      <c r="F32" s="744"/>
      <c r="G32" s="744"/>
      <c r="H32" s="744"/>
      <c r="I32" s="744"/>
      <c r="J32" s="744"/>
      <c r="K32" s="744"/>
      <c r="L32" s="744"/>
      <c r="M32" s="744"/>
      <c r="N32" s="744"/>
      <c r="O32" s="744"/>
      <c r="P32" s="745"/>
      <c r="Q32" s="746">
        <v>7672</v>
      </c>
      <c r="R32" s="747"/>
      <c r="S32" s="747"/>
      <c r="T32" s="747"/>
      <c r="U32" s="747"/>
      <c r="V32" s="747">
        <v>6903</v>
      </c>
      <c r="W32" s="747"/>
      <c r="X32" s="747"/>
      <c r="Y32" s="747"/>
      <c r="Z32" s="747"/>
      <c r="AA32" s="747">
        <f t="shared" ref="AA32:AA36" si="0">Q32-V32</f>
        <v>769</v>
      </c>
      <c r="AB32" s="747"/>
      <c r="AC32" s="747"/>
      <c r="AD32" s="747"/>
      <c r="AE32" s="748"/>
      <c r="AF32" s="749">
        <v>3985</v>
      </c>
      <c r="AG32" s="750"/>
      <c r="AH32" s="750"/>
      <c r="AI32" s="750"/>
      <c r="AJ32" s="751"/>
      <c r="AK32" s="818">
        <v>22</v>
      </c>
      <c r="AL32" s="819"/>
      <c r="AM32" s="819"/>
      <c r="AN32" s="819"/>
      <c r="AO32" s="819"/>
      <c r="AP32" s="819">
        <v>15575</v>
      </c>
      <c r="AQ32" s="819"/>
      <c r="AR32" s="819"/>
      <c r="AS32" s="819"/>
      <c r="AT32" s="819"/>
      <c r="AU32" s="819">
        <v>202</v>
      </c>
      <c r="AV32" s="819"/>
      <c r="AW32" s="819"/>
      <c r="AX32" s="819"/>
      <c r="AY32" s="819"/>
      <c r="AZ32" s="820" t="s">
        <v>543</v>
      </c>
      <c r="BA32" s="820"/>
      <c r="BB32" s="820"/>
      <c r="BC32" s="820"/>
      <c r="BD32" s="820"/>
      <c r="BE32" s="816" t="s">
        <v>387</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388</v>
      </c>
      <c r="C33" s="744"/>
      <c r="D33" s="744"/>
      <c r="E33" s="744"/>
      <c r="F33" s="744"/>
      <c r="G33" s="744"/>
      <c r="H33" s="744"/>
      <c r="I33" s="744"/>
      <c r="J33" s="744"/>
      <c r="K33" s="744"/>
      <c r="L33" s="744"/>
      <c r="M33" s="744"/>
      <c r="N33" s="744"/>
      <c r="O33" s="744"/>
      <c r="P33" s="745"/>
      <c r="Q33" s="746">
        <v>14183</v>
      </c>
      <c r="R33" s="747"/>
      <c r="S33" s="747"/>
      <c r="T33" s="747"/>
      <c r="U33" s="747"/>
      <c r="V33" s="747">
        <v>12690</v>
      </c>
      <c r="W33" s="747"/>
      <c r="X33" s="747"/>
      <c r="Y33" s="747"/>
      <c r="Z33" s="747"/>
      <c r="AA33" s="747">
        <f t="shared" si="0"/>
        <v>1493</v>
      </c>
      <c r="AB33" s="747"/>
      <c r="AC33" s="747"/>
      <c r="AD33" s="747"/>
      <c r="AE33" s="748"/>
      <c r="AF33" s="749">
        <v>3539</v>
      </c>
      <c r="AG33" s="750"/>
      <c r="AH33" s="750"/>
      <c r="AI33" s="750"/>
      <c r="AJ33" s="751"/>
      <c r="AK33" s="818">
        <v>6594</v>
      </c>
      <c r="AL33" s="819"/>
      <c r="AM33" s="819"/>
      <c r="AN33" s="819"/>
      <c r="AO33" s="819"/>
      <c r="AP33" s="819">
        <v>85300</v>
      </c>
      <c r="AQ33" s="819"/>
      <c r="AR33" s="819"/>
      <c r="AS33" s="819"/>
      <c r="AT33" s="819"/>
      <c r="AU33" s="819">
        <v>63037</v>
      </c>
      <c r="AV33" s="819"/>
      <c r="AW33" s="819"/>
      <c r="AX33" s="819"/>
      <c r="AY33" s="819"/>
      <c r="AZ33" s="820" t="s">
        <v>545</v>
      </c>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389</v>
      </c>
      <c r="C34" s="744"/>
      <c r="D34" s="744"/>
      <c r="E34" s="744"/>
      <c r="F34" s="744"/>
      <c r="G34" s="744"/>
      <c r="H34" s="744"/>
      <c r="I34" s="744"/>
      <c r="J34" s="744"/>
      <c r="K34" s="744"/>
      <c r="L34" s="744"/>
      <c r="M34" s="744"/>
      <c r="N34" s="744"/>
      <c r="O34" s="744"/>
      <c r="P34" s="745"/>
      <c r="Q34" s="746">
        <v>19477</v>
      </c>
      <c r="R34" s="747"/>
      <c r="S34" s="747"/>
      <c r="T34" s="747"/>
      <c r="U34" s="747"/>
      <c r="V34" s="747">
        <v>21592</v>
      </c>
      <c r="W34" s="747"/>
      <c r="X34" s="747"/>
      <c r="Y34" s="747"/>
      <c r="Z34" s="747"/>
      <c r="AA34" s="747">
        <f t="shared" si="0"/>
        <v>-2115</v>
      </c>
      <c r="AB34" s="747"/>
      <c r="AC34" s="747"/>
      <c r="AD34" s="747"/>
      <c r="AE34" s="748"/>
      <c r="AF34" s="749">
        <v>10307</v>
      </c>
      <c r="AG34" s="750"/>
      <c r="AH34" s="750"/>
      <c r="AI34" s="750"/>
      <c r="AJ34" s="751"/>
      <c r="AK34" s="818">
        <v>965</v>
      </c>
      <c r="AL34" s="819"/>
      <c r="AM34" s="819"/>
      <c r="AN34" s="819"/>
      <c r="AO34" s="819"/>
      <c r="AP34" s="819">
        <v>11300</v>
      </c>
      <c r="AQ34" s="819"/>
      <c r="AR34" s="819"/>
      <c r="AS34" s="819"/>
      <c r="AT34" s="819"/>
      <c r="AU34" s="819">
        <v>5797</v>
      </c>
      <c r="AV34" s="819"/>
      <c r="AW34" s="819"/>
      <c r="AX34" s="819"/>
      <c r="AY34" s="819"/>
      <c r="AZ34" s="820" t="s">
        <v>544</v>
      </c>
      <c r="BA34" s="820"/>
      <c r="BB34" s="820"/>
      <c r="BC34" s="820"/>
      <c r="BD34" s="820"/>
      <c r="BE34" s="816" t="s">
        <v>387</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390</v>
      </c>
      <c r="C35" s="744"/>
      <c r="D35" s="744"/>
      <c r="E35" s="744"/>
      <c r="F35" s="744"/>
      <c r="G35" s="744"/>
      <c r="H35" s="744"/>
      <c r="I35" s="744"/>
      <c r="J35" s="744"/>
      <c r="K35" s="744"/>
      <c r="L35" s="744"/>
      <c r="M35" s="744"/>
      <c r="N35" s="744"/>
      <c r="O35" s="744"/>
      <c r="P35" s="745"/>
      <c r="Q35" s="746">
        <v>657</v>
      </c>
      <c r="R35" s="747"/>
      <c r="S35" s="747"/>
      <c r="T35" s="747"/>
      <c r="U35" s="747"/>
      <c r="V35" s="747">
        <v>649</v>
      </c>
      <c r="W35" s="747"/>
      <c r="X35" s="747"/>
      <c r="Y35" s="747"/>
      <c r="Z35" s="747"/>
      <c r="AA35" s="747">
        <f t="shared" si="0"/>
        <v>8</v>
      </c>
      <c r="AB35" s="747"/>
      <c r="AC35" s="747"/>
      <c r="AD35" s="747"/>
      <c r="AE35" s="748"/>
      <c r="AF35" s="749">
        <v>8</v>
      </c>
      <c r="AG35" s="750"/>
      <c r="AH35" s="750"/>
      <c r="AI35" s="750"/>
      <c r="AJ35" s="751"/>
      <c r="AK35" s="818">
        <v>427</v>
      </c>
      <c r="AL35" s="819"/>
      <c r="AM35" s="819"/>
      <c r="AN35" s="819"/>
      <c r="AO35" s="819"/>
      <c r="AP35" s="819">
        <v>1082</v>
      </c>
      <c r="AQ35" s="819"/>
      <c r="AR35" s="819"/>
      <c r="AS35" s="819"/>
      <c r="AT35" s="819"/>
      <c r="AU35" s="819">
        <v>782</v>
      </c>
      <c r="AV35" s="819"/>
      <c r="AW35" s="819"/>
      <c r="AX35" s="819"/>
      <c r="AY35" s="819"/>
      <c r="AZ35" s="820" t="s">
        <v>543</v>
      </c>
      <c r="BA35" s="820"/>
      <c r="BB35" s="820"/>
      <c r="BC35" s="820"/>
      <c r="BD35" s="820"/>
      <c r="BE35" s="816" t="s">
        <v>391</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392</v>
      </c>
      <c r="C36" s="744"/>
      <c r="D36" s="744"/>
      <c r="E36" s="744"/>
      <c r="F36" s="744"/>
      <c r="G36" s="744"/>
      <c r="H36" s="744"/>
      <c r="I36" s="744"/>
      <c r="J36" s="744"/>
      <c r="K36" s="744"/>
      <c r="L36" s="744"/>
      <c r="M36" s="744"/>
      <c r="N36" s="744"/>
      <c r="O36" s="744"/>
      <c r="P36" s="745"/>
      <c r="Q36" s="746">
        <v>655</v>
      </c>
      <c r="R36" s="747"/>
      <c r="S36" s="747"/>
      <c r="T36" s="747"/>
      <c r="U36" s="747"/>
      <c r="V36" s="747">
        <v>647</v>
      </c>
      <c r="W36" s="747"/>
      <c r="X36" s="747"/>
      <c r="Y36" s="747"/>
      <c r="Z36" s="747"/>
      <c r="AA36" s="747">
        <f t="shared" si="0"/>
        <v>8</v>
      </c>
      <c r="AB36" s="747"/>
      <c r="AC36" s="747"/>
      <c r="AD36" s="747"/>
      <c r="AE36" s="748"/>
      <c r="AF36" s="749">
        <v>8</v>
      </c>
      <c r="AG36" s="750"/>
      <c r="AH36" s="750"/>
      <c r="AI36" s="750"/>
      <c r="AJ36" s="751"/>
      <c r="AK36" s="818">
        <v>158</v>
      </c>
      <c r="AL36" s="819"/>
      <c r="AM36" s="819"/>
      <c r="AN36" s="819"/>
      <c r="AO36" s="819"/>
      <c r="AP36" s="819">
        <v>2128</v>
      </c>
      <c r="AQ36" s="819"/>
      <c r="AR36" s="819"/>
      <c r="AS36" s="819"/>
      <c r="AT36" s="819"/>
      <c r="AU36" s="819">
        <v>2128</v>
      </c>
      <c r="AV36" s="819"/>
      <c r="AW36" s="819"/>
      <c r="AX36" s="819"/>
      <c r="AY36" s="819"/>
      <c r="AZ36" s="820" t="s">
        <v>544</v>
      </c>
      <c r="BA36" s="820"/>
      <c r="BB36" s="820"/>
      <c r="BC36" s="820"/>
      <c r="BD36" s="820"/>
      <c r="BE36" s="816" t="s">
        <v>391</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370</v>
      </c>
      <c r="B63" s="778" t="s">
        <v>394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21368</v>
      </c>
      <c r="AG63" s="830"/>
      <c r="AH63" s="830"/>
      <c r="AI63" s="830"/>
      <c r="AJ63" s="831"/>
      <c r="AK63" s="832"/>
      <c r="AL63" s="827"/>
      <c r="AM63" s="827"/>
      <c r="AN63" s="827"/>
      <c r="AO63" s="827"/>
      <c r="AP63" s="830">
        <v>115386</v>
      </c>
      <c r="AQ63" s="830"/>
      <c r="AR63" s="830"/>
      <c r="AS63" s="830"/>
      <c r="AT63" s="830"/>
      <c r="AU63" s="830">
        <v>71947</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396</v>
      </c>
      <c r="B66" s="729"/>
      <c r="C66" s="729"/>
      <c r="D66" s="729"/>
      <c r="E66" s="729"/>
      <c r="F66" s="729"/>
      <c r="G66" s="729"/>
      <c r="H66" s="729"/>
      <c r="I66" s="729"/>
      <c r="J66" s="729"/>
      <c r="K66" s="729"/>
      <c r="L66" s="729"/>
      <c r="M66" s="729"/>
      <c r="N66" s="729"/>
      <c r="O66" s="729"/>
      <c r="P66" s="730"/>
      <c r="Q66" s="705" t="s">
        <v>374</v>
      </c>
      <c r="R66" s="706"/>
      <c r="S66" s="706"/>
      <c r="T66" s="706"/>
      <c r="U66" s="707"/>
      <c r="V66" s="705" t="s">
        <v>375</v>
      </c>
      <c r="W66" s="706"/>
      <c r="X66" s="706"/>
      <c r="Y66" s="706"/>
      <c r="Z66" s="707"/>
      <c r="AA66" s="705" t="s">
        <v>376</v>
      </c>
      <c r="AB66" s="706"/>
      <c r="AC66" s="706"/>
      <c r="AD66" s="706"/>
      <c r="AE66" s="707"/>
      <c r="AF66" s="840" t="s">
        <v>377</v>
      </c>
      <c r="AG66" s="801"/>
      <c r="AH66" s="801"/>
      <c r="AI66" s="801"/>
      <c r="AJ66" s="841"/>
      <c r="AK66" s="705" t="s">
        <v>378</v>
      </c>
      <c r="AL66" s="729"/>
      <c r="AM66" s="729"/>
      <c r="AN66" s="729"/>
      <c r="AO66" s="730"/>
      <c r="AP66" s="705" t="s">
        <v>379</v>
      </c>
      <c r="AQ66" s="706"/>
      <c r="AR66" s="706"/>
      <c r="AS66" s="706"/>
      <c r="AT66" s="707"/>
      <c r="AU66" s="705" t="s">
        <v>397</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546</v>
      </c>
      <c r="C68" s="858"/>
      <c r="D68" s="858"/>
      <c r="E68" s="858"/>
      <c r="F68" s="858"/>
      <c r="G68" s="858"/>
      <c r="H68" s="858"/>
      <c r="I68" s="858"/>
      <c r="J68" s="858"/>
      <c r="K68" s="858"/>
      <c r="L68" s="858"/>
      <c r="M68" s="858"/>
      <c r="N68" s="858"/>
      <c r="O68" s="858"/>
      <c r="P68" s="859"/>
      <c r="Q68" s="860">
        <v>6245</v>
      </c>
      <c r="R68" s="854"/>
      <c r="S68" s="854"/>
      <c r="T68" s="854"/>
      <c r="U68" s="854"/>
      <c r="V68" s="854">
        <v>6157</v>
      </c>
      <c r="W68" s="854"/>
      <c r="X68" s="854"/>
      <c r="Y68" s="854"/>
      <c r="Z68" s="854"/>
      <c r="AA68" s="854">
        <v>88</v>
      </c>
      <c r="AB68" s="854"/>
      <c r="AC68" s="854"/>
      <c r="AD68" s="854"/>
      <c r="AE68" s="854"/>
      <c r="AF68" s="854">
        <v>38</v>
      </c>
      <c r="AG68" s="854"/>
      <c r="AH68" s="854"/>
      <c r="AI68" s="854"/>
      <c r="AJ68" s="854"/>
      <c r="AK68" s="854">
        <v>71</v>
      </c>
      <c r="AL68" s="854"/>
      <c r="AM68" s="854"/>
      <c r="AN68" s="854"/>
      <c r="AO68" s="854"/>
      <c r="AP68" s="854">
        <v>21563</v>
      </c>
      <c r="AQ68" s="854"/>
      <c r="AR68" s="854"/>
      <c r="AS68" s="854"/>
      <c r="AT68" s="854"/>
      <c r="AU68" s="854">
        <v>7914</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547</v>
      </c>
      <c r="C69" s="862"/>
      <c r="D69" s="862"/>
      <c r="E69" s="862"/>
      <c r="F69" s="862"/>
      <c r="G69" s="862"/>
      <c r="H69" s="862"/>
      <c r="I69" s="862"/>
      <c r="J69" s="862"/>
      <c r="K69" s="862"/>
      <c r="L69" s="862"/>
      <c r="M69" s="862"/>
      <c r="N69" s="862"/>
      <c r="O69" s="862"/>
      <c r="P69" s="863"/>
      <c r="Q69" s="864">
        <v>3585</v>
      </c>
      <c r="R69" s="819"/>
      <c r="S69" s="819"/>
      <c r="T69" s="819"/>
      <c r="U69" s="819"/>
      <c r="V69" s="819">
        <v>3547</v>
      </c>
      <c r="W69" s="819"/>
      <c r="X69" s="819"/>
      <c r="Y69" s="819"/>
      <c r="Z69" s="819"/>
      <c r="AA69" s="819">
        <v>39</v>
      </c>
      <c r="AB69" s="819"/>
      <c r="AC69" s="819"/>
      <c r="AD69" s="819"/>
      <c r="AE69" s="819"/>
      <c r="AF69" s="819">
        <v>30</v>
      </c>
      <c r="AG69" s="819"/>
      <c r="AH69" s="819"/>
      <c r="AI69" s="819"/>
      <c r="AJ69" s="819"/>
      <c r="AK69" s="819">
        <v>100</v>
      </c>
      <c r="AL69" s="819"/>
      <c r="AM69" s="819"/>
      <c r="AN69" s="819"/>
      <c r="AO69" s="819"/>
      <c r="AP69" s="819">
        <v>12325</v>
      </c>
      <c r="AQ69" s="819"/>
      <c r="AR69" s="819"/>
      <c r="AS69" s="819"/>
      <c r="AT69" s="819"/>
      <c r="AU69" s="819" t="s">
        <v>554</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548</v>
      </c>
      <c r="C70" s="862"/>
      <c r="D70" s="862"/>
      <c r="E70" s="862"/>
      <c r="F70" s="862"/>
      <c r="G70" s="862"/>
      <c r="H70" s="862"/>
      <c r="I70" s="862"/>
      <c r="J70" s="862"/>
      <c r="K70" s="862"/>
      <c r="L70" s="862"/>
      <c r="M70" s="862"/>
      <c r="N70" s="862"/>
      <c r="O70" s="862"/>
      <c r="P70" s="863"/>
      <c r="Q70" s="864">
        <v>421</v>
      </c>
      <c r="R70" s="819"/>
      <c r="S70" s="819"/>
      <c r="T70" s="819"/>
      <c r="U70" s="819"/>
      <c r="V70" s="819">
        <v>407</v>
      </c>
      <c r="W70" s="819"/>
      <c r="X70" s="819"/>
      <c r="Y70" s="819"/>
      <c r="Z70" s="819"/>
      <c r="AA70" s="819">
        <v>15</v>
      </c>
      <c r="AB70" s="819"/>
      <c r="AC70" s="819"/>
      <c r="AD70" s="819"/>
      <c r="AE70" s="819"/>
      <c r="AF70" s="819">
        <v>15</v>
      </c>
      <c r="AG70" s="819"/>
      <c r="AH70" s="819"/>
      <c r="AI70" s="819"/>
      <c r="AJ70" s="819"/>
      <c r="AK70" s="819" t="s">
        <v>555</v>
      </c>
      <c r="AL70" s="819"/>
      <c r="AM70" s="819"/>
      <c r="AN70" s="819"/>
      <c r="AO70" s="819"/>
      <c r="AP70" s="819">
        <v>1</v>
      </c>
      <c r="AQ70" s="819"/>
      <c r="AR70" s="819"/>
      <c r="AS70" s="819"/>
      <c r="AT70" s="819"/>
      <c r="AU70" s="819">
        <v>1</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549</v>
      </c>
      <c r="C71" s="862"/>
      <c r="D71" s="862"/>
      <c r="E71" s="862"/>
      <c r="F71" s="862"/>
      <c r="G71" s="862"/>
      <c r="H71" s="862"/>
      <c r="I71" s="862"/>
      <c r="J71" s="862"/>
      <c r="K71" s="862"/>
      <c r="L71" s="862"/>
      <c r="M71" s="862"/>
      <c r="N71" s="862"/>
      <c r="O71" s="862"/>
      <c r="P71" s="863"/>
      <c r="Q71" s="864">
        <v>420</v>
      </c>
      <c r="R71" s="819"/>
      <c r="S71" s="819"/>
      <c r="T71" s="819"/>
      <c r="U71" s="819"/>
      <c r="V71" s="819">
        <v>405</v>
      </c>
      <c r="W71" s="819"/>
      <c r="X71" s="819"/>
      <c r="Y71" s="819"/>
      <c r="Z71" s="819"/>
      <c r="AA71" s="819">
        <v>14</v>
      </c>
      <c r="AB71" s="819"/>
      <c r="AC71" s="819"/>
      <c r="AD71" s="819"/>
      <c r="AE71" s="819"/>
      <c r="AF71" s="819">
        <v>14</v>
      </c>
      <c r="AG71" s="819"/>
      <c r="AH71" s="819"/>
      <c r="AI71" s="819"/>
      <c r="AJ71" s="819"/>
      <c r="AK71" s="819">
        <v>82</v>
      </c>
      <c r="AL71" s="819"/>
      <c r="AM71" s="819"/>
      <c r="AN71" s="819"/>
      <c r="AO71" s="819"/>
      <c r="AP71" s="819" t="s">
        <v>554</v>
      </c>
      <c r="AQ71" s="819"/>
      <c r="AR71" s="819"/>
      <c r="AS71" s="819"/>
      <c r="AT71" s="819"/>
      <c r="AU71" s="819" t="s">
        <v>555</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550</v>
      </c>
      <c r="C72" s="862"/>
      <c r="D72" s="862"/>
      <c r="E72" s="862"/>
      <c r="F72" s="862"/>
      <c r="G72" s="862"/>
      <c r="H72" s="862"/>
      <c r="I72" s="862"/>
      <c r="J72" s="862"/>
      <c r="K72" s="862"/>
      <c r="L72" s="862"/>
      <c r="M72" s="862"/>
      <c r="N72" s="862"/>
      <c r="O72" s="862"/>
      <c r="P72" s="863"/>
      <c r="Q72" s="864">
        <v>64</v>
      </c>
      <c r="R72" s="819"/>
      <c r="S72" s="819"/>
      <c r="T72" s="819"/>
      <c r="U72" s="819"/>
      <c r="V72" s="819">
        <v>64</v>
      </c>
      <c r="W72" s="819"/>
      <c r="X72" s="819"/>
      <c r="Y72" s="819"/>
      <c r="Z72" s="819"/>
      <c r="AA72" s="819">
        <v>1</v>
      </c>
      <c r="AB72" s="819"/>
      <c r="AC72" s="819"/>
      <c r="AD72" s="819"/>
      <c r="AE72" s="819"/>
      <c r="AF72" s="819">
        <v>1</v>
      </c>
      <c r="AG72" s="819"/>
      <c r="AH72" s="819"/>
      <c r="AI72" s="819"/>
      <c r="AJ72" s="819"/>
      <c r="AK72" s="819" t="s">
        <v>555</v>
      </c>
      <c r="AL72" s="819"/>
      <c r="AM72" s="819"/>
      <c r="AN72" s="819"/>
      <c r="AO72" s="819"/>
      <c r="AP72" s="819" t="s">
        <v>554</v>
      </c>
      <c r="AQ72" s="819"/>
      <c r="AR72" s="819"/>
      <c r="AS72" s="819"/>
      <c r="AT72" s="819"/>
      <c r="AU72" s="819" t="s">
        <v>554</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551</v>
      </c>
      <c r="C73" s="862"/>
      <c r="D73" s="862"/>
      <c r="E73" s="862"/>
      <c r="F73" s="862"/>
      <c r="G73" s="862"/>
      <c r="H73" s="862"/>
      <c r="I73" s="862"/>
      <c r="J73" s="862"/>
      <c r="K73" s="862"/>
      <c r="L73" s="862"/>
      <c r="M73" s="862"/>
      <c r="N73" s="862"/>
      <c r="O73" s="862"/>
      <c r="P73" s="863"/>
      <c r="Q73" s="864">
        <v>66</v>
      </c>
      <c r="R73" s="819"/>
      <c r="S73" s="819"/>
      <c r="T73" s="819"/>
      <c r="U73" s="819"/>
      <c r="V73" s="819">
        <v>65</v>
      </c>
      <c r="W73" s="819"/>
      <c r="X73" s="819"/>
      <c r="Y73" s="819"/>
      <c r="Z73" s="819"/>
      <c r="AA73" s="819">
        <v>1</v>
      </c>
      <c r="AB73" s="819"/>
      <c r="AC73" s="819"/>
      <c r="AD73" s="819"/>
      <c r="AE73" s="819"/>
      <c r="AF73" s="819">
        <v>1</v>
      </c>
      <c r="AG73" s="819"/>
      <c r="AH73" s="819"/>
      <c r="AI73" s="819"/>
      <c r="AJ73" s="819"/>
      <c r="AK73" s="819" t="s">
        <v>554</v>
      </c>
      <c r="AL73" s="819"/>
      <c r="AM73" s="819"/>
      <c r="AN73" s="819"/>
      <c r="AO73" s="819"/>
      <c r="AP73" s="819" t="s">
        <v>554</v>
      </c>
      <c r="AQ73" s="819"/>
      <c r="AR73" s="819"/>
      <c r="AS73" s="819"/>
      <c r="AT73" s="819"/>
      <c r="AU73" s="819" t="s">
        <v>554</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552</v>
      </c>
      <c r="C74" s="862"/>
      <c r="D74" s="862"/>
      <c r="E74" s="862"/>
      <c r="F74" s="862"/>
      <c r="G74" s="862"/>
      <c r="H74" s="862"/>
      <c r="I74" s="862"/>
      <c r="J74" s="862"/>
      <c r="K74" s="862"/>
      <c r="L74" s="862"/>
      <c r="M74" s="862"/>
      <c r="N74" s="862"/>
      <c r="O74" s="862"/>
      <c r="P74" s="863"/>
      <c r="Q74" s="864">
        <v>7</v>
      </c>
      <c r="R74" s="819"/>
      <c r="S74" s="819"/>
      <c r="T74" s="819"/>
      <c r="U74" s="819"/>
      <c r="V74" s="819">
        <v>5</v>
      </c>
      <c r="W74" s="819"/>
      <c r="X74" s="819"/>
      <c r="Y74" s="819"/>
      <c r="Z74" s="819"/>
      <c r="AA74" s="819">
        <v>2</v>
      </c>
      <c r="AB74" s="819"/>
      <c r="AC74" s="819"/>
      <c r="AD74" s="819"/>
      <c r="AE74" s="819"/>
      <c r="AF74" s="819">
        <v>2</v>
      </c>
      <c r="AG74" s="819"/>
      <c r="AH74" s="819"/>
      <c r="AI74" s="819"/>
      <c r="AJ74" s="819"/>
      <c r="AK74" s="819" t="s">
        <v>555</v>
      </c>
      <c r="AL74" s="819"/>
      <c r="AM74" s="819"/>
      <c r="AN74" s="819"/>
      <c r="AO74" s="819"/>
      <c r="AP74" s="819" t="s">
        <v>554</v>
      </c>
      <c r="AQ74" s="819"/>
      <c r="AR74" s="819"/>
      <c r="AS74" s="819"/>
      <c r="AT74" s="819"/>
      <c r="AU74" s="819" t="s">
        <v>556</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553</v>
      </c>
      <c r="C75" s="862"/>
      <c r="D75" s="862"/>
      <c r="E75" s="862"/>
      <c r="F75" s="862"/>
      <c r="G75" s="862"/>
      <c r="H75" s="862"/>
      <c r="I75" s="862"/>
      <c r="J75" s="862"/>
      <c r="K75" s="862"/>
      <c r="L75" s="862"/>
      <c r="M75" s="862"/>
      <c r="N75" s="862"/>
      <c r="O75" s="862"/>
      <c r="P75" s="863"/>
      <c r="Q75" s="867">
        <v>6565</v>
      </c>
      <c r="R75" s="868"/>
      <c r="S75" s="868"/>
      <c r="T75" s="868"/>
      <c r="U75" s="818"/>
      <c r="V75" s="869">
        <v>6261</v>
      </c>
      <c r="W75" s="868"/>
      <c r="X75" s="868"/>
      <c r="Y75" s="868"/>
      <c r="Z75" s="818"/>
      <c r="AA75" s="819">
        <v>304</v>
      </c>
      <c r="AB75" s="819"/>
      <c r="AC75" s="819"/>
      <c r="AD75" s="819"/>
      <c r="AE75" s="819"/>
      <c r="AF75" s="869">
        <v>304</v>
      </c>
      <c r="AG75" s="868"/>
      <c r="AH75" s="868"/>
      <c r="AI75" s="868"/>
      <c r="AJ75" s="818"/>
      <c r="AK75" s="869">
        <v>16</v>
      </c>
      <c r="AL75" s="868"/>
      <c r="AM75" s="868"/>
      <c r="AN75" s="868"/>
      <c r="AO75" s="818"/>
      <c r="AP75" s="869" t="s">
        <v>560</v>
      </c>
      <c r="AQ75" s="868"/>
      <c r="AR75" s="868"/>
      <c r="AS75" s="868"/>
      <c r="AT75" s="818"/>
      <c r="AU75" s="869" t="s">
        <v>554</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557</v>
      </c>
      <c r="C76" s="862"/>
      <c r="D76" s="862"/>
      <c r="E76" s="862"/>
      <c r="F76" s="862"/>
      <c r="G76" s="862"/>
      <c r="H76" s="862"/>
      <c r="I76" s="862"/>
      <c r="J76" s="862"/>
      <c r="K76" s="862"/>
      <c r="L76" s="862"/>
      <c r="M76" s="862"/>
      <c r="N76" s="862"/>
      <c r="O76" s="862"/>
      <c r="P76" s="863"/>
      <c r="Q76" s="867">
        <v>907</v>
      </c>
      <c r="R76" s="868"/>
      <c r="S76" s="868"/>
      <c r="T76" s="868"/>
      <c r="U76" s="818"/>
      <c r="V76" s="869">
        <v>907</v>
      </c>
      <c r="W76" s="868"/>
      <c r="X76" s="868"/>
      <c r="Y76" s="868"/>
      <c r="Z76" s="818"/>
      <c r="AA76" s="819">
        <v>0</v>
      </c>
      <c r="AB76" s="819"/>
      <c r="AC76" s="819"/>
      <c r="AD76" s="819"/>
      <c r="AE76" s="819"/>
      <c r="AF76" s="869">
        <v>0</v>
      </c>
      <c r="AG76" s="868"/>
      <c r="AH76" s="868"/>
      <c r="AI76" s="868"/>
      <c r="AJ76" s="818"/>
      <c r="AK76" s="869" t="s">
        <v>554</v>
      </c>
      <c r="AL76" s="868"/>
      <c r="AM76" s="868"/>
      <c r="AN76" s="868"/>
      <c r="AO76" s="818"/>
      <c r="AP76" s="869">
        <v>1903</v>
      </c>
      <c r="AQ76" s="868"/>
      <c r="AR76" s="868"/>
      <c r="AS76" s="868"/>
      <c r="AT76" s="818"/>
      <c r="AU76" s="869">
        <v>120</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558</v>
      </c>
      <c r="C77" s="862"/>
      <c r="D77" s="862"/>
      <c r="E77" s="862"/>
      <c r="F77" s="862"/>
      <c r="G77" s="862"/>
      <c r="H77" s="862"/>
      <c r="I77" s="862"/>
      <c r="J77" s="862"/>
      <c r="K77" s="862"/>
      <c r="L77" s="862"/>
      <c r="M77" s="862"/>
      <c r="N77" s="862"/>
      <c r="O77" s="862"/>
      <c r="P77" s="863"/>
      <c r="Q77" s="867">
        <v>4</v>
      </c>
      <c r="R77" s="868"/>
      <c r="S77" s="868"/>
      <c r="T77" s="868"/>
      <c r="U77" s="818"/>
      <c r="V77" s="869">
        <v>2</v>
      </c>
      <c r="W77" s="868"/>
      <c r="X77" s="868"/>
      <c r="Y77" s="868"/>
      <c r="Z77" s="818"/>
      <c r="AA77" s="819">
        <v>3</v>
      </c>
      <c r="AB77" s="819"/>
      <c r="AC77" s="819"/>
      <c r="AD77" s="819"/>
      <c r="AE77" s="819"/>
      <c r="AF77" s="869">
        <v>3</v>
      </c>
      <c r="AG77" s="868"/>
      <c r="AH77" s="868"/>
      <c r="AI77" s="868"/>
      <c r="AJ77" s="818"/>
      <c r="AK77" s="869">
        <v>0</v>
      </c>
      <c r="AL77" s="868"/>
      <c r="AM77" s="868"/>
      <c r="AN77" s="868"/>
      <c r="AO77" s="818"/>
      <c r="AP77" s="869" t="s">
        <v>554</v>
      </c>
      <c r="AQ77" s="868"/>
      <c r="AR77" s="868"/>
      <c r="AS77" s="868"/>
      <c r="AT77" s="818"/>
      <c r="AU77" s="869" t="s">
        <v>554</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561</v>
      </c>
      <c r="C78" s="862"/>
      <c r="D78" s="862"/>
      <c r="E78" s="862"/>
      <c r="F78" s="862"/>
      <c r="G78" s="862"/>
      <c r="H78" s="862"/>
      <c r="I78" s="862"/>
      <c r="J78" s="862"/>
      <c r="K78" s="862"/>
      <c r="L78" s="862"/>
      <c r="M78" s="862"/>
      <c r="N78" s="862"/>
      <c r="O78" s="862"/>
      <c r="P78" s="863"/>
      <c r="Q78" s="864">
        <v>481</v>
      </c>
      <c r="R78" s="819"/>
      <c r="S78" s="819"/>
      <c r="T78" s="819"/>
      <c r="U78" s="819"/>
      <c r="V78" s="819">
        <v>459</v>
      </c>
      <c r="W78" s="819"/>
      <c r="X78" s="819"/>
      <c r="Y78" s="819"/>
      <c r="Z78" s="819"/>
      <c r="AA78" s="819">
        <v>22</v>
      </c>
      <c r="AB78" s="819"/>
      <c r="AC78" s="819"/>
      <c r="AD78" s="819"/>
      <c r="AE78" s="819"/>
      <c r="AF78" s="819">
        <v>477</v>
      </c>
      <c r="AG78" s="819"/>
      <c r="AH78" s="819"/>
      <c r="AI78" s="819"/>
      <c r="AJ78" s="819"/>
      <c r="AK78" s="819" t="s">
        <v>554</v>
      </c>
      <c r="AL78" s="819"/>
      <c r="AM78" s="819"/>
      <c r="AN78" s="819"/>
      <c r="AO78" s="819"/>
      <c r="AP78" s="819" t="s">
        <v>554</v>
      </c>
      <c r="AQ78" s="819"/>
      <c r="AR78" s="819"/>
      <c r="AS78" s="819"/>
      <c r="AT78" s="819"/>
      <c r="AU78" s="819" t="s">
        <v>554</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562</v>
      </c>
      <c r="C79" s="862"/>
      <c r="D79" s="862"/>
      <c r="E79" s="862"/>
      <c r="F79" s="862"/>
      <c r="G79" s="862"/>
      <c r="H79" s="862"/>
      <c r="I79" s="862"/>
      <c r="J79" s="862"/>
      <c r="K79" s="862"/>
      <c r="L79" s="862"/>
      <c r="M79" s="862"/>
      <c r="N79" s="862"/>
      <c r="O79" s="862"/>
      <c r="P79" s="863"/>
      <c r="Q79" s="864">
        <v>300</v>
      </c>
      <c r="R79" s="819"/>
      <c r="S79" s="819"/>
      <c r="T79" s="819"/>
      <c r="U79" s="819"/>
      <c r="V79" s="819">
        <v>225</v>
      </c>
      <c r="W79" s="819"/>
      <c r="X79" s="819"/>
      <c r="Y79" s="819"/>
      <c r="Z79" s="819"/>
      <c r="AA79" s="819">
        <v>74</v>
      </c>
      <c r="AB79" s="819"/>
      <c r="AC79" s="819"/>
      <c r="AD79" s="819"/>
      <c r="AE79" s="819"/>
      <c r="AF79" s="819">
        <v>74</v>
      </c>
      <c r="AG79" s="819"/>
      <c r="AH79" s="819"/>
      <c r="AI79" s="819"/>
      <c r="AJ79" s="819"/>
      <c r="AK79" s="819" t="s">
        <v>554</v>
      </c>
      <c r="AL79" s="819"/>
      <c r="AM79" s="819"/>
      <c r="AN79" s="819"/>
      <c r="AO79" s="819"/>
      <c r="AP79" s="819" t="s">
        <v>560</v>
      </c>
      <c r="AQ79" s="819"/>
      <c r="AR79" s="819"/>
      <c r="AS79" s="819"/>
      <c r="AT79" s="819"/>
      <c r="AU79" s="819" t="s">
        <v>554</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564</v>
      </c>
      <c r="C80" s="862"/>
      <c r="D80" s="862"/>
      <c r="E80" s="862"/>
      <c r="F80" s="862"/>
      <c r="G80" s="862"/>
      <c r="H80" s="862"/>
      <c r="I80" s="862"/>
      <c r="J80" s="862"/>
      <c r="K80" s="862"/>
      <c r="L80" s="862"/>
      <c r="M80" s="862"/>
      <c r="N80" s="862"/>
      <c r="O80" s="862"/>
      <c r="P80" s="863"/>
      <c r="Q80" s="864">
        <v>63</v>
      </c>
      <c r="R80" s="819"/>
      <c r="S80" s="819"/>
      <c r="T80" s="819"/>
      <c r="U80" s="819"/>
      <c r="V80" s="819">
        <v>4</v>
      </c>
      <c r="W80" s="819"/>
      <c r="X80" s="819"/>
      <c r="Y80" s="819"/>
      <c r="Z80" s="819"/>
      <c r="AA80" s="819">
        <v>59</v>
      </c>
      <c r="AB80" s="819"/>
      <c r="AC80" s="819"/>
      <c r="AD80" s="819"/>
      <c r="AE80" s="819"/>
      <c r="AF80" s="819">
        <v>59</v>
      </c>
      <c r="AG80" s="819"/>
      <c r="AH80" s="819"/>
      <c r="AI80" s="819"/>
      <c r="AJ80" s="819"/>
      <c r="AK80" s="819">
        <v>63</v>
      </c>
      <c r="AL80" s="819"/>
      <c r="AM80" s="819"/>
      <c r="AN80" s="819"/>
      <c r="AO80" s="819"/>
      <c r="AP80" s="819" t="s">
        <v>554</v>
      </c>
      <c r="AQ80" s="819"/>
      <c r="AR80" s="819"/>
      <c r="AS80" s="819"/>
      <c r="AT80" s="819"/>
      <c r="AU80" s="819" t="s">
        <v>554</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563</v>
      </c>
      <c r="C81" s="862"/>
      <c r="D81" s="862"/>
      <c r="E81" s="862"/>
      <c r="F81" s="862"/>
      <c r="G81" s="862"/>
      <c r="H81" s="862"/>
      <c r="I81" s="862"/>
      <c r="J81" s="862"/>
      <c r="K81" s="862"/>
      <c r="L81" s="862"/>
      <c r="M81" s="862"/>
      <c r="N81" s="862"/>
      <c r="O81" s="862"/>
      <c r="P81" s="863"/>
      <c r="Q81" s="864">
        <v>169</v>
      </c>
      <c r="R81" s="819"/>
      <c r="S81" s="819"/>
      <c r="T81" s="819"/>
      <c r="U81" s="819"/>
      <c r="V81" s="819">
        <v>168</v>
      </c>
      <c r="W81" s="819"/>
      <c r="X81" s="819"/>
      <c r="Y81" s="819"/>
      <c r="Z81" s="819"/>
      <c r="AA81" s="819">
        <v>1</v>
      </c>
      <c r="AB81" s="819"/>
      <c r="AC81" s="819"/>
      <c r="AD81" s="819"/>
      <c r="AE81" s="819"/>
      <c r="AF81" s="819">
        <v>1</v>
      </c>
      <c r="AG81" s="819"/>
      <c r="AH81" s="819"/>
      <c r="AI81" s="819"/>
      <c r="AJ81" s="819"/>
      <c r="AK81" s="819">
        <v>1</v>
      </c>
      <c r="AL81" s="819"/>
      <c r="AM81" s="819"/>
      <c r="AN81" s="819"/>
      <c r="AO81" s="819"/>
      <c r="AP81" s="819" t="s">
        <v>554</v>
      </c>
      <c r="AQ81" s="819"/>
      <c r="AR81" s="819"/>
      <c r="AS81" s="819"/>
      <c r="AT81" s="819"/>
      <c r="AU81" s="819" t="s">
        <v>566</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565</v>
      </c>
      <c r="C82" s="862"/>
      <c r="D82" s="862"/>
      <c r="E82" s="862"/>
      <c r="F82" s="862"/>
      <c r="G82" s="862"/>
      <c r="H82" s="862"/>
      <c r="I82" s="862"/>
      <c r="J82" s="862"/>
      <c r="K82" s="862"/>
      <c r="L82" s="862"/>
      <c r="M82" s="862"/>
      <c r="N82" s="862"/>
      <c r="O82" s="862"/>
      <c r="P82" s="863"/>
      <c r="Q82" s="864">
        <v>199353</v>
      </c>
      <c r="R82" s="819"/>
      <c r="S82" s="819"/>
      <c r="T82" s="819"/>
      <c r="U82" s="819"/>
      <c r="V82" s="819">
        <v>190721</v>
      </c>
      <c r="W82" s="819"/>
      <c r="X82" s="819"/>
      <c r="Y82" s="819"/>
      <c r="Z82" s="819"/>
      <c r="AA82" s="819">
        <v>8632</v>
      </c>
      <c r="AB82" s="819"/>
      <c r="AC82" s="819"/>
      <c r="AD82" s="819"/>
      <c r="AE82" s="819"/>
      <c r="AF82" s="819">
        <v>8632</v>
      </c>
      <c r="AG82" s="819"/>
      <c r="AH82" s="819"/>
      <c r="AI82" s="819"/>
      <c r="AJ82" s="819"/>
      <c r="AK82" s="819">
        <v>1404</v>
      </c>
      <c r="AL82" s="819"/>
      <c r="AM82" s="819"/>
      <c r="AN82" s="819"/>
      <c r="AO82" s="819"/>
      <c r="AP82" s="819" t="s">
        <v>559</v>
      </c>
      <c r="AQ82" s="819"/>
      <c r="AR82" s="819"/>
      <c r="AS82" s="819"/>
      <c r="AT82" s="819"/>
      <c r="AU82" s="819" t="s">
        <v>556</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370</v>
      </c>
      <c r="B88" s="778" t="s">
        <v>398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9650</v>
      </c>
      <c r="AG88" s="830"/>
      <c r="AH88" s="830"/>
      <c r="AI88" s="830"/>
      <c r="AJ88" s="830"/>
      <c r="AK88" s="827"/>
      <c r="AL88" s="827"/>
      <c r="AM88" s="827"/>
      <c r="AN88" s="827"/>
      <c r="AO88" s="827"/>
      <c r="AP88" s="830">
        <v>35792</v>
      </c>
      <c r="AQ88" s="830"/>
      <c r="AR88" s="830"/>
      <c r="AS88" s="830"/>
      <c r="AT88" s="830"/>
      <c r="AU88" s="830">
        <v>8034</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8" t="s">
        <v>399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293</v>
      </c>
      <c r="CS102" s="838"/>
      <c r="CT102" s="838"/>
      <c r="CU102" s="838"/>
      <c r="CV102" s="881"/>
      <c r="CW102" s="880">
        <v>375</v>
      </c>
      <c r="CX102" s="838"/>
      <c r="CY102" s="838"/>
      <c r="CZ102" s="838"/>
      <c r="DA102" s="881"/>
      <c r="DB102" s="880">
        <v>2517</v>
      </c>
      <c r="DC102" s="838"/>
      <c r="DD102" s="838"/>
      <c r="DE102" s="838"/>
      <c r="DF102" s="881"/>
      <c r="DG102" s="880">
        <v>4726</v>
      </c>
      <c r="DH102" s="838"/>
      <c r="DI102" s="838"/>
      <c r="DJ102" s="838"/>
      <c r="DK102" s="881"/>
      <c r="DL102" s="880" t="s">
        <v>579</v>
      </c>
      <c r="DM102" s="838"/>
      <c r="DN102" s="838"/>
      <c r="DO102" s="838"/>
      <c r="DP102" s="881"/>
      <c r="DQ102" s="880">
        <v>10471</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407</v>
      </c>
      <c r="AB109" s="883"/>
      <c r="AC109" s="883"/>
      <c r="AD109" s="883"/>
      <c r="AE109" s="884"/>
      <c r="AF109" s="882" t="s">
        <v>287</v>
      </c>
      <c r="AG109" s="883"/>
      <c r="AH109" s="883"/>
      <c r="AI109" s="883"/>
      <c r="AJ109" s="884"/>
      <c r="AK109" s="882" t="s">
        <v>286</v>
      </c>
      <c r="AL109" s="883"/>
      <c r="AM109" s="883"/>
      <c r="AN109" s="883"/>
      <c r="AO109" s="884"/>
      <c r="AP109" s="882" t="s">
        <v>408</v>
      </c>
      <c r="AQ109" s="883"/>
      <c r="AR109" s="883"/>
      <c r="AS109" s="883"/>
      <c r="AT109" s="885"/>
      <c r="AU109" s="904"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407</v>
      </c>
      <c r="BR109" s="883"/>
      <c r="BS109" s="883"/>
      <c r="BT109" s="883"/>
      <c r="BU109" s="884"/>
      <c r="BV109" s="882" t="s">
        <v>287</v>
      </c>
      <c r="BW109" s="883"/>
      <c r="BX109" s="883"/>
      <c r="BY109" s="883"/>
      <c r="BZ109" s="884"/>
      <c r="CA109" s="882" t="s">
        <v>286</v>
      </c>
      <c r="CB109" s="883"/>
      <c r="CC109" s="883"/>
      <c r="CD109" s="883"/>
      <c r="CE109" s="884"/>
      <c r="CF109" s="905" t="s">
        <v>408</v>
      </c>
      <c r="CG109" s="905"/>
      <c r="CH109" s="905"/>
      <c r="CI109" s="905"/>
      <c r="CJ109" s="905"/>
      <c r="CK109" s="882" t="s">
        <v>409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407</v>
      </c>
      <c r="DH109" s="883"/>
      <c r="DI109" s="883"/>
      <c r="DJ109" s="883"/>
      <c r="DK109" s="884"/>
      <c r="DL109" s="882" t="s">
        <v>287</v>
      </c>
      <c r="DM109" s="883"/>
      <c r="DN109" s="883"/>
      <c r="DO109" s="883"/>
      <c r="DP109" s="884"/>
      <c r="DQ109" s="882" t="s">
        <v>286</v>
      </c>
      <c r="DR109" s="883"/>
      <c r="DS109" s="883"/>
      <c r="DT109" s="883"/>
      <c r="DU109" s="884"/>
      <c r="DV109" s="882" t="s">
        <v>408</v>
      </c>
      <c r="DW109" s="883"/>
      <c r="DX109" s="883"/>
      <c r="DY109" s="883"/>
      <c r="DZ109" s="885"/>
    </row>
    <row r="110" spans="1:131" s="197" customFormat="1" ht="26.25" customHeight="1">
      <c r="A110" s="886" t="s">
        <v>410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13255495</v>
      </c>
      <c r="AB110" s="890"/>
      <c r="AC110" s="890"/>
      <c r="AD110" s="890"/>
      <c r="AE110" s="891"/>
      <c r="AF110" s="892">
        <v>12693658</v>
      </c>
      <c r="AG110" s="890"/>
      <c r="AH110" s="890"/>
      <c r="AI110" s="890"/>
      <c r="AJ110" s="891"/>
      <c r="AK110" s="892">
        <v>11727016</v>
      </c>
      <c r="AL110" s="890"/>
      <c r="AM110" s="890"/>
      <c r="AN110" s="890"/>
      <c r="AO110" s="891"/>
      <c r="AP110" s="893">
        <v>20.2</v>
      </c>
      <c r="AQ110" s="894"/>
      <c r="AR110" s="894"/>
      <c r="AS110" s="894"/>
      <c r="AT110" s="895"/>
      <c r="AU110" s="896" t="s">
        <v>60</v>
      </c>
      <c r="AV110" s="897"/>
      <c r="AW110" s="897"/>
      <c r="AX110" s="897"/>
      <c r="AY110" s="898"/>
      <c r="AZ110" s="940" t="s">
        <v>411</v>
      </c>
      <c r="BA110" s="887"/>
      <c r="BB110" s="887"/>
      <c r="BC110" s="887"/>
      <c r="BD110" s="887"/>
      <c r="BE110" s="887"/>
      <c r="BF110" s="887"/>
      <c r="BG110" s="887"/>
      <c r="BH110" s="887"/>
      <c r="BI110" s="887"/>
      <c r="BJ110" s="887"/>
      <c r="BK110" s="887"/>
      <c r="BL110" s="887"/>
      <c r="BM110" s="887"/>
      <c r="BN110" s="887"/>
      <c r="BO110" s="887"/>
      <c r="BP110" s="888"/>
      <c r="BQ110" s="926">
        <v>84909472</v>
      </c>
      <c r="BR110" s="927"/>
      <c r="BS110" s="927"/>
      <c r="BT110" s="927"/>
      <c r="BU110" s="927"/>
      <c r="BV110" s="927">
        <v>78672119</v>
      </c>
      <c r="BW110" s="927"/>
      <c r="BX110" s="927"/>
      <c r="BY110" s="927"/>
      <c r="BZ110" s="927"/>
      <c r="CA110" s="927">
        <v>74788127</v>
      </c>
      <c r="CB110" s="927"/>
      <c r="CC110" s="927"/>
      <c r="CD110" s="927"/>
      <c r="CE110" s="927"/>
      <c r="CF110" s="941">
        <v>128.69999999999999</v>
      </c>
      <c r="CG110" s="942"/>
      <c r="CH110" s="942"/>
      <c r="CI110" s="942"/>
      <c r="CJ110" s="942"/>
      <c r="CK110" s="943" t="s">
        <v>412</v>
      </c>
      <c r="CL110" s="944"/>
      <c r="CM110" s="923" t="s">
        <v>413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v>2261092</v>
      </c>
      <c r="DH110" s="927"/>
      <c r="DI110" s="927"/>
      <c r="DJ110" s="927"/>
      <c r="DK110" s="927"/>
      <c r="DL110" s="927">
        <v>2138502</v>
      </c>
      <c r="DM110" s="927"/>
      <c r="DN110" s="927"/>
      <c r="DO110" s="927"/>
      <c r="DP110" s="927"/>
      <c r="DQ110" s="927">
        <v>1998478</v>
      </c>
      <c r="DR110" s="927"/>
      <c r="DS110" s="927"/>
      <c r="DT110" s="927"/>
      <c r="DU110" s="927"/>
      <c r="DV110" s="928">
        <v>3.4</v>
      </c>
      <c r="DW110" s="928"/>
      <c r="DX110" s="928"/>
      <c r="DY110" s="928"/>
      <c r="DZ110" s="929"/>
    </row>
    <row r="111" spans="1:131" s="197" customFormat="1" ht="26.25" customHeight="1">
      <c r="A111" s="930" t="s">
        <v>414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415</v>
      </c>
      <c r="BA111" s="950"/>
      <c r="BB111" s="950"/>
      <c r="BC111" s="950"/>
      <c r="BD111" s="950"/>
      <c r="BE111" s="950"/>
      <c r="BF111" s="950"/>
      <c r="BG111" s="950"/>
      <c r="BH111" s="950"/>
      <c r="BI111" s="950"/>
      <c r="BJ111" s="950"/>
      <c r="BK111" s="950"/>
      <c r="BL111" s="950"/>
      <c r="BM111" s="950"/>
      <c r="BN111" s="950"/>
      <c r="BO111" s="950"/>
      <c r="BP111" s="951"/>
      <c r="BQ111" s="919">
        <v>3983954</v>
      </c>
      <c r="BR111" s="920"/>
      <c r="BS111" s="920"/>
      <c r="BT111" s="920"/>
      <c r="BU111" s="920"/>
      <c r="BV111" s="920">
        <v>3471698</v>
      </c>
      <c r="BW111" s="920"/>
      <c r="BX111" s="920"/>
      <c r="BY111" s="920"/>
      <c r="BZ111" s="920"/>
      <c r="CA111" s="920">
        <v>2995065</v>
      </c>
      <c r="CB111" s="920"/>
      <c r="CC111" s="920"/>
      <c r="CD111" s="920"/>
      <c r="CE111" s="920"/>
      <c r="CF111" s="914">
        <v>5.2</v>
      </c>
      <c r="CG111" s="915"/>
      <c r="CH111" s="915"/>
      <c r="CI111" s="915"/>
      <c r="CJ111" s="915"/>
      <c r="CK111" s="945"/>
      <c r="CL111" s="946"/>
      <c r="CM111" s="916" t="s">
        <v>416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417</v>
      </c>
      <c r="B112" s="953"/>
      <c r="C112" s="950" t="s">
        <v>418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419</v>
      </c>
      <c r="BA112" s="950"/>
      <c r="BB112" s="950"/>
      <c r="BC112" s="950"/>
      <c r="BD112" s="950"/>
      <c r="BE112" s="950"/>
      <c r="BF112" s="950"/>
      <c r="BG112" s="950"/>
      <c r="BH112" s="950"/>
      <c r="BI112" s="950"/>
      <c r="BJ112" s="950"/>
      <c r="BK112" s="950"/>
      <c r="BL112" s="950"/>
      <c r="BM112" s="950"/>
      <c r="BN112" s="950"/>
      <c r="BO112" s="950"/>
      <c r="BP112" s="951"/>
      <c r="BQ112" s="919">
        <v>69048447</v>
      </c>
      <c r="BR112" s="920"/>
      <c r="BS112" s="920"/>
      <c r="BT112" s="920"/>
      <c r="BU112" s="920"/>
      <c r="BV112" s="920">
        <v>68525086</v>
      </c>
      <c r="BW112" s="920"/>
      <c r="BX112" s="920"/>
      <c r="BY112" s="920"/>
      <c r="BZ112" s="920"/>
      <c r="CA112" s="920">
        <v>71947107</v>
      </c>
      <c r="CB112" s="920"/>
      <c r="CC112" s="920"/>
      <c r="CD112" s="920"/>
      <c r="CE112" s="920"/>
      <c r="CF112" s="914">
        <v>123.8</v>
      </c>
      <c r="CG112" s="915"/>
      <c r="CH112" s="915"/>
      <c r="CI112" s="915"/>
      <c r="CJ112" s="915"/>
      <c r="CK112" s="945"/>
      <c r="CL112" s="946"/>
      <c r="CM112" s="916" t="s">
        <v>420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152654</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421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5941441</v>
      </c>
      <c r="AB113" s="934"/>
      <c r="AC113" s="934"/>
      <c r="AD113" s="934"/>
      <c r="AE113" s="935"/>
      <c r="AF113" s="936">
        <v>5876246</v>
      </c>
      <c r="AG113" s="934"/>
      <c r="AH113" s="934"/>
      <c r="AI113" s="934"/>
      <c r="AJ113" s="935"/>
      <c r="AK113" s="936">
        <v>5926598</v>
      </c>
      <c r="AL113" s="934"/>
      <c r="AM113" s="934"/>
      <c r="AN113" s="934"/>
      <c r="AO113" s="935"/>
      <c r="AP113" s="937">
        <v>10.199999999999999</v>
      </c>
      <c r="AQ113" s="938"/>
      <c r="AR113" s="938"/>
      <c r="AS113" s="938"/>
      <c r="AT113" s="939"/>
      <c r="AU113" s="899"/>
      <c r="AV113" s="900"/>
      <c r="AW113" s="900"/>
      <c r="AX113" s="900"/>
      <c r="AY113" s="901"/>
      <c r="AZ113" s="949" t="s">
        <v>422</v>
      </c>
      <c r="BA113" s="950"/>
      <c r="BB113" s="950"/>
      <c r="BC113" s="950"/>
      <c r="BD113" s="950"/>
      <c r="BE113" s="950"/>
      <c r="BF113" s="950"/>
      <c r="BG113" s="950"/>
      <c r="BH113" s="950"/>
      <c r="BI113" s="950"/>
      <c r="BJ113" s="950"/>
      <c r="BK113" s="950"/>
      <c r="BL113" s="950"/>
      <c r="BM113" s="950"/>
      <c r="BN113" s="950"/>
      <c r="BO113" s="950"/>
      <c r="BP113" s="951"/>
      <c r="BQ113" s="919">
        <v>8442740</v>
      </c>
      <c r="BR113" s="920"/>
      <c r="BS113" s="920"/>
      <c r="BT113" s="920"/>
      <c r="BU113" s="920"/>
      <c r="BV113" s="920">
        <v>8180408</v>
      </c>
      <c r="BW113" s="920"/>
      <c r="BX113" s="920"/>
      <c r="BY113" s="920"/>
      <c r="BZ113" s="920"/>
      <c r="CA113" s="920">
        <v>8034060</v>
      </c>
      <c r="CB113" s="920"/>
      <c r="CC113" s="920"/>
      <c r="CD113" s="920"/>
      <c r="CE113" s="920"/>
      <c r="CF113" s="914">
        <v>13.8</v>
      </c>
      <c r="CG113" s="915"/>
      <c r="CH113" s="915"/>
      <c r="CI113" s="915"/>
      <c r="CJ113" s="915"/>
      <c r="CK113" s="945"/>
      <c r="CL113" s="946"/>
      <c r="CM113" s="916" t="s">
        <v>423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v>77425</v>
      </c>
      <c r="DM113" s="959"/>
      <c r="DN113" s="959"/>
      <c r="DO113" s="959"/>
      <c r="DP113" s="960"/>
      <c r="DQ113" s="961">
        <v>15007</v>
      </c>
      <c r="DR113" s="959"/>
      <c r="DS113" s="959"/>
      <c r="DT113" s="959"/>
      <c r="DU113" s="960"/>
      <c r="DV113" s="962">
        <v>0</v>
      </c>
      <c r="DW113" s="963"/>
      <c r="DX113" s="963"/>
      <c r="DY113" s="963"/>
      <c r="DZ113" s="964"/>
    </row>
    <row r="114" spans="1:130" s="197" customFormat="1" ht="26.25" customHeight="1">
      <c r="A114" s="954"/>
      <c r="B114" s="955"/>
      <c r="C114" s="950" t="s">
        <v>424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1250517</v>
      </c>
      <c r="AB114" s="959"/>
      <c r="AC114" s="959"/>
      <c r="AD114" s="959"/>
      <c r="AE114" s="960"/>
      <c r="AF114" s="961">
        <v>1028067</v>
      </c>
      <c r="AG114" s="959"/>
      <c r="AH114" s="959"/>
      <c r="AI114" s="959"/>
      <c r="AJ114" s="960"/>
      <c r="AK114" s="961">
        <v>936602</v>
      </c>
      <c r="AL114" s="959"/>
      <c r="AM114" s="959"/>
      <c r="AN114" s="959"/>
      <c r="AO114" s="960"/>
      <c r="AP114" s="962">
        <v>1.6</v>
      </c>
      <c r="AQ114" s="963"/>
      <c r="AR114" s="963"/>
      <c r="AS114" s="963"/>
      <c r="AT114" s="964"/>
      <c r="AU114" s="899"/>
      <c r="AV114" s="900"/>
      <c r="AW114" s="900"/>
      <c r="AX114" s="900"/>
      <c r="AY114" s="901"/>
      <c r="AZ114" s="949" t="s">
        <v>425</v>
      </c>
      <c r="BA114" s="950"/>
      <c r="BB114" s="950"/>
      <c r="BC114" s="950"/>
      <c r="BD114" s="950"/>
      <c r="BE114" s="950"/>
      <c r="BF114" s="950"/>
      <c r="BG114" s="950"/>
      <c r="BH114" s="950"/>
      <c r="BI114" s="950"/>
      <c r="BJ114" s="950"/>
      <c r="BK114" s="950"/>
      <c r="BL114" s="950"/>
      <c r="BM114" s="950"/>
      <c r="BN114" s="950"/>
      <c r="BO114" s="950"/>
      <c r="BP114" s="951"/>
      <c r="BQ114" s="919">
        <v>16065617</v>
      </c>
      <c r="BR114" s="920"/>
      <c r="BS114" s="920"/>
      <c r="BT114" s="920"/>
      <c r="BU114" s="920"/>
      <c r="BV114" s="920">
        <v>15289878</v>
      </c>
      <c r="BW114" s="920"/>
      <c r="BX114" s="920"/>
      <c r="BY114" s="920"/>
      <c r="BZ114" s="920"/>
      <c r="CA114" s="920">
        <v>14585890</v>
      </c>
      <c r="CB114" s="920"/>
      <c r="CC114" s="920"/>
      <c r="CD114" s="920"/>
      <c r="CE114" s="920"/>
      <c r="CF114" s="914">
        <v>25.1</v>
      </c>
      <c r="CG114" s="915"/>
      <c r="CH114" s="915"/>
      <c r="CI114" s="915"/>
      <c r="CJ114" s="915"/>
      <c r="CK114" s="945"/>
      <c r="CL114" s="946"/>
      <c r="CM114" s="916" t="s">
        <v>426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427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870560</v>
      </c>
      <c r="AB115" s="934"/>
      <c r="AC115" s="934"/>
      <c r="AD115" s="934"/>
      <c r="AE115" s="935"/>
      <c r="AF115" s="936">
        <v>636998</v>
      </c>
      <c r="AG115" s="934"/>
      <c r="AH115" s="934"/>
      <c r="AI115" s="934"/>
      <c r="AJ115" s="935"/>
      <c r="AK115" s="936">
        <v>563863</v>
      </c>
      <c r="AL115" s="934"/>
      <c r="AM115" s="934"/>
      <c r="AN115" s="934"/>
      <c r="AO115" s="935"/>
      <c r="AP115" s="937">
        <v>1</v>
      </c>
      <c r="AQ115" s="938"/>
      <c r="AR115" s="938"/>
      <c r="AS115" s="938"/>
      <c r="AT115" s="939"/>
      <c r="AU115" s="899"/>
      <c r="AV115" s="900"/>
      <c r="AW115" s="900"/>
      <c r="AX115" s="900"/>
      <c r="AY115" s="901"/>
      <c r="AZ115" s="949" t="s">
        <v>428</v>
      </c>
      <c r="BA115" s="950"/>
      <c r="BB115" s="950"/>
      <c r="BC115" s="950"/>
      <c r="BD115" s="950"/>
      <c r="BE115" s="950"/>
      <c r="BF115" s="950"/>
      <c r="BG115" s="950"/>
      <c r="BH115" s="950"/>
      <c r="BI115" s="950"/>
      <c r="BJ115" s="950"/>
      <c r="BK115" s="950"/>
      <c r="BL115" s="950"/>
      <c r="BM115" s="950"/>
      <c r="BN115" s="950"/>
      <c r="BO115" s="950"/>
      <c r="BP115" s="951"/>
      <c r="BQ115" s="919">
        <v>10020664</v>
      </c>
      <c r="BR115" s="920"/>
      <c r="BS115" s="920"/>
      <c r="BT115" s="920"/>
      <c r="BU115" s="920"/>
      <c r="BV115" s="920">
        <v>10377725</v>
      </c>
      <c r="BW115" s="920"/>
      <c r="BX115" s="920"/>
      <c r="BY115" s="920"/>
      <c r="BZ115" s="920"/>
      <c r="CA115" s="920">
        <v>10482119</v>
      </c>
      <c r="CB115" s="920"/>
      <c r="CC115" s="920"/>
      <c r="CD115" s="920"/>
      <c r="CE115" s="920"/>
      <c r="CF115" s="914">
        <v>18</v>
      </c>
      <c r="CG115" s="915"/>
      <c r="CH115" s="915"/>
      <c r="CI115" s="915"/>
      <c r="CJ115" s="915"/>
      <c r="CK115" s="945"/>
      <c r="CL115" s="946"/>
      <c r="CM115" s="949" t="s">
        <v>429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c r="A116" s="956"/>
      <c r="B116" s="957"/>
      <c r="C116" s="971" t="s">
        <v>430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431</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432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458743</v>
      </c>
      <c r="DH116" s="959"/>
      <c r="DI116" s="959"/>
      <c r="DJ116" s="959"/>
      <c r="DK116" s="960"/>
      <c r="DL116" s="961">
        <v>371034</v>
      </c>
      <c r="DM116" s="959"/>
      <c r="DN116" s="959"/>
      <c r="DO116" s="959"/>
      <c r="DP116" s="960"/>
      <c r="DQ116" s="961">
        <v>288962</v>
      </c>
      <c r="DR116" s="959"/>
      <c r="DS116" s="959"/>
      <c r="DT116" s="959"/>
      <c r="DU116" s="960"/>
      <c r="DV116" s="962">
        <v>0.5</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433</v>
      </c>
      <c r="Z117" s="884"/>
      <c r="AA117" s="996">
        <v>21318013</v>
      </c>
      <c r="AB117" s="966"/>
      <c r="AC117" s="966"/>
      <c r="AD117" s="966"/>
      <c r="AE117" s="967"/>
      <c r="AF117" s="965">
        <v>20234969</v>
      </c>
      <c r="AG117" s="966"/>
      <c r="AH117" s="966"/>
      <c r="AI117" s="966"/>
      <c r="AJ117" s="967"/>
      <c r="AK117" s="965">
        <v>19154079</v>
      </c>
      <c r="AL117" s="966"/>
      <c r="AM117" s="966"/>
      <c r="AN117" s="966"/>
      <c r="AO117" s="967"/>
      <c r="AP117" s="968"/>
      <c r="AQ117" s="969"/>
      <c r="AR117" s="969"/>
      <c r="AS117" s="969"/>
      <c r="AT117" s="970"/>
      <c r="AU117" s="899"/>
      <c r="AV117" s="900"/>
      <c r="AW117" s="900"/>
      <c r="AX117" s="900"/>
      <c r="AY117" s="901"/>
      <c r="AZ117" s="995" t="s">
        <v>434</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409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407</v>
      </c>
      <c r="AB118" s="883"/>
      <c r="AC118" s="883"/>
      <c r="AD118" s="883"/>
      <c r="AE118" s="884"/>
      <c r="AF118" s="882" t="s">
        <v>287</v>
      </c>
      <c r="AG118" s="883"/>
      <c r="AH118" s="883"/>
      <c r="AI118" s="883"/>
      <c r="AJ118" s="884"/>
      <c r="AK118" s="882" t="s">
        <v>286</v>
      </c>
      <c r="AL118" s="883"/>
      <c r="AM118" s="883"/>
      <c r="AN118" s="883"/>
      <c r="AO118" s="884"/>
      <c r="AP118" s="990" t="s">
        <v>408</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436</v>
      </c>
      <c r="BP118" s="994"/>
      <c r="BQ118" s="985">
        <v>192470894</v>
      </c>
      <c r="BR118" s="986"/>
      <c r="BS118" s="986"/>
      <c r="BT118" s="986"/>
      <c r="BU118" s="986"/>
      <c r="BV118" s="986">
        <v>184516914</v>
      </c>
      <c r="BW118" s="986"/>
      <c r="BX118" s="986"/>
      <c r="BY118" s="986"/>
      <c r="BZ118" s="986"/>
      <c r="CA118" s="986">
        <v>182832368</v>
      </c>
      <c r="CB118" s="986"/>
      <c r="CC118" s="986"/>
      <c r="CD118" s="986"/>
      <c r="CE118" s="986"/>
      <c r="CF118" s="987"/>
      <c r="CG118" s="988"/>
      <c r="CH118" s="988"/>
      <c r="CI118" s="988"/>
      <c r="CJ118" s="989"/>
      <c r="CK118" s="945"/>
      <c r="CL118" s="946"/>
      <c r="CM118" s="916" t="s">
        <v>437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438</v>
      </c>
      <c r="DH118" s="959"/>
      <c r="DI118" s="959"/>
      <c r="DJ118" s="959"/>
      <c r="DK118" s="960"/>
      <c r="DL118" s="961" t="s">
        <v>438</v>
      </c>
      <c r="DM118" s="959"/>
      <c r="DN118" s="959"/>
      <c r="DO118" s="959"/>
      <c r="DP118" s="960"/>
      <c r="DQ118" s="961" t="s">
        <v>438</v>
      </c>
      <c r="DR118" s="959"/>
      <c r="DS118" s="959"/>
      <c r="DT118" s="959"/>
      <c r="DU118" s="960"/>
      <c r="DV118" s="962" t="s">
        <v>438</v>
      </c>
      <c r="DW118" s="963"/>
      <c r="DX118" s="963"/>
      <c r="DY118" s="963"/>
      <c r="DZ118" s="964"/>
    </row>
    <row r="119" spans="1:130" s="197" customFormat="1" ht="26.25" customHeight="1">
      <c r="A119" s="974" t="s">
        <v>412</v>
      </c>
      <c r="B119" s="944"/>
      <c r="C119" s="923" t="s">
        <v>413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v>186733</v>
      </c>
      <c r="AB119" s="890"/>
      <c r="AC119" s="890"/>
      <c r="AD119" s="890"/>
      <c r="AE119" s="891"/>
      <c r="AF119" s="892">
        <v>186503</v>
      </c>
      <c r="AG119" s="890"/>
      <c r="AH119" s="890"/>
      <c r="AI119" s="890"/>
      <c r="AJ119" s="891"/>
      <c r="AK119" s="892">
        <v>188245</v>
      </c>
      <c r="AL119" s="890"/>
      <c r="AM119" s="890"/>
      <c r="AN119" s="890"/>
      <c r="AO119" s="891"/>
      <c r="AP119" s="893">
        <v>0.3</v>
      </c>
      <c r="AQ119" s="894"/>
      <c r="AR119" s="894"/>
      <c r="AS119" s="894"/>
      <c r="AT119" s="895"/>
      <c r="AU119" s="977" t="s">
        <v>439</v>
      </c>
      <c r="AV119" s="978"/>
      <c r="AW119" s="978"/>
      <c r="AX119" s="978"/>
      <c r="AY119" s="979"/>
      <c r="AZ119" s="940" t="s">
        <v>440</v>
      </c>
      <c r="BA119" s="887"/>
      <c r="BB119" s="887"/>
      <c r="BC119" s="887"/>
      <c r="BD119" s="887"/>
      <c r="BE119" s="887"/>
      <c r="BF119" s="887"/>
      <c r="BG119" s="887"/>
      <c r="BH119" s="887"/>
      <c r="BI119" s="887"/>
      <c r="BJ119" s="887"/>
      <c r="BK119" s="887"/>
      <c r="BL119" s="887"/>
      <c r="BM119" s="887"/>
      <c r="BN119" s="887"/>
      <c r="BO119" s="887"/>
      <c r="BP119" s="888"/>
      <c r="BQ119" s="926">
        <v>26452872</v>
      </c>
      <c r="BR119" s="927"/>
      <c r="BS119" s="927"/>
      <c r="BT119" s="927"/>
      <c r="BU119" s="927"/>
      <c r="BV119" s="927">
        <v>29435108</v>
      </c>
      <c r="BW119" s="927"/>
      <c r="BX119" s="927"/>
      <c r="BY119" s="927"/>
      <c r="BZ119" s="927"/>
      <c r="CA119" s="927">
        <v>31065988</v>
      </c>
      <c r="CB119" s="927"/>
      <c r="CC119" s="927"/>
      <c r="CD119" s="927"/>
      <c r="CE119" s="927"/>
      <c r="CF119" s="941">
        <v>53.5</v>
      </c>
      <c r="CG119" s="942"/>
      <c r="CH119" s="942"/>
      <c r="CI119" s="942"/>
      <c r="CJ119" s="942"/>
      <c r="CK119" s="947"/>
      <c r="CL119" s="948"/>
      <c r="CM119" s="1004" t="s">
        <v>441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1111465</v>
      </c>
      <c r="DH119" s="998"/>
      <c r="DI119" s="998"/>
      <c r="DJ119" s="998"/>
      <c r="DK119" s="999"/>
      <c r="DL119" s="1000">
        <v>884737</v>
      </c>
      <c r="DM119" s="998"/>
      <c r="DN119" s="998"/>
      <c r="DO119" s="998"/>
      <c r="DP119" s="999"/>
      <c r="DQ119" s="1000">
        <v>692618</v>
      </c>
      <c r="DR119" s="998"/>
      <c r="DS119" s="998"/>
      <c r="DT119" s="998"/>
      <c r="DU119" s="999"/>
      <c r="DV119" s="1001">
        <v>1.2</v>
      </c>
      <c r="DW119" s="1002"/>
      <c r="DX119" s="1002"/>
      <c r="DY119" s="1002"/>
      <c r="DZ119" s="1003"/>
    </row>
    <row r="120" spans="1:130" s="197" customFormat="1" ht="26.25" customHeight="1">
      <c r="A120" s="975"/>
      <c r="B120" s="946"/>
      <c r="C120" s="916" t="s">
        <v>416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438</v>
      </c>
      <c r="AB120" s="959"/>
      <c r="AC120" s="959"/>
      <c r="AD120" s="959"/>
      <c r="AE120" s="960"/>
      <c r="AF120" s="961" t="s">
        <v>438</v>
      </c>
      <c r="AG120" s="959"/>
      <c r="AH120" s="959"/>
      <c r="AI120" s="959"/>
      <c r="AJ120" s="960"/>
      <c r="AK120" s="961" t="s">
        <v>438</v>
      </c>
      <c r="AL120" s="959"/>
      <c r="AM120" s="959"/>
      <c r="AN120" s="959"/>
      <c r="AO120" s="960"/>
      <c r="AP120" s="962" t="s">
        <v>438</v>
      </c>
      <c r="AQ120" s="963"/>
      <c r="AR120" s="963"/>
      <c r="AS120" s="963"/>
      <c r="AT120" s="964"/>
      <c r="AU120" s="980"/>
      <c r="AV120" s="981"/>
      <c r="AW120" s="981"/>
      <c r="AX120" s="981"/>
      <c r="AY120" s="982"/>
      <c r="AZ120" s="949" t="s">
        <v>442</v>
      </c>
      <c r="BA120" s="950"/>
      <c r="BB120" s="950"/>
      <c r="BC120" s="950"/>
      <c r="BD120" s="950"/>
      <c r="BE120" s="950"/>
      <c r="BF120" s="950"/>
      <c r="BG120" s="950"/>
      <c r="BH120" s="950"/>
      <c r="BI120" s="950"/>
      <c r="BJ120" s="950"/>
      <c r="BK120" s="950"/>
      <c r="BL120" s="950"/>
      <c r="BM120" s="950"/>
      <c r="BN120" s="950"/>
      <c r="BO120" s="950"/>
      <c r="BP120" s="951"/>
      <c r="BQ120" s="919">
        <v>18211266</v>
      </c>
      <c r="BR120" s="920"/>
      <c r="BS120" s="920"/>
      <c r="BT120" s="920"/>
      <c r="BU120" s="920"/>
      <c r="BV120" s="920">
        <v>19420713</v>
      </c>
      <c r="BW120" s="920"/>
      <c r="BX120" s="920"/>
      <c r="BY120" s="920"/>
      <c r="BZ120" s="920"/>
      <c r="CA120" s="920">
        <v>19656621</v>
      </c>
      <c r="CB120" s="920"/>
      <c r="CC120" s="920"/>
      <c r="CD120" s="920"/>
      <c r="CE120" s="920"/>
      <c r="CF120" s="914">
        <v>33.799999999999997</v>
      </c>
      <c r="CG120" s="915"/>
      <c r="CH120" s="915"/>
      <c r="CI120" s="915"/>
      <c r="CJ120" s="915"/>
      <c r="CK120" s="1013" t="s">
        <v>443</v>
      </c>
      <c r="CL120" s="1014"/>
      <c r="CM120" s="1014"/>
      <c r="CN120" s="1014"/>
      <c r="CO120" s="1015"/>
      <c r="CP120" s="1021" t="s">
        <v>444</v>
      </c>
      <c r="CQ120" s="1022"/>
      <c r="CR120" s="1022"/>
      <c r="CS120" s="1022"/>
      <c r="CT120" s="1022"/>
      <c r="CU120" s="1022"/>
      <c r="CV120" s="1022"/>
      <c r="CW120" s="1022"/>
      <c r="CX120" s="1022"/>
      <c r="CY120" s="1022"/>
      <c r="CZ120" s="1022"/>
      <c r="DA120" s="1022"/>
      <c r="DB120" s="1022"/>
      <c r="DC120" s="1022"/>
      <c r="DD120" s="1022"/>
      <c r="DE120" s="1022"/>
      <c r="DF120" s="1023"/>
      <c r="DG120" s="926">
        <v>61589608</v>
      </c>
      <c r="DH120" s="927"/>
      <c r="DI120" s="927"/>
      <c r="DJ120" s="927"/>
      <c r="DK120" s="927"/>
      <c r="DL120" s="927">
        <v>60254025</v>
      </c>
      <c r="DM120" s="927"/>
      <c r="DN120" s="927"/>
      <c r="DO120" s="927"/>
      <c r="DP120" s="927"/>
      <c r="DQ120" s="927">
        <v>63037001</v>
      </c>
      <c r="DR120" s="927"/>
      <c r="DS120" s="927"/>
      <c r="DT120" s="927"/>
      <c r="DU120" s="927"/>
      <c r="DV120" s="928">
        <v>108.5</v>
      </c>
      <c r="DW120" s="928"/>
      <c r="DX120" s="928"/>
      <c r="DY120" s="928"/>
      <c r="DZ120" s="929"/>
    </row>
    <row r="121" spans="1:130" s="197" customFormat="1" ht="26.25" customHeight="1">
      <c r="A121" s="975"/>
      <c r="B121" s="946"/>
      <c r="C121" s="1010" t="s">
        <v>445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115271</v>
      </c>
      <c r="AB121" s="959"/>
      <c r="AC121" s="959"/>
      <c r="AD121" s="959"/>
      <c r="AE121" s="960"/>
      <c r="AF121" s="961">
        <v>93761</v>
      </c>
      <c r="AG121" s="959"/>
      <c r="AH121" s="959"/>
      <c r="AI121" s="959"/>
      <c r="AJ121" s="960"/>
      <c r="AK121" s="961">
        <v>72631</v>
      </c>
      <c r="AL121" s="959"/>
      <c r="AM121" s="959"/>
      <c r="AN121" s="959"/>
      <c r="AO121" s="960"/>
      <c r="AP121" s="962">
        <v>0.1</v>
      </c>
      <c r="AQ121" s="963"/>
      <c r="AR121" s="963"/>
      <c r="AS121" s="963"/>
      <c r="AT121" s="964"/>
      <c r="AU121" s="980"/>
      <c r="AV121" s="981"/>
      <c r="AW121" s="981"/>
      <c r="AX121" s="981"/>
      <c r="AY121" s="982"/>
      <c r="AZ121" s="995" t="s">
        <v>446</v>
      </c>
      <c r="BA121" s="971"/>
      <c r="BB121" s="971"/>
      <c r="BC121" s="971"/>
      <c r="BD121" s="971"/>
      <c r="BE121" s="971"/>
      <c r="BF121" s="971"/>
      <c r="BG121" s="971"/>
      <c r="BH121" s="971"/>
      <c r="BI121" s="971"/>
      <c r="BJ121" s="971"/>
      <c r="BK121" s="971"/>
      <c r="BL121" s="971"/>
      <c r="BM121" s="971"/>
      <c r="BN121" s="971"/>
      <c r="BO121" s="971"/>
      <c r="BP121" s="972"/>
      <c r="BQ121" s="985">
        <v>109219680</v>
      </c>
      <c r="BR121" s="986"/>
      <c r="BS121" s="986"/>
      <c r="BT121" s="986"/>
      <c r="BU121" s="986"/>
      <c r="BV121" s="986">
        <v>106151326</v>
      </c>
      <c r="BW121" s="986"/>
      <c r="BX121" s="986"/>
      <c r="BY121" s="986"/>
      <c r="BZ121" s="986"/>
      <c r="CA121" s="986">
        <v>104969832</v>
      </c>
      <c r="CB121" s="986"/>
      <c r="CC121" s="986"/>
      <c r="CD121" s="986"/>
      <c r="CE121" s="986"/>
      <c r="CF121" s="1024">
        <v>180.6</v>
      </c>
      <c r="CG121" s="1025"/>
      <c r="CH121" s="1025"/>
      <c r="CI121" s="1025"/>
      <c r="CJ121" s="1025"/>
      <c r="CK121" s="1016"/>
      <c r="CL121" s="1017"/>
      <c r="CM121" s="1017"/>
      <c r="CN121" s="1017"/>
      <c r="CO121" s="1018"/>
      <c r="CP121" s="1007" t="s">
        <v>389</v>
      </c>
      <c r="CQ121" s="1008"/>
      <c r="CR121" s="1008"/>
      <c r="CS121" s="1008"/>
      <c r="CT121" s="1008"/>
      <c r="CU121" s="1008"/>
      <c r="CV121" s="1008"/>
      <c r="CW121" s="1008"/>
      <c r="CX121" s="1008"/>
      <c r="CY121" s="1008"/>
      <c r="CZ121" s="1008"/>
      <c r="DA121" s="1008"/>
      <c r="DB121" s="1008"/>
      <c r="DC121" s="1008"/>
      <c r="DD121" s="1008"/>
      <c r="DE121" s="1008"/>
      <c r="DF121" s="1009"/>
      <c r="DG121" s="919">
        <v>4431170</v>
      </c>
      <c r="DH121" s="920"/>
      <c r="DI121" s="920"/>
      <c r="DJ121" s="920"/>
      <c r="DK121" s="920"/>
      <c r="DL121" s="920">
        <v>5236071</v>
      </c>
      <c r="DM121" s="920"/>
      <c r="DN121" s="920"/>
      <c r="DO121" s="920"/>
      <c r="DP121" s="920"/>
      <c r="DQ121" s="920">
        <v>5796806</v>
      </c>
      <c r="DR121" s="920"/>
      <c r="DS121" s="920"/>
      <c r="DT121" s="920"/>
      <c r="DU121" s="920"/>
      <c r="DV121" s="921">
        <v>10</v>
      </c>
      <c r="DW121" s="921"/>
      <c r="DX121" s="921"/>
      <c r="DY121" s="921"/>
      <c r="DZ121" s="922"/>
    </row>
    <row r="122" spans="1:130" s="197" customFormat="1" ht="26.25" customHeight="1">
      <c r="A122" s="975"/>
      <c r="B122" s="946"/>
      <c r="C122" s="916" t="s">
        <v>426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447</v>
      </c>
      <c r="BP122" s="994"/>
      <c r="BQ122" s="1034">
        <v>153883818</v>
      </c>
      <c r="BR122" s="1035"/>
      <c r="BS122" s="1035"/>
      <c r="BT122" s="1035"/>
      <c r="BU122" s="1035"/>
      <c r="BV122" s="1035">
        <v>155007147</v>
      </c>
      <c r="BW122" s="1035"/>
      <c r="BX122" s="1035"/>
      <c r="BY122" s="1035"/>
      <c r="BZ122" s="1035"/>
      <c r="CA122" s="1035">
        <v>155692441</v>
      </c>
      <c r="CB122" s="1035"/>
      <c r="CC122" s="1035"/>
      <c r="CD122" s="1035"/>
      <c r="CE122" s="1035"/>
      <c r="CF122" s="987"/>
      <c r="CG122" s="988"/>
      <c r="CH122" s="988"/>
      <c r="CI122" s="988"/>
      <c r="CJ122" s="989"/>
      <c r="CK122" s="1016"/>
      <c r="CL122" s="1017"/>
      <c r="CM122" s="1017"/>
      <c r="CN122" s="1017"/>
      <c r="CO122" s="1018"/>
      <c r="CP122" s="1007" t="s">
        <v>392</v>
      </c>
      <c r="CQ122" s="1008"/>
      <c r="CR122" s="1008"/>
      <c r="CS122" s="1008"/>
      <c r="CT122" s="1008"/>
      <c r="CU122" s="1008"/>
      <c r="CV122" s="1008"/>
      <c r="CW122" s="1008"/>
      <c r="CX122" s="1008"/>
      <c r="CY122" s="1008"/>
      <c r="CZ122" s="1008"/>
      <c r="DA122" s="1008"/>
      <c r="DB122" s="1008"/>
      <c r="DC122" s="1008"/>
      <c r="DD122" s="1008"/>
      <c r="DE122" s="1008"/>
      <c r="DF122" s="1009"/>
      <c r="DG122" s="919">
        <v>1909402</v>
      </c>
      <c r="DH122" s="920"/>
      <c r="DI122" s="920"/>
      <c r="DJ122" s="920"/>
      <c r="DK122" s="920"/>
      <c r="DL122" s="920">
        <v>2021365</v>
      </c>
      <c r="DM122" s="920"/>
      <c r="DN122" s="920"/>
      <c r="DO122" s="920"/>
      <c r="DP122" s="920"/>
      <c r="DQ122" s="920">
        <v>2128337</v>
      </c>
      <c r="DR122" s="920"/>
      <c r="DS122" s="920"/>
      <c r="DT122" s="920"/>
      <c r="DU122" s="920"/>
      <c r="DV122" s="921">
        <v>3.7</v>
      </c>
      <c r="DW122" s="921"/>
      <c r="DX122" s="921"/>
      <c r="DY122" s="921"/>
      <c r="DZ122" s="922"/>
    </row>
    <row r="123" spans="1:130" s="197" customFormat="1" ht="26.25" customHeight="1" thickBot="1">
      <c r="A123" s="975"/>
      <c r="B123" s="946"/>
      <c r="C123" s="916" t="s">
        <v>432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97987</v>
      </c>
      <c r="AB123" s="959"/>
      <c r="AC123" s="959"/>
      <c r="AD123" s="959"/>
      <c r="AE123" s="960"/>
      <c r="AF123" s="961">
        <v>96784</v>
      </c>
      <c r="AG123" s="959"/>
      <c r="AH123" s="959"/>
      <c r="AI123" s="959"/>
      <c r="AJ123" s="960"/>
      <c r="AK123" s="961">
        <v>76090</v>
      </c>
      <c r="AL123" s="959"/>
      <c r="AM123" s="959"/>
      <c r="AN123" s="959"/>
      <c r="AO123" s="960"/>
      <c r="AP123" s="962">
        <v>0.1</v>
      </c>
      <c r="AQ123" s="963"/>
      <c r="AR123" s="963"/>
      <c r="AS123" s="963"/>
      <c r="AT123" s="964"/>
      <c r="AU123" s="1031" t="s">
        <v>448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66</v>
      </c>
      <c r="BR123" s="1027"/>
      <c r="BS123" s="1027"/>
      <c r="BT123" s="1027"/>
      <c r="BU123" s="1027"/>
      <c r="BV123" s="1027">
        <v>50.2</v>
      </c>
      <c r="BW123" s="1027"/>
      <c r="BX123" s="1027"/>
      <c r="BY123" s="1027"/>
      <c r="BZ123" s="1027"/>
      <c r="CA123" s="1027">
        <v>46.6</v>
      </c>
      <c r="CB123" s="1027"/>
      <c r="CC123" s="1027"/>
      <c r="CD123" s="1027"/>
      <c r="CE123" s="1027"/>
      <c r="CF123" s="1028"/>
      <c r="CG123" s="1029"/>
      <c r="CH123" s="1029"/>
      <c r="CI123" s="1029"/>
      <c r="CJ123" s="1030"/>
      <c r="CK123" s="1016"/>
      <c r="CL123" s="1017"/>
      <c r="CM123" s="1017"/>
      <c r="CN123" s="1017"/>
      <c r="CO123" s="1018"/>
      <c r="CP123" s="1007" t="s">
        <v>390</v>
      </c>
      <c r="CQ123" s="1008"/>
      <c r="CR123" s="1008"/>
      <c r="CS123" s="1008"/>
      <c r="CT123" s="1008"/>
      <c r="CU123" s="1008"/>
      <c r="CV123" s="1008"/>
      <c r="CW123" s="1008"/>
      <c r="CX123" s="1008"/>
      <c r="CY123" s="1008"/>
      <c r="CZ123" s="1008"/>
      <c r="DA123" s="1008"/>
      <c r="DB123" s="1008"/>
      <c r="DC123" s="1008"/>
      <c r="DD123" s="1008"/>
      <c r="DE123" s="1008"/>
      <c r="DF123" s="1009"/>
      <c r="DG123" s="958">
        <v>918388</v>
      </c>
      <c r="DH123" s="959"/>
      <c r="DI123" s="959"/>
      <c r="DJ123" s="959"/>
      <c r="DK123" s="960"/>
      <c r="DL123" s="961">
        <v>835931</v>
      </c>
      <c r="DM123" s="959"/>
      <c r="DN123" s="959"/>
      <c r="DO123" s="959"/>
      <c r="DP123" s="960"/>
      <c r="DQ123" s="961">
        <v>782489</v>
      </c>
      <c r="DR123" s="959"/>
      <c r="DS123" s="959"/>
      <c r="DT123" s="959"/>
      <c r="DU123" s="960"/>
      <c r="DV123" s="962">
        <v>1.3</v>
      </c>
      <c r="DW123" s="963"/>
      <c r="DX123" s="963"/>
      <c r="DY123" s="963"/>
      <c r="DZ123" s="964"/>
    </row>
    <row r="124" spans="1:130" s="197" customFormat="1" ht="26.25" customHeight="1">
      <c r="A124" s="975"/>
      <c r="B124" s="946"/>
      <c r="C124" s="916" t="s">
        <v>435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449</v>
      </c>
      <c r="CQ124" s="1008"/>
      <c r="CR124" s="1008"/>
      <c r="CS124" s="1008"/>
      <c r="CT124" s="1008"/>
      <c r="CU124" s="1008"/>
      <c r="CV124" s="1008"/>
      <c r="CW124" s="1008"/>
      <c r="CX124" s="1008"/>
      <c r="CY124" s="1008"/>
      <c r="CZ124" s="1008"/>
      <c r="DA124" s="1008"/>
      <c r="DB124" s="1008"/>
      <c r="DC124" s="1008"/>
      <c r="DD124" s="1008"/>
      <c r="DE124" s="1008"/>
      <c r="DF124" s="1009"/>
      <c r="DG124" s="997">
        <v>199879</v>
      </c>
      <c r="DH124" s="998"/>
      <c r="DI124" s="998"/>
      <c r="DJ124" s="998"/>
      <c r="DK124" s="999"/>
      <c r="DL124" s="1000">
        <v>177694</v>
      </c>
      <c r="DM124" s="998"/>
      <c r="DN124" s="998"/>
      <c r="DO124" s="998"/>
      <c r="DP124" s="999"/>
      <c r="DQ124" s="1000">
        <v>202474</v>
      </c>
      <c r="DR124" s="998"/>
      <c r="DS124" s="998"/>
      <c r="DT124" s="998"/>
      <c r="DU124" s="999"/>
      <c r="DV124" s="1001">
        <v>0.3</v>
      </c>
      <c r="DW124" s="1002"/>
      <c r="DX124" s="1002"/>
      <c r="DY124" s="1002"/>
      <c r="DZ124" s="1003"/>
    </row>
    <row r="125" spans="1:130" s="197" customFormat="1" ht="26.25" customHeight="1" thickBot="1">
      <c r="A125" s="975"/>
      <c r="B125" s="946"/>
      <c r="C125" s="916" t="s">
        <v>437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450</v>
      </c>
      <c r="CL125" s="1014"/>
      <c r="CM125" s="1014"/>
      <c r="CN125" s="1014"/>
      <c r="CO125" s="1015"/>
      <c r="CP125" s="940" t="s">
        <v>451</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441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470569</v>
      </c>
      <c r="AB126" s="959"/>
      <c r="AC126" s="959"/>
      <c r="AD126" s="959"/>
      <c r="AE126" s="960"/>
      <c r="AF126" s="961">
        <v>259950</v>
      </c>
      <c r="AG126" s="959"/>
      <c r="AH126" s="959"/>
      <c r="AI126" s="959"/>
      <c r="AJ126" s="960"/>
      <c r="AK126" s="961">
        <v>226897</v>
      </c>
      <c r="AL126" s="959"/>
      <c r="AM126" s="959"/>
      <c r="AN126" s="959"/>
      <c r="AO126" s="960"/>
      <c r="AP126" s="962">
        <v>0.4</v>
      </c>
      <c r="AQ126" s="963"/>
      <c r="AR126" s="963"/>
      <c r="AS126" s="963"/>
      <c r="AT126" s="964"/>
      <c r="AU126" s="233"/>
      <c r="AV126" s="233"/>
      <c r="AW126" s="233"/>
      <c r="AX126" s="1036" t="s">
        <v>452</v>
      </c>
      <c r="AY126" s="1037"/>
      <c r="AZ126" s="1037"/>
      <c r="BA126" s="1037"/>
      <c r="BB126" s="1037"/>
      <c r="BC126" s="1037"/>
      <c r="BD126" s="1037"/>
      <c r="BE126" s="1038"/>
      <c r="BF126" s="1052" t="s">
        <v>453</v>
      </c>
      <c r="BG126" s="1037"/>
      <c r="BH126" s="1037"/>
      <c r="BI126" s="1037"/>
      <c r="BJ126" s="1037"/>
      <c r="BK126" s="1037"/>
      <c r="BL126" s="1038"/>
      <c r="BM126" s="1052" t="s">
        <v>454</v>
      </c>
      <c r="BN126" s="1037"/>
      <c r="BO126" s="1037"/>
      <c r="BP126" s="1037"/>
      <c r="BQ126" s="1037"/>
      <c r="BR126" s="1037"/>
      <c r="BS126" s="1038"/>
      <c r="BT126" s="1052" t="s">
        <v>455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456</v>
      </c>
      <c r="CQ126" s="950"/>
      <c r="CR126" s="950"/>
      <c r="CS126" s="950"/>
      <c r="CT126" s="950"/>
      <c r="CU126" s="950"/>
      <c r="CV126" s="950"/>
      <c r="CW126" s="950"/>
      <c r="CX126" s="950"/>
      <c r="CY126" s="950"/>
      <c r="CZ126" s="950"/>
      <c r="DA126" s="950"/>
      <c r="DB126" s="950"/>
      <c r="DC126" s="950"/>
      <c r="DD126" s="950"/>
      <c r="DE126" s="950"/>
      <c r="DF126" s="951"/>
      <c r="DG126" s="919">
        <v>10001402</v>
      </c>
      <c r="DH126" s="920"/>
      <c r="DI126" s="920"/>
      <c r="DJ126" s="920"/>
      <c r="DK126" s="920"/>
      <c r="DL126" s="920">
        <v>10375277</v>
      </c>
      <c r="DM126" s="920"/>
      <c r="DN126" s="920"/>
      <c r="DO126" s="920"/>
      <c r="DP126" s="920"/>
      <c r="DQ126" s="920">
        <v>10471336</v>
      </c>
      <c r="DR126" s="920"/>
      <c r="DS126" s="920"/>
      <c r="DT126" s="920"/>
      <c r="DU126" s="920"/>
      <c r="DV126" s="921">
        <v>18</v>
      </c>
      <c r="DW126" s="921"/>
      <c r="DX126" s="921"/>
      <c r="DY126" s="921"/>
      <c r="DZ126" s="922"/>
    </row>
    <row r="127" spans="1:130" s="197" customFormat="1" ht="26.25" customHeight="1" thickBot="1">
      <c r="A127" s="976"/>
      <c r="B127" s="948"/>
      <c r="C127" s="1004" t="s">
        <v>457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458</v>
      </c>
      <c r="AY127" s="887"/>
      <c r="AZ127" s="887"/>
      <c r="BA127" s="887"/>
      <c r="BB127" s="887"/>
      <c r="BC127" s="887"/>
      <c r="BD127" s="887"/>
      <c r="BE127" s="888"/>
      <c r="BF127" s="1041" t="s">
        <v>111</v>
      </c>
      <c r="BG127" s="1042"/>
      <c r="BH127" s="1042"/>
      <c r="BI127" s="1042"/>
      <c r="BJ127" s="1042"/>
      <c r="BK127" s="1042"/>
      <c r="BL127" s="1051"/>
      <c r="BM127" s="1041">
        <v>11.25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459</v>
      </c>
      <c r="CQ127" s="1045"/>
      <c r="CR127" s="1045"/>
      <c r="CS127" s="1045"/>
      <c r="CT127" s="1045"/>
      <c r="CU127" s="1045"/>
      <c r="CV127" s="1045"/>
      <c r="CW127" s="1045"/>
      <c r="CX127" s="1045"/>
      <c r="CY127" s="1045"/>
      <c r="CZ127" s="1045"/>
      <c r="DA127" s="1045"/>
      <c r="DB127" s="1045"/>
      <c r="DC127" s="1045"/>
      <c r="DD127" s="1045"/>
      <c r="DE127" s="1045"/>
      <c r="DF127" s="1046"/>
      <c r="DG127" s="1047">
        <v>19262</v>
      </c>
      <c r="DH127" s="1048"/>
      <c r="DI127" s="1048"/>
      <c r="DJ127" s="1048"/>
      <c r="DK127" s="1048"/>
      <c r="DL127" s="1048">
        <v>2448</v>
      </c>
      <c r="DM127" s="1048"/>
      <c r="DN127" s="1048"/>
      <c r="DO127" s="1048"/>
      <c r="DP127" s="1048"/>
      <c r="DQ127" s="1048">
        <v>10783</v>
      </c>
      <c r="DR127" s="1048"/>
      <c r="DS127" s="1048"/>
      <c r="DT127" s="1048"/>
      <c r="DU127" s="1048"/>
      <c r="DV127" s="1049">
        <v>0</v>
      </c>
      <c r="DW127" s="1049"/>
      <c r="DX127" s="1049"/>
      <c r="DY127" s="1049"/>
      <c r="DZ127" s="1050"/>
    </row>
    <row r="128" spans="1:130" s="197" customFormat="1" ht="26.25" customHeight="1">
      <c r="A128" s="1071" t="s">
        <v>460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461</v>
      </c>
      <c r="X128" s="1073"/>
      <c r="Y128" s="1073"/>
      <c r="Z128" s="1074"/>
      <c r="AA128" s="1089">
        <v>2481785</v>
      </c>
      <c r="AB128" s="1090"/>
      <c r="AC128" s="1090"/>
      <c r="AD128" s="1090"/>
      <c r="AE128" s="1091"/>
      <c r="AF128" s="1092">
        <v>2547923</v>
      </c>
      <c r="AG128" s="1090"/>
      <c r="AH128" s="1090"/>
      <c r="AI128" s="1090"/>
      <c r="AJ128" s="1091"/>
      <c r="AK128" s="1092">
        <v>2355312</v>
      </c>
      <c r="AL128" s="1090"/>
      <c r="AM128" s="1090"/>
      <c r="AN128" s="1090"/>
      <c r="AO128" s="1091"/>
      <c r="AP128" s="1093"/>
      <c r="AQ128" s="1094"/>
      <c r="AR128" s="1094"/>
      <c r="AS128" s="1094"/>
      <c r="AT128" s="1095"/>
      <c r="AU128" s="235"/>
      <c r="AV128" s="235"/>
      <c r="AW128" s="235"/>
      <c r="AX128" s="1054" t="s">
        <v>462</v>
      </c>
      <c r="AY128" s="950"/>
      <c r="AZ128" s="950"/>
      <c r="BA128" s="950"/>
      <c r="BB128" s="950"/>
      <c r="BC128" s="950"/>
      <c r="BD128" s="950"/>
      <c r="BE128" s="951"/>
      <c r="BF128" s="1066" t="s">
        <v>111</v>
      </c>
      <c r="BG128" s="1067"/>
      <c r="BH128" s="1067"/>
      <c r="BI128" s="1067"/>
      <c r="BJ128" s="1067"/>
      <c r="BK128" s="1067"/>
      <c r="BL128" s="1068"/>
      <c r="BM128" s="1066">
        <v>16.25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463</v>
      </c>
      <c r="X129" s="1061"/>
      <c r="Y129" s="1061"/>
      <c r="Z129" s="1062"/>
      <c r="AA129" s="958">
        <v>69539493</v>
      </c>
      <c r="AB129" s="959"/>
      <c r="AC129" s="959"/>
      <c r="AD129" s="959"/>
      <c r="AE129" s="960"/>
      <c r="AF129" s="961">
        <v>69836086</v>
      </c>
      <c r="AG129" s="959"/>
      <c r="AH129" s="959"/>
      <c r="AI129" s="959"/>
      <c r="AJ129" s="960"/>
      <c r="AK129" s="961">
        <v>69301444</v>
      </c>
      <c r="AL129" s="959"/>
      <c r="AM129" s="959"/>
      <c r="AN129" s="959"/>
      <c r="AO129" s="960"/>
      <c r="AP129" s="1063"/>
      <c r="AQ129" s="1064"/>
      <c r="AR129" s="1064"/>
      <c r="AS129" s="1064"/>
      <c r="AT129" s="1065"/>
      <c r="AU129" s="235"/>
      <c r="AV129" s="235"/>
      <c r="AW129" s="235"/>
      <c r="AX129" s="1054" t="s">
        <v>464</v>
      </c>
      <c r="AY129" s="950"/>
      <c r="AZ129" s="950"/>
      <c r="BA129" s="950"/>
      <c r="BB129" s="950"/>
      <c r="BC129" s="950"/>
      <c r="BD129" s="950"/>
      <c r="BE129" s="951"/>
      <c r="BF129" s="1055">
        <v>11.3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466</v>
      </c>
      <c r="X130" s="1061"/>
      <c r="Y130" s="1061"/>
      <c r="Z130" s="1062"/>
      <c r="AA130" s="958">
        <v>11149006</v>
      </c>
      <c r="AB130" s="959"/>
      <c r="AC130" s="959"/>
      <c r="AD130" s="959"/>
      <c r="AE130" s="960"/>
      <c r="AF130" s="961">
        <v>11125805</v>
      </c>
      <c r="AG130" s="959"/>
      <c r="AH130" s="959"/>
      <c r="AI130" s="959"/>
      <c r="AJ130" s="960"/>
      <c r="AK130" s="961">
        <v>11185270</v>
      </c>
      <c r="AL130" s="959"/>
      <c r="AM130" s="959"/>
      <c r="AN130" s="959"/>
      <c r="AO130" s="960"/>
      <c r="AP130" s="1063"/>
      <c r="AQ130" s="1064"/>
      <c r="AR130" s="1064"/>
      <c r="AS130" s="1064"/>
      <c r="AT130" s="1065"/>
      <c r="AU130" s="235"/>
      <c r="AV130" s="235"/>
      <c r="AW130" s="235"/>
      <c r="AX130" s="1113" t="s">
        <v>467</v>
      </c>
      <c r="AY130" s="1045"/>
      <c r="AZ130" s="1045"/>
      <c r="BA130" s="1045"/>
      <c r="BB130" s="1045"/>
      <c r="BC130" s="1045"/>
      <c r="BD130" s="1045"/>
      <c r="BE130" s="1046"/>
      <c r="BF130" s="1075">
        <v>46.6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468</v>
      </c>
      <c r="X131" s="1084"/>
      <c r="Y131" s="1084"/>
      <c r="Z131" s="1085"/>
      <c r="AA131" s="997">
        <v>58390487</v>
      </c>
      <c r="AB131" s="998"/>
      <c r="AC131" s="998"/>
      <c r="AD131" s="998"/>
      <c r="AE131" s="999"/>
      <c r="AF131" s="1000">
        <v>58710281</v>
      </c>
      <c r="AG131" s="998"/>
      <c r="AH131" s="998"/>
      <c r="AI131" s="998"/>
      <c r="AJ131" s="999"/>
      <c r="AK131" s="1000">
        <v>58116174</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470</v>
      </c>
      <c r="W132" s="1101"/>
      <c r="X132" s="1101"/>
      <c r="Y132" s="1101"/>
      <c r="Z132" s="1102"/>
      <c r="AA132" s="1103">
        <v>13.165195900000001</v>
      </c>
      <c r="AB132" s="1104"/>
      <c r="AC132" s="1104"/>
      <c r="AD132" s="1104"/>
      <c r="AE132" s="1105"/>
      <c r="AF132" s="1106">
        <v>11.175625269999999</v>
      </c>
      <c r="AG132" s="1104"/>
      <c r="AH132" s="1104"/>
      <c r="AI132" s="1104"/>
      <c r="AJ132" s="1105"/>
      <c r="AK132" s="1106">
        <v>9.6590959339999998</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471</v>
      </c>
      <c r="W133" s="1108"/>
      <c r="X133" s="1108"/>
      <c r="Y133" s="1108"/>
      <c r="Z133" s="1109"/>
      <c r="AA133" s="1110">
        <v>13.7</v>
      </c>
      <c r="AB133" s="1111"/>
      <c r="AC133" s="1111"/>
      <c r="AD133" s="1111"/>
      <c r="AE133" s="1112"/>
      <c r="AF133" s="1110">
        <v>12.2</v>
      </c>
      <c r="AG133" s="1111"/>
      <c r="AH133" s="1111"/>
      <c r="AI133" s="1111"/>
      <c r="AJ133" s="1112"/>
      <c r="AK133" s="1110">
        <v>11.3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customSheetViews>
    <customSheetView guid="{0F4FD2AA-BE25-4883-8336-0DF094FC20B6}" scale="70" fitToPage="1" hiddenRows="1" hiddenColumns="1">
      <selection activeCell="BE13" sqref="BE13"/>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customSheetView>
  </customSheetViews>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2"/>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1" zoomScaleNormal="85" zoomScaleSheetLayoutView="55" workbookViewId="0">
      <selection activeCell="N27" sqref="N27"/>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customSheetViews>
    <customSheetView guid="{0F4FD2AA-BE25-4883-8336-0DF094FC20B6}" showPageBreaks="1" showGridLines="0" fitToPage="1" hiddenRows="1" hiddenColumns="1" view="pageBreakPreview" topLeftCell="A46">
      <selection activeCell="K51" sqref="K51"/>
      <pageMargins left="0" right="0" top="0" bottom="0" header="0" footer="0"/>
      <printOptions horizontalCentered="1" verticalCentered="1"/>
      <pageSetup paperSize="9" scale="46" orientation="landscape" r:id="rId1"/>
      <headerFooter alignWithMargins="0">
        <oddFooter>&amp;C&amp;P / &amp;N</oddFooter>
      </headerFooter>
    </customSheetView>
  </customSheetViews>
  <phoneticPr fontId="2"/>
  <printOptions horizontalCentered="1" verticalCentered="1"/>
  <pageMargins left="0" right="0" top="0" bottom="0" header="0" footer="0"/>
  <pageSetup paperSize="9" scale="46" orientation="landscape" r:id="rId2"/>
  <headerFooter alignWithMargins="0">
    <oddFooter>&amp;C&amp;P /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customSheetViews>
    <customSheetView guid="{0F4FD2AA-BE25-4883-8336-0DF094FC20B6}" showGridLines="0" fitToPage="1" hiddenRows="1" hiddenColumns="1" topLeftCell="Q1">
      <pageMargins left="0" right="0" top="0" bottom="0" header="0" footer="0"/>
      <printOptions horizontalCentered="1" verticalCentered="1"/>
      <pageSetup paperSize="9" scale="48" orientation="landscape" horizontalDpi="300" verticalDpi="300" r:id="rId1"/>
      <headerFooter alignWithMargins="0">
        <oddFooter>&amp;C&amp;P/&amp;N</oddFooter>
      </headerFooter>
    </customSheetView>
  </customSheetViews>
  <phoneticPr fontId="2"/>
  <printOptions horizontalCentered="1" verticalCentered="1"/>
  <pageMargins left="0" right="0" top="0" bottom="0" header="0" footer="0"/>
  <pageSetup paperSize="9" scale="48" orientation="landscape" horizontalDpi="300" verticalDpi="300" r:id="rId2"/>
  <headerFooter alignWithMargins="0">
    <oddFooter>&amp;C&amp;P/&amp;N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7" t="s">
        <v>474</v>
      </c>
      <c r="L7" s="254"/>
      <c r="M7" s="255" t="s">
        <v>475</v>
      </c>
      <c r="N7" s="256"/>
    </row>
    <row r="8" spans="1:16">
      <c r="A8" s="248"/>
      <c r="B8" s="244"/>
      <c r="C8" s="244"/>
      <c r="D8" s="244"/>
      <c r="E8" s="244"/>
      <c r="F8" s="244"/>
      <c r="G8" s="257"/>
      <c r="H8" s="258"/>
      <c r="I8" s="258"/>
      <c r="J8" s="259"/>
      <c r="K8" s="1118"/>
      <c r="L8" s="260" t="s">
        <v>476</v>
      </c>
      <c r="M8" s="261" t="s">
        <v>477</v>
      </c>
      <c r="N8" s="262" t="s">
        <v>478</v>
      </c>
    </row>
    <row r="9" spans="1:16">
      <c r="A9" s="248"/>
      <c r="B9" s="244"/>
      <c r="C9" s="244"/>
      <c r="D9" s="244"/>
      <c r="E9" s="244"/>
      <c r="F9" s="244"/>
      <c r="G9" s="1119" t="s">
        <v>479</v>
      </c>
      <c r="H9" s="1120"/>
      <c r="I9" s="1120"/>
      <c r="J9" s="1121"/>
      <c r="K9" s="263">
        <v>15915490</v>
      </c>
      <c r="L9" s="264">
        <v>50888</v>
      </c>
      <c r="M9" s="265">
        <v>56720</v>
      </c>
      <c r="N9" s="266">
        <v>-10.3</v>
      </c>
    </row>
    <row r="10" spans="1:16">
      <c r="A10" s="248"/>
      <c r="B10" s="244"/>
      <c r="C10" s="244"/>
      <c r="D10" s="244"/>
      <c r="E10" s="244"/>
      <c r="F10" s="244"/>
      <c r="G10" s="1119" t="s">
        <v>480</v>
      </c>
      <c r="H10" s="1120"/>
      <c r="I10" s="1120"/>
      <c r="J10" s="1121"/>
      <c r="K10" s="267">
        <v>2209854</v>
      </c>
      <c r="L10" s="268">
        <v>7066</v>
      </c>
      <c r="M10" s="269">
        <v>3493</v>
      </c>
      <c r="N10" s="270">
        <v>102.3</v>
      </c>
    </row>
    <row r="11" spans="1:16" ht="13.5" customHeight="1">
      <c r="A11" s="248"/>
      <c r="B11" s="244"/>
      <c r="C11" s="244"/>
      <c r="D11" s="244"/>
      <c r="E11" s="244"/>
      <c r="F11" s="244"/>
      <c r="G11" s="1119" t="s">
        <v>481</v>
      </c>
      <c r="H11" s="1120"/>
      <c r="I11" s="1120"/>
      <c r="J11" s="1121"/>
      <c r="K11" s="267">
        <v>247496</v>
      </c>
      <c r="L11" s="268">
        <v>791</v>
      </c>
      <c r="M11" s="269">
        <v>1791</v>
      </c>
      <c r="N11" s="270">
        <v>-55.8</v>
      </c>
    </row>
    <row r="12" spans="1:16" ht="13.5" customHeight="1">
      <c r="A12" s="248"/>
      <c r="B12" s="244"/>
      <c r="C12" s="244"/>
      <c r="D12" s="244"/>
      <c r="E12" s="244"/>
      <c r="F12" s="244"/>
      <c r="G12" s="1119" t="s">
        <v>482</v>
      </c>
      <c r="H12" s="1120"/>
      <c r="I12" s="1120"/>
      <c r="J12" s="1121"/>
      <c r="K12" s="267">
        <v>733073</v>
      </c>
      <c r="L12" s="268">
        <v>2344</v>
      </c>
      <c r="M12" s="269">
        <v>1224</v>
      </c>
      <c r="N12" s="270">
        <v>91.5</v>
      </c>
    </row>
    <row r="13" spans="1:16" ht="13.5" customHeight="1">
      <c r="A13" s="248"/>
      <c r="B13" s="244"/>
      <c r="C13" s="244"/>
      <c r="D13" s="244"/>
      <c r="E13" s="244"/>
      <c r="F13" s="244"/>
      <c r="G13" s="1119" t="s">
        <v>483</v>
      </c>
      <c r="H13" s="1120"/>
      <c r="I13" s="1120"/>
      <c r="J13" s="1121"/>
      <c r="K13" s="267" t="s">
        <v>484</v>
      </c>
      <c r="L13" s="268" t="s">
        <v>484</v>
      </c>
      <c r="M13" s="269">
        <v>28</v>
      </c>
      <c r="N13" s="270" t="s">
        <v>484</v>
      </c>
    </row>
    <row r="14" spans="1:16" ht="13.5" customHeight="1">
      <c r="A14" s="248"/>
      <c r="B14" s="244"/>
      <c r="C14" s="244"/>
      <c r="D14" s="244"/>
      <c r="E14" s="244"/>
      <c r="F14" s="244"/>
      <c r="G14" s="1119" t="s">
        <v>485</v>
      </c>
      <c r="H14" s="1120"/>
      <c r="I14" s="1120"/>
      <c r="J14" s="1121"/>
      <c r="K14" s="267">
        <v>103868</v>
      </c>
      <c r="L14" s="268">
        <v>332</v>
      </c>
      <c r="M14" s="269">
        <v>1936</v>
      </c>
      <c r="N14" s="270">
        <v>-82.9</v>
      </c>
    </row>
    <row r="15" spans="1:16" ht="13.5" customHeight="1">
      <c r="A15" s="248"/>
      <c r="B15" s="244"/>
      <c r="C15" s="244"/>
      <c r="D15" s="244"/>
      <c r="E15" s="244"/>
      <c r="F15" s="244"/>
      <c r="G15" s="1119" t="s">
        <v>486</v>
      </c>
      <c r="H15" s="1120"/>
      <c r="I15" s="1120"/>
      <c r="J15" s="1121"/>
      <c r="K15" s="267">
        <v>516603</v>
      </c>
      <c r="L15" s="268">
        <v>1652</v>
      </c>
      <c r="M15" s="269">
        <v>1163</v>
      </c>
      <c r="N15" s="270">
        <v>42</v>
      </c>
    </row>
    <row r="16" spans="1:16">
      <c r="A16" s="248"/>
      <c r="B16" s="244"/>
      <c r="C16" s="244"/>
      <c r="D16" s="244"/>
      <c r="E16" s="244"/>
      <c r="F16" s="244"/>
      <c r="G16" s="1122" t="s">
        <v>487</v>
      </c>
      <c r="H16" s="1123"/>
      <c r="I16" s="1123"/>
      <c r="J16" s="1124"/>
      <c r="K16" s="268">
        <v>-1128855</v>
      </c>
      <c r="L16" s="268">
        <v>-3609</v>
      </c>
      <c r="M16" s="269">
        <v>-5317</v>
      </c>
      <c r="N16" s="270">
        <v>-32.1</v>
      </c>
    </row>
    <row r="17" spans="1:16">
      <c r="A17" s="248"/>
      <c r="B17" s="244"/>
      <c r="C17" s="244"/>
      <c r="D17" s="244"/>
      <c r="E17" s="244"/>
      <c r="F17" s="244"/>
      <c r="G17" s="1122" t="s">
        <v>170</v>
      </c>
      <c r="H17" s="1123"/>
      <c r="I17" s="1123"/>
      <c r="J17" s="1124"/>
      <c r="K17" s="268">
        <v>18597529</v>
      </c>
      <c r="L17" s="268">
        <v>59464</v>
      </c>
      <c r="M17" s="269">
        <v>61038</v>
      </c>
      <c r="N17" s="270">
        <v>-2.6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14" t="s">
        <v>492</v>
      </c>
      <c r="H21" s="1115"/>
      <c r="I21" s="1115"/>
      <c r="J21" s="1116"/>
      <c r="K21" s="280">
        <v>5.67</v>
      </c>
      <c r="L21" s="281">
        <v>6.16</v>
      </c>
      <c r="M21" s="282">
        <v>-0.49</v>
      </c>
      <c r="N21" s="249"/>
      <c r="O21" s="283"/>
      <c r="P21" s="279"/>
    </row>
    <row r="22" spans="1:16" s="284" customFormat="1">
      <c r="A22" s="279"/>
      <c r="B22" s="249"/>
      <c r="C22" s="249"/>
      <c r="D22" s="249"/>
      <c r="E22" s="249"/>
      <c r="F22" s="249"/>
      <c r="G22" s="1114" t="s">
        <v>493</v>
      </c>
      <c r="H22" s="1115"/>
      <c r="I22" s="1115"/>
      <c r="J22" s="1116"/>
      <c r="K22" s="285">
        <v>103.1</v>
      </c>
      <c r="L22" s="286">
        <v>100.2</v>
      </c>
      <c r="M22" s="287">
        <v>2.9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7" t="s">
        <v>474</v>
      </c>
      <c r="L30" s="254"/>
      <c r="M30" s="255" t="s">
        <v>475</v>
      </c>
      <c r="N30" s="256"/>
    </row>
    <row r="31" spans="1:16">
      <c r="A31" s="248"/>
      <c r="B31" s="244"/>
      <c r="C31" s="244"/>
      <c r="D31" s="244"/>
      <c r="E31" s="244"/>
      <c r="F31" s="244"/>
      <c r="G31" s="257"/>
      <c r="H31" s="258"/>
      <c r="I31" s="258"/>
      <c r="J31" s="259"/>
      <c r="K31" s="1118"/>
      <c r="L31" s="260" t="s">
        <v>476</v>
      </c>
      <c r="M31" s="261" t="s">
        <v>477</v>
      </c>
      <c r="N31" s="262" t="s">
        <v>478</v>
      </c>
    </row>
    <row r="32" spans="1:16" ht="27" customHeight="1">
      <c r="A32" s="248"/>
      <c r="B32" s="244"/>
      <c r="C32" s="244"/>
      <c r="D32" s="244"/>
      <c r="E32" s="244"/>
      <c r="F32" s="244"/>
      <c r="G32" s="1130" t="s">
        <v>496</v>
      </c>
      <c r="H32" s="1131"/>
      <c r="I32" s="1131"/>
      <c r="J32" s="1132"/>
      <c r="K32" s="294">
        <v>11727016</v>
      </c>
      <c r="L32" s="294">
        <v>37496</v>
      </c>
      <c r="M32" s="295">
        <v>34470</v>
      </c>
      <c r="N32" s="296">
        <v>8.8000000000000007</v>
      </c>
    </row>
    <row r="33" spans="1:16" ht="13.5" customHeight="1">
      <c r="A33" s="248"/>
      <c r="B33" s="244"/>
      <c r="C33" s="244"/>
      <c r="D33" s="244"/>
      <c r="E33" s="244"/>
      <c r="F33" s="244"/>
      <c r="G33" s="1130" t="s">
        <v>497</v>
      </c>
      <c r="H33" s="1131"/>
      <c r="I33" s="1131"/>
      <c r="J33" s="1132"/>
      <c r="K33" s="294" t="s">
        <v>484</v>
      </c>
      <c r="L33" s="294" t="s">
        <v>484</v>
      </c>
      <c r="M33" s="295">
        <v>5</v>
      </c>
      <c r="N33" s="296" t="s">
        <v>484</v>
      </c>
    </row>
    <row r="34" spans="1:16" ht="27" customHeight="1">
      <c r="A34" s="248"/>
      <c r="B34" s="244"/>
      <c r="C34" s="244"/>
      <c r="D34" s="244"/>
      <c r="E34" s="244"/>
      <c r="F34" s="244"/>
      <c r="G34" s="1130" t="s">
        <v>498</v>
      </c>
      <c r="H34" s="1131"/>
      <c r="I34" s="1131"/>
      <c r="J34" s="1132"/>
      <c r="K34" s="294" t="s">
        <v>484</v>
      </c>
      <c r="L34" s="294" t="s">
        <v>484</v>
      </c>
      <c r="M34" s="295">
        <v>70</v>
      </c>
      <c r="N34" s="296" t="s">
        <v>484</v>
      </c>
    </row>
    <row r="35" spans="1:16" ht="27" customHeight="1">
      <c r="A35" s="248"/>
      <c r="B35" s="244"/>
      <c r="C35" s="244"/>
      <c r="D35" s="244"/>
      <c r="E35" s="244"/>
      <c r="F35" s="244"/>
      <c r="G35" s="1130" t="s">
        <v>499</v>
      </c>
      <c r="H35" s="1131"/>
      <c r="I35" s="1131"/>
      <c r="J35" s="1132"/>
      <c r="K35" s="294">
        <v>5926598</v>
      </c>
      <c r="L35" s="294">
        <v>18950</v>
      </c>
      <c r="M35" s="295">
        <v>11503</v>
      </c>
      <c r="N35" s="296">
        <v>64.7</v>
      </c>
    </row>
    <row r="36" spans="1:16" ht="27" customHeight="1">
      <c r="A36" s="248"/>
      <c r="B36" s="244"/>
      <c r="C36" s="244"/>
      <c r="D36" s="244"/>
      <c r="E36" s="244"/>
      <c r="F36" s="244"/>
      <c r="G36" s="1130" t="s">
        <v>500</v>
      </c>
      <c r="H36" s="1131"/>
      <c r="I36" s="1131"/>
      <c r="J36" s="1132"/>
      <c r="K36" s="294">
        <v>936602</v>
      </c>
      <c r="L36" s="294">
        <v>2995</v>
      </c>
      <c r="M36" s="295">
        <v>452</v>
      </c>
      <c r="N36" s="296">
        <v>562.6</v>
      </c>
    </row>
    <row r="37" spans="1:16" ht="13.5" customHeight="1">
      <c r="A37" s="248"/>
      <c r="B37" s="244"/>
      <c r="C37" s="244"/>
      <c r="D37" s="244"/>
      <c r="E37" s="244"/>
      <c r="F37" s="244"/>
      <c r="G37" s="1130" t="s">
        <v>501</v>
      </c>
      <c r="H37" s="1131"/>
      <c r="I37" s="1131"/>
      <c r="J37" s="1132"/>
      <c r="K37" s="294">
        <v>563863</v>
      </c>
      <c r="L37" s="294">
        <v>1803</v>
      </c>
      <c r="M37" s="295">
        <v>1422</v>
      </c>
      <c r="N37" s="296">
        <v>26.8</v>
      </c>
    </row>
    <row r="38" spans="1:16" ht="27" customHeight="1">
      <c r="A38" s="248"/>
      <c r="B38" s="244"/>
      <c r="C38" s="244"/>
      <c r="D38" s="244"/>
      <c r="E38" s="244"/>
      <c r="F38" s="244"/>
      <c r="G38" s="1133" t="s">
        <v>502</v>
      </c>
      <c r="H38" s="1134"/>
      <c r="I38" s="1134"/>
      <c r="J38" s="1135"/>
      <c r="K38" s="297" t="s">
        <v>484</v>
      </c>
      <c r="L38" s="297" t="s">
        <v>484</v>
      </c>
      <c r="M38" s="298">
        <v>4</v>
      </c>
      <c r="N38" s="299" t="s">
        <v>484</v>
      </c>
      <c r="O38" s="293"/>
    </row>
    <row r="39" spans="1:16">
      <c r="A39" s="248"/>
      <c r="B39" s="244"/>
      <c r="C39" s="244"/>
      <c r="D39" s="244"/>
      <c r="E39" s="244"/>
      <c r="F39" s="244"/>
      <c r="G39" s="1133" t="s">
        <v>503</v>
      </c>
      <c r="H39" s="1134"/>
      <c r="I39" s="1134"/>
      <c r="J39" s="1135"/>
      <c r="K39" s="300">
        <v>-2355312</v>
      </c>
      <c r="L39" s="300">
        <v>-7531</v>
      </c>
      <c r="M39" s="301">
        <v>-8079</v>
      </c>
      <c r="N39" s="302">
        <v>-6.8</v>
      </c>
      <c r="O39" s="293"/>
    </row>
    <row r="40" spans="1:16" ht="27" customHeight="1">
      <c r="A40" s="248"/>
      <c r="B40" s="244"/>
      <c r="C40" s="244"/>
      <c r="D40" s="244"/>
      <c r="E40" s="244"/>
      <c r="F40" s="244"/>
      <c r="G40" s="1130" t="s">
        <v>504</v>
      </c>
      <c r="H40" s="1131"/>
      <c r="I40" s="1131"/>
      <c r="J40" s="1132"/>
      <c r="K40" s="300">
        <v>-11185270</v>
      </c>
      <c r="L40" s="300">
        <v>-35764</v>
      </c>
      <c r="M40" s="301">
        <v>-29589</v>
      </c>
      <c r="N40" s="302">
        <v>20.9</v>
      </c>
      <c r="O40" s="293"/>
    </row>
    <row r="41" spans="1:16">
      <c r="A41" s="248"/>
      <c r="B41" s="244"/>
      <c r="C41" s="244"/>
      <c r="D41" s="244"/>
      <c r="E41" s="244"/>
      <c r="F41" s="244"/>
      <c r="G41" s="1136" t="s">
        <v>281</v>
      </c>
      <c r="H41" s="1137"/>
      <c r="I41" s="1137"/>
      <c r="J41" s="1138"/>
      <c r="K41" s="294">
        <v>5613497</v>
      </c>
      <c r="L41" s="300">
        <v>17949</v>
      </c>
      <c r="M41" s="301">
        <v>10257</v>
      </c>
      <c r="N41" s="302">
        <v>75</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5" t="s">
        <v>474</v>
      </c>
      <c r="J49" s="1127" t="s">
        <v>508</v>
      </c>
      <c r="K49" s="1128"/>
      <c r="L49" s="1128"/>
      <c r="M49" s="1128"/>
      <c r="N49" s="1129"/>
    </row>
    <row r="50" spans="1:14">
      <c r="A50" s="248"/>
      <c r="B50" s="244"/>
      <c r="C50" s="244"/>
      <c r="D50" s="244"/>
      <c r="E50" s="244"/>
      <c r="F50" s="244"/>
      <c r="G50" s="312"/>
      <c r="H50" s="313"/>
      <c r="I50" s="1126"/>
      <c r="J50" s="314" t="s">
        <v>509</v>
      </c>
      <c r="K50" s="315" t="s">
        <v>510</v>
      </c>
      <c r="L50" s="316" t="s">
        <v>511</v>
      </c>
      <c r="M50" s="317" t="s">
        <v>512</v>
      </c>
      <c r="N50" s="318" t="s">
        <v>513</v>
      </c>
    </row>
    <row r="51" spans="1:14">
      <c r="A51" s="248"/>
      <c r="B51" s="244"/>
      <c r="C51" s="244"/>
      <c r="D51" s="244"/>
      <c r="E51" s="244"/>
      <c r="F51" s="244"/>
      <c r="G51" s="310" t="s">
        <v>514</v>
      </c>
      <c r="H51" s="311"/>
      <c r="I51" s="319">
        <v>7732013</v>
      </c>
      <c r="J51" s="320">
        <v>25273</v>
      </c>
      <c r="K51" s="321">
        <v>-19.899999999999999</v>
      </c>
      <c r="L51" s="322">
        <v>41739</v>
      </c>
      <c r="M51" s="323">
        <v>-1.2</v>
      </c>
      <c r="N51" s="324">
        <v>-18.7</v>
      </c>
    </row>
    <row r="52" spans="1:14">
      <c r="A52" s="248"/>
      <c r="B52" s="244"/>
      <c r="C52" s="244"/>
      <c r="D52" s="244"/>
      <c r="E52" s="244"/>
      <c r="F52" s="244"/>
      <c r="G52" s="325"/>
      <c r="H52" s="326" t="s">
        <v>515</v>
      </c>
      <c r="I52" s="327">
        <v>6232113</v>
      </c>
      <c r="J52" s="328">
        <v>20370</v>
      </c>
      <c r="K52" s="329">
        <v>-18.7</v>
      </c>
      <c r="L52" s="330">
        <v>24625</v>
      </c>
      <c r="M52" s="331">
        <v>-3.4</v>
      </c>
      <c r="N52" s="332">
        <v>-15.3</v>
      </c>
    </row>
    <row r="53" spans="1:14">
      <c r="A53" s="248"/>
      <c r="B53" s="244"/>
      <c r="C53" s="244"/>
      <c r="D53" s="244"/>
      <c r="E53" s="244"/>
      <c r="F53" s="244"/>
      <c r="G53" s="310" t="s">
        <v>516</v>
      </c>
      <c r="H53" s="311"/>
      <c r="I53" s="319">
        <v>8473641</v>
      </c>
      <c r="J53" s="320">
        <v>27706</v>
      </c>
      <c r="K53" s="321">
        <v>9.6</v>
      </c>
      <c r="L53" s="322">
        <v>36765</v>
      </c>
      <c r="M53" s="323">
        <v>-11.9</v>
      </c>
      <c r="N53" s="324">
        <v>21.5</v>
      </c>
    </row>
    <row r="54" spans="1:14">
      <c r="A54" s="248"/>
      <c r="B54" s="244"/>
      <c r="C54" s="244"/>
      <c r="D54" s="244"/>
      <c r="E54" s="244"/>
      <c r="F54" s="244"/>
      <c r="G54" s="325"/>
      <c r="H54" s="326" t="s">
        <v>515</v>
      </c>
      <c r="I54" s="327">
        <v>6598994</v>
      </c>
      <c r="J54" s="328">
        <v>21577</v>
      </c>
      <c r="K54" s="329">
        <v>5.9</v>
      </c>
      <c r="L54" s="330">
        <v>20975</v>
      </c>
      <c r="M54" s="331">
        <v>-14.8</v>
      </c>
      <c r="N54" s="332">
        <v>20.7</v>
      </c>
    </row>
    <row r="55" spans="1:14">
      <c r="A55" s="248"/>
      <c r="B55" s="244"/>
      <c r="C55" s="244"/>
      <c r="D55" s="244"/>
      <c r="E55" s="244"/>
      <c r="F55" s="244"/>
      <c r="G55" s="310" t="s">
        <v>517</v>
      </c>
      <c r="H55" s="311"/>
      <c r="I55" s="319">
        <v>8568285</v>
      </c>
      <c r="J55" s="320">
        <v>27358</v>
      </c>
      <c r="K55" s="321">
        <v>-1.3</v>
      </c>
      <c r="L55" s="322">
        <v>39052</v>
      </c>
      <c r="M55" s="323">
        <v>6.2</v>
      </c>
      <c r="N55" s="324">
        <v>-7.5</v>
      </c>
    </row>
    <row r="56" spans="1:14">
      <c r="A56" s="248"/>
      <c r="B56" s="244"/>
      <c r="C56" s="244"/>
      <c r="D56" s="244"/>
      <c r="E56" s="244"/>
      <c r="F56" s="244"/>
      <c r="G56" s="325"/>
      <c r="H56" s="326" t="s">
        <v>515</v>
      </c>
      <c r="I56" s="327">
        <v>5967007</v>
      </c>
      <c r="J56" s="328">
        <v>19052</v>
      </c>
      <c r="K56" s="329">
        <v>-11.7</v>
      </c>
      <c r="L56" s="330">
        <v>21186</v>
      </c>
      <c r="M56" s="331">
        <v>1</v>
      </c>
      <c r="N56" s="332">
        <v>-12.7</v>
      </c>
    </row>
    <row r="57" spans="1:14">
      <c r="A57" s="248"/>
      <c r="B57" s="244"/>
      <c r="C57" s="244"/>
      <c r="D57" s="244"/>
      <c r="E57" s="244"/>
      <c r="F57" s="244"/>
      <c r="G57" s="310" t="s">
        <v>518</v>
      </c>
      <c r="H57" s="311"/>
      <c r="I57" s="319">
        <v>10141621</v>
      </c>
      <c r="J57" s="320">
        <v>32380</v>
      </c>
      <c r="K57" s="321">
        <v>18.399999999999999</v>
      </c>
      <c r="L57" s="322">
        <v>41235</v>
      </c>
      <c r="M57" s="323">
        <v>5.6</v>
      </c>
      <c r="N57" s="324">
        <v>12.8</v>
      </c>
    </row>
    <row r="58" spans="1:14">
      <c r="A58" s="248"/>
      <c r="B58" s="244"/>
      <c r="C58" s="244"/>
      <c r="D58" s="244"/>
      <c r="E58" s="244"/>
      <c r="F58" s="244"/>
      <c r="G58" s="325"/>
      <c r="H58" s="326" t="s">
        <v>515</v>
      </c>
      <c r="I58" s="327">
        <v>6202597</v>
      </c>
      <c r="J58" s="328">
        <v>19804</v>
      </c>
      <c r="K58" s="329">
        <v>3.9</v>
      </c>
      <c r="L58" s="330">
        <v>22086</v>
      </c>
      <c r="M58" s="331">
        <v>4.2</v>
      </c>
      <c r="N58" s="332">
        <v>-0.3</v>
      </c>
    </row>
    <row r="59" spans="1:14">
      <c r="A59" s="248"/>
      <c r="B59" s="244"/>
      <c r="C59" s="244"/>
      <c r="D59" s="244"/>
      <c r="E59" s="244"/>
      <c r="F59" s="244"/>
      <c r="G59" s="310" t="s">
        <v>519</v>
      </c>
      <c r="H59" s="311"/>
      <c r="I59" s="319">
        <v>14165819</v>
      </c>
      <c r="J59" s="320">
        <v>45294</v>
      </c>
      <c r="K59" s="321">
        <v>39.9</v>
      </c>
      <c r="L59" s="322">
        <v>41862</v>
      </c>
      <c r="M59" s="323">
        <v>1.5</v>
      </c>
      <c r="N59" s="324">
        <v>38.4</v>
      </c>
    </row>
    <row r="60" spans="1:14">
      <c r="A60" s="248"/>
      <c r="B60" s="244"/>
      <c r="C60" s="244"/>
      <c r="D60" s="244"/>
      <c r="E60" s="244"/>
      <c r="F60" s="244"/>
      <c r="G60" s="325"/>
      <c r="H60" s="326" t="s">
        <v>515</v>
      </c>
      <c r="I60" s="333">
        <v>7936588</v>
      </c>
      <c r="J60" s="328">
        <v>25377</v>
      </c>
      <c r="K60" s="329">
        <v>28.1</v>
      </c>
      <c r="L60" s="330">
        <v>23710</v>
      </c>
      <c r="M60" s="331">
        <v>7.4</v>
      </c>
      <c r="N60" s="332">
        <v>20.7</v>
      </c>
    </row>
    <row r="61" spans="1:14">
      <c r="A61" s="248"/>
      <c r="B61" s="244"/>
      <c r="C61" s="244"/>
      <c r="D61" s="244"/>
      <c r="E61" s="244"/>
      <c r="F61" s="244"/>
      <c r="G61" s="310" t="s">
        <v>520</v>
      </c>
      <c r="H61" s="334"/>
      <c r="I61" s="335">
        <v>9816276</v>
      </c>
      <c r="J61" s="336">
        <v>31602</v>
      </c>
      <c r="K61" s="337">
        <v>9.3000000000000007</v>
      </c>
      <c r="L61" s="338">
        <v>40131</v>
      </c>
      <c r="M61" s="339">
        <v>0</v>
      </c>
      <c r="N61" s="324">
        <v>9.3000000000000007</v>
      </c>
    </row>
    <row r="62" spans="1:14">
      <c r="A62" s="248"/>
      <c r="B62" s="244"/>
      <c r="C62" s="244"/>
      <c r="D62" s="244"/>
      <c r="E62" s="244"/>
      <c r="F62" s="244"/>
      <c r="G62" s="325"/>
      <c r="H62" s="326" t="s">
        <v>515</v>
      </c>
      <c r="I62" s="327">
        <v>6587460</v>
      </c>
      <c r="J62" s="328">
        <v>21236</v>
      </c>
      <c r="K62" s="329">
        <v>1.5</v>
      </c>
      <c r="L62" s="330">
        <v>22516</v>
      </c>
      <c r="M62" s="331">
        <v>-1.1000000000000001</v>
      </c>
      <c r="N62" s="332">
        <v>2.6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customSheetViews>
    <customSheetView guid="{0F4FD2AA-BE25-4883-8336-0DF094FC20B6}" showPageBreaks="1" showGridLines="0" fitToPage="1" hiddenRows="1" hiddenColumns="1" view="pageBreakPreview" topLeftCell="A28">
      <pageMargins left="0.39370078740157483" right="0.19685039370078741" top="0.39370078740157483" bottom="0.31496062992125984" header="0.51181102362204722" footer="0"/>
      <printOptions horizontalCentered="1"/>
      <pageSetup paperSize="9" scale="60" orientation="landscape" r:id="rId1"/>
      <headerFooter alignWithMargins="0">
        <oddFooter>&amp;C&amp;P/&amp;N</oddFooter>
      </headerFooter>
    </customSheetView>
  </customSheetViews>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2"/>
  <headerFooter alignWithMargins="0">
    <oddFooter>&amp;C&amp;P/&amp;N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10.1</v>
      </c>
      <c r="G47" s="12">
        <v>11.74</v>
      </c>
      <c r="H47" s="12">
        <v>13.13</v>
      </c>
      <c r="I47" s="12">
        <v>14.47</v>
      </c>
      <c r="J47" s="13">
        <v>14.59</v>
      </c>
    </row>
    <row r="48" spans="2:10" ht="57.75" customHeight="1">
      <c r="B48" s="14"/>
      <c r="C48" s="1141" t="s">
        <v>4</v>
      </c>
      <c r="D48" s="1141"/>
      <c r="E48" s="1142"/>
      <c r="F48" s="15">
        <v>3.39</v>
      </c>
      <c r="G48" s="16">
        <v>3.3</v>
      </c>
      <c r="H48" s="16">
        <v>2.81</v>
      </c>
      <c r="I48" s="16">
        <v>3.55</v>
      </c>
      <c r="J48" s="17">
        <v>3.09</v>
      </c>
    </row>
    <row r="49" spans="2:10" ht="57.75" customHeight="1" thickBot="1">
      <c r="B49" s="18"/>
      <c r="C49" s="1143" t="s">
        <v>5</v>
      </c>
      <c r="D49" s="1143"/>
      <c r="E49" s="1144"/>
      <c r="F49" s="19">
        <v>2.0499999999999998</v>
      </c>
      <c r="G49" s="20">
        <v>2.2200000000000002</v>
      </c>
      <c r="H49" s="20">
        <v>1.1499999999999999</v>
      </c>
      <c r="I49" s="20">
        <v>2.38</v>
      </c>
      <c r="J49" s="21" t="s">
        <v>527</v>
      </c>
    </row>
    <row r="50" spans="2:10" ht="13.5" customHeight="1"/>
    <row r="51" spans="2:10" ht="13.5" hidden="1" customHeight="1"/>
    <row r="52" spans="2:10" ht="13.5" hidden="1" customHeight="1"/>
    <row r="53" spans="2:10" ht="13.5" hidden="1" customHeight="1"/>
  </sheetData>
  <sheetProtection password="979D" sheet="1" objects="1" scenarios="1"/>
  <customSheetViews>
    <customSheetView guid="{0F4FD2AA-BE25-4883-8336-0DF094FC20B6}" showGridLines="0" fitToPage="1" hiddenRows="1" hiddenColumns="1" topLeftCell="F25">
      <rowBreaks count="1" manualBreakCount="1">
        <brk id="51" max="15" man="1"/>
      </rowBreaks>
      <pageMargins left="0" right="0" top="0.19685039370078741" bottom="0" header="0" footer="0"/>
      <printOptions horizontalCentered="1"/>
      <pageSetup paperSize="9" scale="62" orientation="landscape" horizontalDpi="300" verticalDpi="300" r:id="rId1"/>
      <headerFooter alignWithMargins="0">
        <oddFooter>&amp;C&amp;P/&amp;N</oddFooter>
      </headerFooter>
    </customSheetView>
  </customSheetViews>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2"/>
  <headerFooter alignWithMargins="0">
    <oddFooter>&amp;C&amp;P/&amp;N</oddFooter>
  </headerFooter>
  <rowBreaks count="1" manualBreakCount="1">
    <brk id="51" max="15"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1" t="s">
        <v>528</v>
      </c>
      <c r="D34" s="1151"/>
      <c r="E34" s="1152"/>
      <c r="F34" s="32">
        <v>10.96</v>
      </c>
      <c r="G34" s="33">
        <v>11.17</v>
      </c>
      <c r="H34" s="33">
        <v>12.04</v>
      </c>
      <c r="I34" s="33">
        <v>13.06</v>
      </c>
      <c r="J34" s="34">
        <v>14.87</v>
      </c>
      <c r="K34" s="22"/>
      <c r="L34" s="22"/>
      <c r="M34" s="22"/>
      <c r="N34" s="22"/>
      <c r="O34" s="22"/>
      <c r="P34" s="22"/>
    </row>
    <row r="35" spans="1:16" ht="39" customHeight="1">
      <c r="A35" s="22"/>
      <c r="B35" s="35"/>
      <c r="C35" s="1145" t="s">
        <v>529</v>
      </c>
      <c r="D35" s="1146"/>
      <c r="E35" s="1147"/>
      <c r="F35" s="36">
        <v>5.18</v>
      </c>
      <c r="G35" s="37">
        <v>5.56</v>
      </c>
      <c r="H35" s="37">
        <v>5.88</v>
      </c>
      <c r="I35" s="37">
        <v>5.96</v>
      </c>
      <c r="J35" s="38">
        <v>5.75</v>
      </c>
      <c r="K35" s="22"/>
      <c r="L35" s="22"/>
      <c r="M35" s="22"/>
      <c r="N35" s="22"/>
      <c r="O35" s="22"/>
      <c r="P35" s="22"/>
    </row>
    <row r="36" spans="1:16" ht="39" customHeight="1">
      <c r="A36" s="22"/>
      <c r="B36" s="35"/>
      <c r="C36" s="1145" t="s">
        <v>530</v>
      </c>
      <c r="D36" s="1146"/>
      <c r="E36" s="1147"/>
      <c r="F36" s="36">
        <v>2.65</v>
      </c>
      <c r="G36" s="37">
        <v>2.41</v>
      </c>
      <c r="H36" s="37">
        <v>2.15</v>
      </c>
      <c r="I36" s="37">
        <v>2.21</v>
      </c>
      <c r="J36" s="38">
        <v>5.0999999999999996</v>
      </c>
      <c r="K36" s="22"/>
      <c r="L36" s="22"/>
      <c r="M36" s="22"/>
      <c r="N36" s="22"/>
      <c r="O36" s="22"/>
      <c r="P36" s="22"/>
    </row>
    <row r="37" spans="1:16" ht="39" customHeight="1">
      <c r="A37" s="22"/>
      <c r="B37" s="35"/>
      <c r="C37" s="1145" t="s">
        <v>531</v>
      </c>
      <c r="D37" s="1146"/>
      <c r="E37" s="1147"/>
      <c r="F37" s="36">
        <v>6.14</v>
      </c>
      <c r="G37" s="37">
        <v>5.79</v>
      </c>
      <c r="H37" s="37">
        <v>5.15</v>
      </c>
      <c r="I37" s="37">
        <v>5.37</v>
      </c>
      <c r="J37" s="38">
        <v>3.04</v>
      </c>
      <c r="K37" s="22"/>
      <c r="L37" s="22"/>
      <c r="M37" s="22"/>
      <c r="N37" s="22"/>
      <c r="O37" s="22"/>
      <c r="P37" s="22"/>
    </row>
    <row r="38" spans="1:16" ht="39" customHeight="1">
      <c r="A38" s="22"/>
      <c r="B38" s="35"/>
      <c r="C38" s="1145" t="s">
        <v>532</v>
      </c>
      <c r="D38" s="1146"/>
      <c r="E38" s="1147"/>
      <c r="F38" s="36">
        <v>0.31</v>
      </c>
      <c r="G38" s="37">
        <v>0.79</v>
      </c>
      <c r="H38" s="37">
        <v>0.64</v>
      </c>
      <c r="I38" s="37">
        <v>1.73</v>
      </c>
      <c r="J38" s="38">
        <v>1.92</v>
      </c>
      <c r="K38" s="22"/>
      <c r="L38" s="22"/>
      <c r="M38" s="22"/>
      <c r="N38" s="22"/>
      <c r="O38" s="22"/>
      <c r="P38" s="22"/>
    </row>
    <row r="39" spans="1:16" ht="39" customHeight="1">
      <c r="A39" s="22"/>
      <c r="B39" s="35"/>
      <c r="C39" s="1145" t="s">
        <v>533</v>
      </c>
      <c r="D39" s="1146"/>
      <c r="E39" s="1147"/>
      <c r="F39" s="36">
        <v>3.39</v>
      </c>
      <c r="G39" s="37">
        <v>3.22</v>
      </c>
      <c r="H39" s="37">
        <v>3.79</v>
      </c>
      <c r="I39" s="37">
        <v>2.27</v>
      </c>
      <c r="J39" s="38">
        <v>1.73</v>
      </c>
      <c r="K39" s="22"/>
      <c r="L39" s="22"/>
      <c r="M39" s="22"/>
      <c r="N39" s="22"/>
      <c r="O39" s="22"/>
      <c r="P39" s="22"/>
    </row>
    <row r="40" spans="1:16" ht="39" customHeight="1">
      <c r="A40" s="22"/>
      <c r="B40" s="35"/>
      <c r="C40" s="1145" t="s">
        <v>534</v>
      </c>
      <c r="D40" s="1146"/>
      <c r="E40" s="1147"/>
      <c r="F40" s="36">
        <v>0.76</v>
      </c>
      <c r="G40" s="37">
        <v>0.8</v>
      </c>
      <c r="H40" s="37">
        <v>1.1200000000000001</v>
      </c>
      <c r="I40" s="37">
        <v>1.28</v>
      </c>
      <c r="J40" s="38">
        <v>1.37</v>
      </c>
      <c r="K40" s="22"/>
      <c r="L40" s="22"/>
      <c r="M40" s="22"/>
      <c r="N40" s="22"/>
      <c r="O40" s="22"/>
      <c r="P40" s="22"/>
    </row>
    <row r="41" spans="1:16" ht="39" customHeight="1">
      <c r="A41" s="22"/>
      <c r="B41" s="35"/>
      <c r="C41" s="1145" t="s">
        <v>535</v>
      </c>
      <c r="D41" s="1146"/>
      <c r="E41" s="1147"/>
      <c r="F41" s="36">
        <v>0</v>
      </c>
      <c r="G41" s="37">
        <v>0.02</v>
      </c>
      <c r="H41" s="37">
        <v>0.02</v>
      </c>
      <c r="I41" s="37">
        <v>0.02</v>
      </c>
      <c r="J41" s="38">
        <v>0.03</v>
      </c>
      <c r="K41" s="22"/>
      <c r="L41" s="22"/>
      <c r="M41" s="22"/>
      <c r="N41" s="22"/>
      <c r="O41" s="22"/>
      <c r="P41" s="22"/>
    </row>
    <row r="42" spans="1:16" ht="39" customHeight="1">
      <c r="A42" s="22"/>
      <c r="B42" s="39"/>
      <c r="C42" s="1145" t="s">
        <v>536</v>
      </c>
      <c r="D42" s="1146"/>
      <c r="E42" s="1147"/>
      <c r="F42" s="36" t="s">
        <v>537</v>
      </c>
      <c r="G42" s="37" t="s">
        <v>538</v>
      </c>
      <c r="H42" s="37" t="s">
        <v>539</v>
      </c>
      <c r="I42" s="37" t="s">
        <v>540</v>
      </c>
      <c r="J42" s="38" t="s">
        <v>484</v>
      </c>
      <c r="K42" s="22"/>
      <c r="L42" s="22"/>
      <c r="M42" s="22"/>
      <c r="N42" s="22"/>
      <c r="O42" s="22"/>
      <c r="P42" s="22"/>
    </row>
    <row r="43" spans="1:16" ht="39" customHeight="1" thickBot="1">
      <c r="A43" s="22"/>
      <c r="B43" s="40"/>
      <c r="C43" s="1148" t="s">
        <v>541</v>
      </c>
      <c r="D43" s="1149"/>
      <c r="E43" s="1150"/>
      <c r="F43" s="41">
        <v>0.12</v>
      </c>
      <c r="G43" s="42">
        <v>0.18</v>
      </c>
      <c r="H43" s="42">
        <v>0.15</v>
      </c>
      <c r="I43" s="42">
        <v>7.0000000000000007E-2</v>
      </c>
      <c r="J43" s="43">
        <v>7.0000000000000007E-2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customSheetViews>
    <customSheetView guid="{0F4FD2AA-BE25-4883-8336-0DF094FC20B6}" showGridLines="0" fitToPage="1" hiddenRows="1" hiddenColumns="1">
      <rowBreaks count="1" manualBreakCount="1">
        <brk id="47" max="15" man="1"/>
      </rowBreaks>
      <pageMargins left="0" right="0" top="0.19685039370078741" bottom="0" header="0" footer="0"/>
      <printOptions horizontalCentered="1"/>
      <pageSetup paperSize="9" scale="59" orientation="landscape" horizontalDpi="300" verticalDpi="300" r:id="rId1"/>
      <headerFooter alignWithMargins="0">
        <oddFooter>&amp;C&amp;P/&amp;N</oddFooter>
      </headerFooter>
    </customSheetView>
  </customSheetViews>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2"/>
  <headerFooter alignWithMargins="0">
    <oddFooter>&amp;C&amp;P/&amp;N</oddFooter>
  </headerFooter>
  <rowBreaks count="1" manualBreakCount="1">
    <brk id="47" max="15"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10</v>
      </c>
      <c r="C45" s="1162"/>
      <c r="D45" s="58"/>
      <c r="E45" s="1167" t="s">
        <v>11</v>
      </c>
      <c r="F45" s="1167"/>
      <c r="G45" s="1167"/>
      <c r="H45" s="1167"/>
      <c r="I45" s="1167"/>
      <c r="J45" s="1168"/>
      <c r="K45" s="59">
        <v>13195</v>
      </c>
      <c r="L45" s="60">
        <v>13041</v>
      </c>
      <c r="M45" s="60">
        <v>13259</v>
      </c>
      <c r="N45" s="60">
        <v>12694</v>
      </c>
      <c r="O45" s="61">
        <v>11727</v>
      </c>
      <c r="P45" s="48"/>
      <c r="Q45" s="48"/>
      <c r="R45" s="48"/>
      <c r="S45" s="48"/>
      <c r="T45" s="48"/>
      <c r="U45" s="48"/>
    </row>
    <row r="46" spans="1:21" ht="30.75" customHeight="1">
      <c r="A46" s="48"/>
      <c r="B46" s="1163"/>
      <c r="C46" s="1164"/>
      <c r="D46" s="62"/>
      <c r="E46" s="1155" t="s">
        <v>12</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c r="A47" s="48"/>
      <c r="B47" s="1163"/>
      <c r="C47" s="1164"/>
      <c r="D47" s="62"/>
      <c r="E47" s="1155" t="s">
        <v>13</v>
      </c>
      <c r="F47" s="1155"/>
      <c r="G47" s="1155"/>
      <c r="H47" s="1155"/>
      <c r="I47" s="1155"/>
      <c r="J47" s="1156"/>
      <c r="K47" s="63" t="s">
        <v>484</v>
      </c>
      <c r="L47" s="64" t="s">
        <v>484</v>
      </c>
      <c r="M47" s="64" t="s">
        <v>484</v>
      </c>
      <c r="N47" s="64" t="s">
        <v>484</v>
      </c>
      <c r="O47" s="65" t="s">
        <v>484</v>
      </c>
      <c r="P47" s="48"/>
      <c r="Q47" s="48"/>
      <c r="R47" s="48"/>
      <c r="S47" s="48"/>
      <c r="T47" s="48"/>
      <c r="U47" s="48"/>
    </row>
    <row r="48" spans="1:21" ht="30.75" customHeight="1">
      <c r="A48" s="48"/>
      <c r="B48" s="1163"/>
      <c r="C48" s="1164"/>
      <c r="D48" s="62"/>
      <c r="E48" s="1155" t="s">
        <v>14</v>
      </c>
      <c r="F48" s="1155"/>
      <c r="G48" s="1155"/>
      <c r="H48" s="1155"/>
      <c r="I48" s="1155"/>
      <c r="J48" s="1156"/>
      <c r="K48" s="63">
        <v>6292</v>
      </c>
      <c r="L48" s="64">
        <v>5744</v>
      </c>
      <c r="M48" s="64">
        <v>5941</v>
      </c>
      <c r="N48" s="64">
        <v>5876</v>
      </c>
      <c r="O48" s="65">
        <v>5927</v>
      </c>
      <c r="P48" s="48"/>
      <c r="Q48" s="48"/>
      <c r="R48" s="48"/>
      <c r="S48" s="48"/>
      <c r="T48" s="48"/>
      <c r="U48" s="48"/>
    </row>
    <row r="49" spans="1:21" ht="30.75" customHeight="1">
      <c r="A49" s="48"/>
      <c r="B49" s="1163"/>
      <c r="C49" s="1164"/>
      <c r="D49" s="62"/>
      <c r="E49" s="1155" t="s">
        <v>15</v>
      </c>
      <c r="F49" s="1155"/>
      <c r="G49" s="1155"/>
      <c r="H49" s="1155"/>
      <c r="I49" s="1155"/>
      <c r="J49" s="1156"/>
      <c r="K49" s="63">
        <v>1379</v>
      </c>
      <c r="L49" s="64">
        <v>1359</v>
      </c>
      <c r="M49" s="64">
        <v>1251</v>
      </c>
      <c r="N49" s="64">
        <v>1028</v>
      </c>
      <c r="O49" s="65">
        <v>937</v>
      </c>
      <c r="P49" s="48"/>
      <c r="Q49" s="48"/>
      <c r="R49" s="48"/>
      <c r="S49" s="48"/>
      <c r="T49" s="48"/>
      <c r="U49" s="48"/>
    </row>
    <row r="50" spans="1:21" ht="30.75" customHeight="1">
      <c r="A50" s="48"/>
      <c r="B50" s="1163"/>
      <c r="C50" s="1164"/>
      <c r="D50" s="62"/>
      <c r="E50" s="1155" t="s">
        <v>16</v>
      </c>
      <c r="F50" s="1155"/>
      <c r="G50" s="1155"/>
      <c r="H50" s="1155"/>
      <c r="I50" s="1155"/>
      <c r="J50" s="1156"/>
      <c r="K50" s="63">
        <v>1242</v>
      </c>
      <c r="L50" s="64">
        <v>996</v>
      </c>
      <c r="M50" s="64">
        <v>871</v>
      </c>
      <c r="N50" s="64">
        <v>637</v>
      </c>
      <c r="O50" s="65">
        <v>564</v>
      </c>
      <c r="P50" s="48"/>
      <c r="Q50" s="48"/>
      <c r="R50" s="48"/>
      <c r="S50" s="48"/>
      <c r="T50" s="48"/>
      <c r="U50" s="48"/>
    </row>
    <row r="51" spans="1:21" ht="30.75" customHeight="1">
      <c r="A51" s="48"/>
      <c r="B51" s="1165"/>
      <c r="C51" s="1166"/>
      <c r="D51" s="66"/>
      <c r="E51" s="1155" t="s">
        <v>17</v>
      </c>
      <c r="F51" s="1155"/>
      <c r="G51" s="1155"/>
      <c r="H51" s="1155"/>
      <c r="I51" s="1155"/>
      <c r="J51" s="1156"/>
      <c r="K51" s="63" t="s">
        <v>484</v>
      </c>
      <c r="L51" s="64" t="s">
        <v>484</v>
      </c>
      <c r="M51" s="64" t="s">
        <v>484</v>
      </c>
      <c r="N51" s="64" t="s">
        <v>484</v>
      </c>
      <c r="O51" s="65" t="s">
        <v>484</v>
      </c>
      <c r="P51" s="48"/>
      <c r="Q51" s="48"/>
      <c r="R51" s="48"/>
      <c r="S51" s="48"/>
      <c r="T51" s="48"/>
      <c r="U51" s="48"/>
    </row>
    <row r="52" spans="1:21" ht="30.75" customHeight="1">
      <c r="A52" s="48"/>
      <c r="B52" s="1153" t="s">
        <v>18</v>
      </c>
      <c r="C52" s="1154"/>
      <c r="D52" s="66"/>
      <c r="E52" s="1155" t="s">
        <v>19</v>
      </c>
      <c r="F52" s="1155"/>
      <c r="G52" s="1155"/>
      <c r="H52" s="1155"/>
      <c r="I52" s="1155"/>
      <c r="J52" s="1156"/>
      <c r="K52" s="63">
        <v>13549</v>
      </c>
      <c r="L52" s="64">
        <v>13978</v>
      </c>
      <c r="M52" s="64">
        <v>13637</v>
      </c>
      <c r="N52" s="64">
        <v>13674</v>
      </c>
      <c r="O52" s="65">
        <v>13540</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8559</v>
      </c>
      <c r="L53" s="69">
        <v>7162</v>
      </c>
      <c r="M53" s="69">
        <v>7685</v>
      </c>
      <c r="N53" s="69">
        <v>6561</v>
      </c>
      <c r="O53" s="70">
        <v>5615</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customSheetViews>
    <customSheetView guid="{0F4FD2AA-BE25-4883-8336-0DF094FC20B6}" showGridLines="0" fitToPage="1" hiddenRows="1" hiddenColumns="1" topLeftCell="I1">
      <rowBreaks count="1" manualBreakCount="1">
        <brk id="56" max="15" man="1"/>
      </rowBreaks>
      <pageMargins left="0" right="0" top="0.19685039370078741" bottom="0" header="0" footer="0"/>
      <printOptions horizontalCentered="1"/>
      <pageSetup paperSize="9" scale="62" orientation="landscape" horizontalDpi="300" verticalDpi="300" r:id="rId1"/>
      <headerFooter alignWithMargins="0">
        <oddFooter>&amp;C&amp;P/&amp;N</oddFooter>
      </headerFooter>
    </customSheetView>
  </customSheetViews>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2"/>
  <headerFooter alignWithMargins="0">
    <oddFooter>&amp;C&amp;P/&amp;N</oddFooter>
  </headerFooter>
  <rowBreaks count="1" manualBreakCount="1">
    <brk id="56" max="1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2016-04-14T01:43:29Z</cp:lastPrinted>
  <dcterms:created xsi:type="dcterms:W3CDTF">2016-02-15T01:37:54Z</dcterms:created>
  <dcterms:modified xsi:type="dcterms:W3CDTF">2016-05-07T04:27:14Z</dcterms:modified>
  <cp:category/>
</cp:coreProperties>
</file>