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BB8" i="4"/>
  <c r="W8" i="4"/>
  <c r="P8" i="4"/>
  <c r="B8" i="4"/>
  <c r="B6" i="4"/>
  <c r="D10" i="5" l="1"/>
  <c r="E10" i="5"/>
  <c r="C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<sst xmlns="http://schemas.openxmlformats.org/spreadsheetml/2006/main" count="232" uniqueCount="111">
  <si>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</si>
  <si>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</si>
  <si>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</si>
  <si>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</si>
  <si>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</si>
  <si>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</si>
  <si>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</si>
  <si>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</si>
  <si>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</si>
  <si>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</si>
  <si>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</si>
  <si>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</si>
  <si>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</si>
  <si>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</si>
  <si>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</si>
  <si>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</si>
  <si>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</si>
  <si>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</si>
  <si>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</si>
  <si>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</si>
  <si>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</si>
  <si>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</si>
  <si>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</si>
  <si>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</si>
  <si>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</si>
  <si>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</si>
  <si>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</si>
  <si>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</si>
  <si>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</si>
  <si>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</si>
  <si>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</si>
  <si>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</si>
  <si>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</si>
  <si>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</si>
  <si>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</si>
  <si>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</si>
  <si>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</si>
  <si>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</si>
  <si>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</si>
  <si>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</si>
  <si>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</si>
  <si>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</si>
  <si>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</si>
  <si>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</si>
  <si>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</si>
  <si>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</si>
  <si>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</si>
  <si>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</si>
  <si>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</si>
  <si>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</si>
  <si>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</si>
  <si>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</si>
  <si>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</si>
  <si>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</si>
  <si>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</si>
  <si>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</si>
  <si>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</si>
  <si>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</si>
  <si>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</si>
  <si>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</si>
  <si>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</si>
  <si>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</si>
  <si>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</si>
  <si>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</si>
  <si>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</si>
  <si>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</si>
  <si>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</si>
  <si>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</si>
  <si>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</si>
  <si>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</si>
  <si>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</si>
  <si>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</si>
  <si>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</si>
  <si>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</si>
  <si>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</si>
  <si>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</si>
  <si>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</si>
  <si>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</si>
  <si>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</si>
  <si>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</si>
  <si>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</si>
  <si>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</si>
  <si>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</si>
  <si>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</si>
  <si>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</si>
  <si>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</si>
  <si>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</si>
  <si>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</si>
  <si>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</si>
  <si>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</si>
  <si>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</si>
  <si>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</si>
  <si>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</si>
  <si>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</si>
  <si>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</si>
  <si>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</si>
  <si>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紀宝町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</si>
  <si>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</si>
  <si>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</si>
  <si>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</si>
  <si>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</si>
  <si>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</si>
  <si>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</si>
  <si>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</si>
  <si>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</si>
  <si>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</si>
  <si>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</si>
  <si>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</si>
  <si>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収益的収支比率が年々減少している要因については、平成22年度から行っている、使用料の高齢者減免による利用料金の減収が大きいと考えられる。
　減収部分については、高齢者減免が政策的に行った普及促進策であることから、一般会計からの繰り入れを行っているところであるが、当初想定していた高齢者の割合が30％であったのに対し、現在では高齢者の割合が約42％を占める状況にあり、この差額分の減収が収益的収支比率減少の大きな要因と考えられる。
　一方で、年度末に設置した浄化槽や年度末に寄付採納決定を行った浄化槽の清掃スケジュールにおいて、当初想定していた清掃件数よりも清掃件数が増え、清掃委託料金が増加したことにより、委託料などの経費が増加したことも収益的収支比率減少の要因の一つと考えられる。
　これらの事を踏まえ、今後は高齢者減免対象世帯への利用料減収分の一般会計からの繰り入れを適正に行い、管理スケジュールについても年度終わり、年度初めに偏らないように調整を行い、健全な運営に努めていく。
　また、経費回収率についても同様な要因であると考えられることから、これについても効率性を十分に考慮しながら、健全運営に努めていく。</t>
    <rPh sb="1" eb="4">
      <t>シュウエキテキ</t>
    </rPh>
    <rPh sb="4" eb="6">
      <t>シュウシ</t>
    </rPh>
    <rPh sb="6" eb="8">
      <t>ヒリツ</t>
    </rPh>
    <rPh sb="9" eb="11">
      <t>ネンネン</t>
    </rPh>
    <rPh sb="11" eb="13">
      <t>ゲンショウ</t>
    </rPh>
    <rPh sb="17" eb="19">
      <t>ヨウイン</t>
    </rPh>
    <rPh sb="25" eb="27">
      <t>ヘイセイ</t>
    </rPh>
    <rPh sb="29" eb="31">
      <t>ネンド</t>
    </rPh>
    <rPh sb="33" eb="34">
      <t>オコナ</t>
    </rPh>
    <rPh sb="39" eb="42">
      <t>シヨウリョウ</t>
    </rPh>
    <rPh sb="43" eb="46">
      <t>コウレイシャ</t>
    </rPh>
    <rPh sb="46" eb="48">
      <t>ゲンメン</t>
    </rPh>
    <rPh sb="51" eb="53">
      <t>リヨウ</t>
    </rPh>
    <rPh sb="53" eb="55">
      <t>リョウキン</t>
    </rPh>
    <rPh sb="56" eb="58">
      <t>ゲンシュウ</t>
    </rPh>
    <rPh sb="59" eb="60">
      <t>オオ</t>
    </rPh>
    <rPh sb="63" eb="64">
      <t>カンガ</t>
    </rPh>
    <rPh sb="71" eb="73">
      <t>ゲンシュウ</t>
    </rPh>
    <rPh sb="73" eb="75">
      <t>ブブン</t>
    </rPh>
    <rPh sb="81" eb="84">
      <t>コウレイシャ</t>
    </rPh>
    <rPh sb="84" eb="86">
      <t>ゲンメン</t>
    </rPh>
    <rPh sb="87" eb="90">
      <t>セイサクテキ</t>
    </rPh>
    <rPh sb="91" eb="92">
      <t>オコナ</t>
    </rPh>
    <rPh sb="94" eb="96">
      <t>フキュウ</t>
    </rPh>
    <rPh sb="96" eb="99">
      <t>ソクシンサク</t>
    </rPh>
    <rPh sb="107" eb="109">
      <t>イッパン</t>
    </rPh>
    <rPh sb="109" eb="111">
      <t>カイケイ</t>
    </rPh>
    <rPh sb="114" eb="115">
      <t>ク</t>
    </rPh>
    <rPh sb="116" eb="117">
      <t>イ</t>
    </rPh>
    <rPh sb="119" eb="120">
      <t>オコナ</t>
    </rPh>
    <rPh sb="132" eb="134">
      <t>トウショ</t>
    </rPh>
    <rPh sb="134" eb="136">
      <t>ソウテイ</t>
    </rPh>
    <rPh sb="140" eb="143">
      <t>コウレイシャ</t>
    </rPh>
    <rPh sb="144" eb="146">
      <t>ワリアイ</t>
    </rPh>
    <rPh sb="156" eb="157">
      <t>タイ</t>
    </rPh>
    <rPh sb="159" eb="161">
      <t>ゲンザイ</t>
    </rPh>
    <rPh sb="163" eb="166">
      <t>コウレイシャ</t>
    </rPh>
    <rPh sb="167" eb="169">
      <t>ワリアイ</t>
    </rPh>
    <rPh sb="170" eb="171">
      <t>ヤク</t>
    </rPh>
    <rPh sb="175" eb="176">
      <t>シ</t>
    </rPh>
    <rPh sb="178" eb="180">
      <t>ジョウキョウ</t>
    </rPh>
    <rPh sb="186" eb="189">
      <t>サガクブン</t>
    </rPh>
    <rPh sb="190" eb="192">
      <t>ゲンシュウ</t>
    </rPh>
    <rPh sb="200" eb="202">
      <t>ゲンショウ</t>
    </rPh>
    <rPh sb="203" eb="204">
      <t>オオ</t>
    </rPh>
    <rPh sb="206" eb="208">
      <t>ヨウイン</t>
    </rPh>
    <rPh sb="209" eb="210">
      <t>カンガ</t>
    </rPh>
    <rPh sb="217" eb="219">
      <t>イッポウ</t>
    </rPh>
    <rPh sb="221" eb="224">
      <t>ネンドマツ</t>
    </rPh>
    <rPh sb="225" eb="227">
      <t>セッチ</t>
    </rPh>
    <rPh sb="229" eb="232">
      <t>ジョウカソウ</t>
    </rPh>
    <rPh sb="233" eb="236">
      <t>ネンドマツ</t>
    </rPh>
    <rPh sb="237" eb="239">
      <t>キフ</t>
    </rPh>
    <rPh sb="239" eb="241">
      <t>サイノウ</t>
    </rPh>
    <rPh sb="241" eb="243">
      <t>ケッテイ</t>
    </rPh>
    <rPh sb="244" eb="245">
      <t>オコナ</t>
    </rPh>
    <rPh sb="247" eb="250">
      <t>ジョウカソウ</t>
    </rPh>
    <rPh sb="251" eb="253">
      <t>セイソウ</t>
    </rPh>
    <rPh sb="264" eb="266">
      <t>トウショ</t>
    </rPh>
    <rPh sb="266" eb="268">
      <t>ソウテイ</t>
    </rPh>
    <rPh sb="272" eb="274">
      <t>セイソウ</t>
    </rPh>
    <rPh sb="274" eb="276">
      <t>ケンスウ</t>
    </rPh>
    <rPh sb="279" eb="281">
      <t>セイソウ</t>
    </rPh>
    <rPh sb="281" eb="283">
      <t>ケンスウ</t>
    </rPh>
    <rPh sb="284" eb="285">
      <t>フ</t>
    </rPh>
    <rPh sb="287" eb="289">
      <t>セイソウ</t>
    </rPh>
    <rPh sb="289" eb="291">
      <t>イタク</t>
    </rPh>
    <rPh sb="291" eb="293">
      <t>リョウキン</t>
    </rPh>
    <rPh sb="294" eb="296">
      <t>ゾウカ</t>
    </rPh>
    <rPh sb="304" eb="307">
      <t>イタクリョウ</t>
    </rPh>
    <rPh sb="310" eb="312">
      <t>ケイヒ</t>
    </rPh>
    <rPh sb="313" eb="315">
      <t>ゾウカ</t>
    </rPh>
    <rPh sb="330" eb="332">
      <t>ヨウイン</t>
    </rPh>
    <rPh sb="333" eb="334">
      <t>ヒト</t>
    </rPh>
    <rPh sb="336" eb="337">
      <t>カンガ</t>
    </rPh>
    <rPh sb="348" eb="349">
      <t>コト</t>
    </rPh>
    <rPh sb="350" eb="351">
      <t>フ</t>
    </rPh>
    <rPh sb="354" eb="356">
      <t>コンゴ</t>
    </rPh>
    <rPh sb="357" eb="360">
      <t>コウレイシャ</t>
    </rPh>
    <rPh sb="360" eb="362">
      <t>ゲンメン</t>
    </rPh>
    <rPh sb="362" eb="364">
      <t>タイショウ</t>
    </rPh>
    <rPh sb="364" eb="366">
      <t>セタイ</t>
    </rPh>
    <rPh sb="368" eb="371">
      <t>リヨウリョウ</t>
    </rPh>
    <rPh sb="371" eb="374">
      <t>ゲンシュウブン</t>
    </rPh>
    <rPh sb="375" eb="377">
      <t>イッパン</t>
    </rPh>
    <rPh sb="377" eb="379">
      <t>カイケイ</t>
    </rPh>
    <rPh sb="382" eb="383">
      <t>ク</t>
    </rPh>
    <rPh sb="384" eb="385">
      <t>イ</t>
    </rPh>
    <rPh sb="387" eb="389">
      <t>テキセイ</t>
    </rPh>
    <rPh sb="390" eb="391">
      <t>オコナ</t>
    </rPh>
    <rPh sb="393" eb="395">
      <t>カンリ</t>
    </rPh>
    <rPh sb="406" eb="408">
      <t>ネンド</t>
    </rPh>
    <rPh sb="408" eb="409">
      <t>オ</t>
    </rPh>
    <rPh sb="412" eb="414">
      <t>ネンド</t>
    </rPh>
    <rPh sb="414" eb="415">
      <t>ハジ</t>
    </rPh>
    <rPh sb="417" eb="418">
      <t>カタヨ</t>
    </rPh>
    <rPh sb="424" eb="426">
      <t>チョウセイ</t>
    </rPh>
    <rPh sb="427" eb="428">
      <t>オコナ</t>
    </rPh>
    <rPh sb="430" eb="432">
      <t>ケンゼン</t>
    </rPh>
    <rPh sb="433" eb="435">
      <t>ウンエイ</t>
    </rPh>
    <rPh sb="436" eb="437">
      <t>ツト</t>
    </rPh>
    <rPh sb="447" eb="449">
      <t>ケイヒ</t>
    </rPh>
    <rPh sb="449" eb="451">
      <t>カイシュウ</t>
    </rPh>
    <rPh sb="451" eb="452">
      <t>リツ</t>
    </rPh>
    <rPh sb="457" eb="459">
      <t>ドウヨウ</t>
    </rPh>
    <rPh sb="460" eb="462">
      <t>ヨウイン</t>
    </rPh>
    <rPh sb="466" eb="467">
      <t>カンガ</t>
    </rPh>
    <rPh sb="483" eb="486">
      <t>コウリツセイ</t>
    </rPh>
    <rPh sb="487" eb="489">
      <t>ジュウブン</t>
    </rPh>
    <rPh sb="490" eb="492">
      <t>コウリョ</t>
    </rPh>
    <rPh sb="497" eb="499">
      <t>ケンゼン</t>
    </rPh>
    <rPh sb="499" eb="501">
      <t>ウンエイ</t>
    </rPh>
    <rPh sb="502" eb="503">
      <t>ツト</t>
    </rPh>
    <phoneticPr fontId="4"/>
  </si>
  <si>
    <t>　本事業の健全な経営を行っていくためにも、高齢者減免対象世帯への利用料減収分の一般会計からの繰り入れを適正に行い、管理スケジュールについても年度終わり、年度初めに偏らないように調整を行い、適正な運営に努めていく。
　また、経費回収率についても同様な要因であると考えられることから、これについても効率性を十分に考慮しながら、健全運営に努めていく。</t>
    <rPh sb="1" eb="2">
      <t>ホン</t>
    </rPh>
    <rPh sb="2" eb="4">
      <t>ジギョウ</t>
    </rPh>
    <rPh sb="5" eb="7">
      <t>ケンゼン</t>
    </rPh>
    <rPh sb="8" eb="10">
      <t>ケイエイ</t>
    </rPh>
    <rPh sb="11" eb="12">
      <t>オコナ</t>
    </rPh>
    <rPh sb="94" eb="96">
      <t>テキセイ</t>
    </rPh>
    <phoneticPr fontId="4"/>
  </si>
  <si>
    <t>平成20年度以降、設置浄化槽については、随時、供用開始となってはいるが、現在、老朽化にない状況である。
今後、想定される老朽化に対して長寿命化対策等を検討していく。</t>
    <rPh sb="0" eb="2">
      <t>ヘイセイ</t>
    </rPh>
    <rPh sb="4" eb="5">
      <t>ネン</t>
    </rPh>
    <rPh sb="5" eb="8">
      <t>ドイコウ</t>
    </rPh>
    <rPh sb="9" eb="11">
      <t>セッチ</t>
    </rPh>
    <rPh sb="11" eb="14">
      <t>ジョウカソウ</t>
    </rPh>
    <rPh sb="20" eb="22">
      <t>ズイジ</t>
    </rPh>
    <rPh sb="23" eb="25">
      <t>キョウヨウ</t>
    </rPh>
    <rPh sb="25" eb="27">
      <t>カイシ</t>
    </rPh>
    <rPh sb="36" eb="38">
      <t>ゲンザイ</t>
    </rPh>
    <rPh sb="39" eb="42">
      <t>ロウキュウカ</t>
    </rPh>
    <rPh sb="45" eb="47">
      <t>ジョウキョウ</t>
    </rPh>
    <rPh sb="52" eb="54">
      <t>コンゴ</t>
    </rPh>
    <rPh sb="55" eb="57">
      <t>ソウテイ</t>
    </rPh>
    <rPh sb="60" eb="63">
      <t>ロウキュウカ</t>
    </rPh>
    <rPh sb="64" eb="65">
      <t>タイ</t>
    </rPh>
    <rPh sb="67" eb="68">
      <t>チョウ</t>
    </rPh>
    <rPh sb="68" eb="71">
      <t>ジュミョウカ</t>
    </rPh>
    <rPh sb="71" eb="73">
      <t>タイサク</t>
    </rPh>
    <rPh sb="73" eb="74">
      <t>トウ</t>
    </rPh>
    <rPh sb="75" eb="7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</si>
</sst>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958080"/>
        <c:axId val="8896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8958080"/>
        <c:axId val="88960000"/>
      </c:lineChart>
      <c:dateAx>
        <c:axId val="88958080"/>
        <c:scaling>
          <c:orientation val="minMax"/>
        </c:scaling>
        <c:delete val="1"/>
        <c:axPos val="b"/>
        <c:numFmt formatCode="ge" sourceLinked="1"/>
        <c:majorTickMark val="none"/>
        <c:minorTickMark val="none"/>
        <c:tickLblPos val="none"/>
        <c:crossAx val="88960000"/>
        <c:crosses val="autoZero"/>
        <c:auto val="1"/>
        <c:lblOffset val="100"/>
        <c:baseTimeUnit val="years"/>
      </c:dateAx>
      <c:valAx>
        <c:axId val="889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5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272704"/>
        <c:axId val="912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91272704"/>
        <c:axId val="91274624"/>
      </c:lineChart>
      <c:dateAx>
        <c:axId val="91272704"/>
        <c:scaling>
          <c:orientation val="minMax"/>
        </c:scaling>
        <c:delete val="1"/>
        <c:axPos val="b"/>
        <c:numFmt formatCode="ge" sourceLinked="1"/>
        <c:majorTickMark val="none"/>
        <c:minorTickMark val="none"/>
        <c:tickLblPos val="none"/>
        <c:crossAx val="91274624"/>
        <c:crosses val="autoZero"/>
        <c:auto val="1"/>
        <c:lblOffset val="100"/>
        <c:baseTimeUnit val="years"/>
      </c:dateAx>
      <c:valAx>
        <c:axId val="912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formatCode="#,##0.00;&quot;△&quot;#,##0.00">
                  <c:v>0</c:v>
                </c:pt>
                <c:pt idx="1">
                  <c:v>100</c:v>
                </c:pt>
                <c:pt idx="2">
                  <c:v>100</c:v>
                </c:pt>
                <c:pt idx="3">
                  <c:v>100</c:v>
                </c:pt>
                <c:pt idx="4">
                  <c:v>100</c:v>
                </c:pt>
              </c:numCache>
            </c:numRef>
          </c:val>
        </c:ser>
        <c:dLbls>
          <c:showLegendKey val="0"/>
          <c:showVal val="0"/>
          <c:showCatName val="0"/>
          <c:showSerName val="0"/>
          <c:showPercent val="0"/>
          <c:showBubbleSize val="0"/>
        </c:dLbls>
        <c:gapWidth val="150"/>
        <c:axId val="91313280"/>
        <c:axId val="913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91313280"/>
        <c:axId val="91315200"/>
      </c:lineChart>
      <c:dateAx>
        <c:axId val="91313280"/>
        <c:scaling>
          <c:orientation val="minMax"/>
        </c:scaling>
        <c:delete val="1"/>
        <c:axPos val="b"/>
        <c:numFmt formatCode="ge" sourceLinked="1"/>
        <c:majorTickMark val="none"/>
        <c:minorTickMark val="none"/>
        <c:tickLblPos val="none"/>
        <c:crossAx val="91315200"/>
        <c:crosses val="autoZero"/>
        <c:auto val="1"/>
        <c:lblOffset val="100"/>
        <c:baseTimeUnit val="years"/>
      </c:dateAx>
      <c:valAx>
        <c:axId val="913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137.75</c:v>
                </c:pt>
                <c:pt idx="1">
                  <c:v>121.15</c:v>
                </c:pt>
                <c:pt idx="2">
                  <c:v>115.29</c:v>
                </c:pt>
                <c:pt idx="3">
                  <c:v>122.33</c:v>
                </c:pt>
                <c:pt idx="4">
                  <c:v>101.78</c:v>
                </c:pt>
              </c:numCache>
            </c:numRef>
          </c:val>
        </c:ser>
        <c:dLbls>
          <c:showLegendKey val="0"/>
          <c:showVal val="0"/>
          <c:showCatName val="0"/>
          <c:showSerName val="0"/>
          <c:showPercent val="0"/>
          <c:showBubbleSize val="0"/>
        </c:dLbls>
        <c:gapWidth val="150"/>
        <c:axId val="90178304"/>
        <c:axId val="901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178304"/>
        <c:axId val="90180224"/>
      </c:lineChart>
      <c:dateAx>
        <c:axId val="90178304"/>
        <c:scaling>
          <c:orientation val="minMax"/>
        </c:scaling>
        <c:delete val="1"/>
        <c:axPos val="b"/>
        <c:numFmt formatCode="ge" sourceLinked="1"/>
        <c:majorTickMark val="none"/>
        <c:minorTickMark val="none"/>
        <c:tickLblPos val="none"/>
        <c:crossAx val="90180224"/>
        <c:crosses val="autoZero"/>
        <c:auto val="1"/>
        <c:lblOffset val="100"/>
        <c:baseTimeUnit val="years"/>
      </c:dateAx>
      <c:valAx>
        <c:axId val="901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214784"/>
        <c:axId val="9021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14784"/>
        <c:axId val="90216704"/>
      </c:lineChart>
      <c:dateAx>
        <c:axId val="90214784"/>
        <c:scaling>
          <c:orientation val="minMax"/>
        </c:scaling>
        <c:delete val="1"/>
        <c:axPos val="b"/>
        <c:numFmt formatCode="ge" sourceLinked="1"/>
        <c:majorTickMark val="none"/>
        <c:minorTickMark val="none"/>
        <c:tickLblPos val="none"/>
        <c:crossAx val="90216704"/>
        <c:crosses val="autoZero"/>
        <c:auto val="1"/>
        <c:lblOffset val="100"/>
        <c:baseTimeUnit val="years"/>
      </c:dateAx>
      <c:valAx>
        <c:axId val="9021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259456"/>
        <c:axId val="902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259456"/>
        <c:axId val="90261376"/>
      </c:lineChart>
      <c:dateAx>
        <c:axId val="90259456"/>
        <c:scaling>
          <c:orientation val="minMax"/>
        </c:scaling>
        <c:delete val="1"/>
        <c:axPos val="b"/>
        <c:numFmt formatCode="ge" sourceLinked="1"/>
        <c:majorTickMark val="none"/>
        <c:minorTickMark val="none"/>
        <c:tickLblPos val="none"/>
        <c:crossAx val="90261376"/>
        <c:crosses val="autoZero"/>
        <c:auto val="1"/>
        <c:lblOffset val="100"/>
        <c:baseTimeUnit val="years"/>
      </c:dateAx>
      <c:valAx>
        <c:axId val="902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60576"/>
        <c:axId val="911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60576"/>
        <c:axId val="91162496"/>
      </c:lineChart>
      <c:dateAx>
        <c:axId val="91160576"/>
        <c:scaling>
          <c:orientation val="minMax"/>
        </c:scaling>
        <c:delete val="1"/>
        <c:axPos val="b"/>
        <c:numFmt formatCode="ge" sourceLinked="1"/>
        <c:majorTickMark val="none"/>
        <c:minorTickMark val="none"/>
        <c:tickLblPos val="none"/>
        <c:crossAx val="91162496"/>
        <c:crosses val="autoZero"/>
        <c:auto val="1"/>
        <c:lblOffset val="100"/>
        <c:baseTimeUnit val="years"/>
      </c:dateAx>
      <c:valAx>
        <c:axId val="911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88608"/>
        <c:axId val="912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88608"/>
        <c:axId val="91203072"/>
      </c:lineChart>
      <c:dateAx>
        <c:axId val="91188608"/>
        <c:scaling>
          <c:orientation val="minMax"/>
        </c:scaling>
        <c:delete val="1"/>
        <c:axPos val="b"/>
        <c:numFmt formatCode="ge" sourceLinked="1"/>
        <c:majorTickMark val="none"/>
        <c:minorTickMark val="none"/>
        <c:tickLblPos val="none"/>
        <c:crossAx val="91203072"/>
        <c:crosses val="autoZero"/>
        <c:auto val="1"/>
        <c:lblOffset val="100"/>
        <c:baseTimeUnit val="years"/>
      </c:dateAx>
      <c:valAx>
        <c:axId val="912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570.19000000000005</c:v>
                </c:pt>
                <c:pt idx="1">
                  <c:v>728.9</c:v>
                </c:pt>
                <c:pt idx="2">
                  <c:v>682.19</c:v>
                </c:pt>
                <c:pt idx="3">
                  <c:v>638.15</c:v>
                </c:pt>
                <c:pt idx="4">
                  <c:v>587.79</c:v>
                </c:pt>
              </c:numCache>
            </c:numRef>
          </c:val>
        </c:ser>
        <c:dLbls>
          <c:showLegendKey val="0"/>
          <c:showVal val="0"/>
          <c:showCatName val="0"/>
          <c:showSerName val="0"/>
          <c:showPercent val="0"/>
          <c:showBubbleSize val="0"/>
        </c:dLbls>
        <c:gapWidth val="150"/>
        <c:axId val="91216896"/>
        <c:axId val="9150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91216896"/>
        <c:axId val="91505792"/>
      </c:lineChart>
      <c:dateAx>
        <c:axId val="91216896"/>
        <c:scaling>
          <c:orientation val="minMax"/>
        </c:scaling>
        <c:delete val="1"/>
        <c:axPos val="b"/>
        <c:numFmt formatCode="ge" sourceLinked="1"/>
        <c:majorTickMark val="none"/>
        <c:minorTickMark val="none"/>
        <c:tickLblPos val="none"/>
        <c:crossAx val="91505792"/>
        <c:crosses val="autoZero"/>
        <c:auto val="1"/>
        <c:lblOffset val="100"/>
        <c:baseTimeUnit val="years"/>
      </c:dateAx>
      <c:valAx>
        <c:axId val="9150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91.04</c:v>
                </c:pt>
                <c:pt idx="1">
                  <c:v>63.84</c:v>
                </c:pt>
                <c:pt idx="2">
                  <c:v>82.07</c:v>
                </c:pt>
                <c:pt idx="3">
                  <c:v>85.96</c:v>
                </c:pt>
                <c:pt idx="4">
                  <c:v>80.78</c:v>
                </c:pt>
              </c:numCache>
            </c:numRef>
          </c:val>
        </c:ser>
        <c:dLbls>
          <c:showLegendKey val="0"/>
          <c:showVal val="0"/>
          <c:showCatName val="0"/>
          <c:showSerName val="0"/>
          <c:showPercent val="0"/>
          <c:showBubbleSize val="0"/>
        </c:dLbls>
        <c:gapWidth val="150"/>
        <c:axId val="91544192"/>
        <c:axId val="9155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91544192"/>
        <c:axId val="91550464"/>
      </c:lineChart>
      <c:dateAx>
        <c:axId val="91544192"/>
        <c:scaling>
          <c:orientation val="minMax"/>
        </c:scaling>
        <c:delete val="1"/>
        <c:axPos val="b"/>
        <c:numFmt formatCode="ge" sourceLinked="1"/>
        <c:majorTickMark val="none"/>
        <c:minorTickMark val="none"/>
        <c:tickLblPos val="none"/>
        <c:crossAx val="91550464"/>
        <c:crosses val="autoZero"/>
        <c:auto val="1"/>
        <c:lblOffset val="100"/>
        <c:baseTimeUnit val="years"/>
      </c:dateAx>
      <c:valAx>
        <c:axId val="9155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99.43</c:v>
                </c:pt>
                <c:pt idx="1">
                  <c:v>133.41999999999999</c:v>
                </c:pt>
                <c:pt idx="2">
                  <c:v>113.98</c:v>
                </c:pt>
                <c:pt idx="3">
                  <c:v>113.48</c:v>
                </c:pt>
                <c:pt idx="4">
                  <c:v>135.97</c:v>
                </c:pt>
              </c:numCache>
            </c:numRef>
          </c:val>
        </c:ser>
        <c:dLbls>
          <c:showLegendKey val="0"/>
          <c:showVal val="0"/>
          <c:showCatName val="0"/>
          <c:showSerName val="0"/>
          <c:showPercent val="0"/>
          <c:showBubbleSize val="0"/>
        </c:dLbls>
        <c:gapWidth val="150"/>
        <c:axId val="91244416"/>
        <c:axId val="9125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91244416"/>
        <c:axId val="91258880"/>
      </c:lineChart>
      <c:dateAx>
        <c:axId val="91244416"/>
        <c:scaling>
          <c:orientation val="minMax"/>
        </c:scaling>
        <c:delete val="1"/>
        <c:axPos val="b"/>
        <c:numFmt formatCode="ge" sourceLinked="1"/>
        <c:majorTickMark val="none"/>
        <c:minorTickMark val="none"/>
        <c:tickLblPos val="none"/>
        <c:crossAx val="91258880"/>
        <c:crosses val="autoZero"/>
        <c:auto val="1"/>
        <c:lblOffset val="100"/>
        <c:baseTimeUnit val="years"/>
      </c:dateAx>
      <c:valAx>
        <c:axId val="912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7"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紀宝町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11657</v>
      </c>
      <c r="AM8" s="47"/>
      <c r="AN8" s="47"/>
      <c r="AO8" s="47"/>
      <c r="AP8" s="47"/>
      <c r="AQ8" s="47"/>
      <c r="AR8" s="47"/>
      <c r="AS8" s="47"/>
      <c r="AT8" s="43">
        <f>データ!S6</f>
        <v>79.62</v>
      </c>
      <c r="AU8" s="43"/>
      <c r="AV8" s="43"/>
      <c r="AW8" s="43"/>
      <c r="AX8" s="43"/>
      <c r="AY8" s="43"/>
      <c r="AZ8" s="43"/>
      <c r="BA8" s="43"/>
      <c r="BB8" s="43">
        <f>データ!T6</f>
        <v>146.41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43.76</v>
      </c>
      <c r="Q10" s="43"/>
      <c r="R10" s="43"/>
      <c r="S10" s="43"/>
      <c r="T10" s="43"/>
      <c r="U10" s="43"/>
      <c r="V10" s="43"/>
      <c r="W10" s="43">
        <f>データ!P6</f>
        <v>100</v>
      </c>
      <c r="X10" s="43"/>
      <c r="Y10" s="43"/>
      <c r="Z10" s="43"/>
      <c r="AA10" s="43"/>
      <c r="AB10" s="43"/>
      <c r="AC10" s="43"/>
      <c r="AD10" s="47">
        <f>データ!Q6</f>
        <v>3800</v>
      </c>
      <c r="AE10" s="47"/>
      <c r="AF10" s="47"/>
      <c r="AG10" s="47"/>
      <c r="AH10" s="47"/>
      <c r="AI10" s="47"/>
      <c r="AJ10" s="47"/>
      <c r="AK10" s="2"/>
      <c r="AL10" s="47">
        <f>データ!U6</f>
        <v>5059</v>
      </c>
      <c r="AM10" s="47"/>
      <c r="AN10" s="47"/>
      <c r="AO10" s="47"/>
      <c r="AP10" s="47"/>
      <c r="AQ10" s="47"/>
      <c r="AR10" s="47"/>
      <c r="AS10" s="47"/>
      <c r="AT10" s="43">
        <f>データ!V6</f>
        <v>79.62</v>
      </c>
      <c r="AU10" s="43"/>
      <c r="AV10" s="43"/>
      <c r="AW10" s="43"/>
      <c r="AX10" s="43"/>
      <c r="AY10" s="43"/>
      <c r="AZ10" s="43"/>
      <c r="BA10" s="43"/>
      <c r="BB10" s="43">
        <f>データ!W6</f>
        <v>63.54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O16" sqref="CO16"/>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245623</v>
      </c>
      <c r="D6" s="31">
        <f t="shared" si="3"/>
        <v>47</v>
      </c>
      <c r="E6" s="31">
        <f t="shared" si="3"/>
        <v>18</v>
      </c>
      <c r="F6" s="31">
        <f t="shared" si="3"/>
        <v>0</v>
      </c>
      <c r="G6" s="31">
        <f t="shared" si="3"/>
        <v>0</v>
      </c>
      <c r="H6" s="31" t="str">
        <f t="shared" si="3"/>
        <v>三重県　紀宝町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43.76</v>
      </c>
      <c r="P6" s="32">
        <f t="shared" si="3"/>
        <v>100</v>
      </c>
      <c r="Q6" s="32">
        <f t="shared" si="3"/>
        <v>3800</v>
      </c>
      <c r="R6" s="32">
        <f t="shared" si="3"/>
        <v>11657</v>
      </c>
      <c r="S6" s="32">
        <f t="shared" si="3"/>
        <v>79.62</v>
      </c>
      <c r="T6" s="32">
        <f t="shared" si="3"/>
        <v>146.41</v>
      </c>
      <c r="U6" s="32">
        <f t="shared" si="3"/>
        <v>5059</v>
      </c>
      <c r="V6" s="32">
        <f t="shared" si="3"/>
        <v>79.62</v>
      </c>
      <c r="W6" s="32">
        <f t="shared" si="3"/>
        <v>63.54</v>
      </c>
      <c r="X6" s="33">
        <f>IF(X7="",NA(),X7)</f>
        <v>137.75</v>
      </c>
      <c r="Y6" s="33">
        <f t="shared" ref="Y6:AG6" si="4">IF(Y7="",NA(),Y7)</f>
        <v>121.15</v>
      </c>
      <c r="Z6" s="33">
        <f t="shared" si="4"/>
        <v>115.29</v>
      </c>
      <c r="AA6" s="33">
        <f t="shared" si="4"/>
        <v>122.33</v>
      </c>
      <c r="AB6" s="33">
        <f t="shared" si="4"/>
        <v>101.78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570.19000000000005</v>
      </c>
      <c r="BF6" s="33">
        <f t="shared" ref="BF6:BN6" si="7">IF(BF7="",NA(),BF7)</f>
        <v>728.9</v>
      </c>
      <c r="BG6" s="33">
        <f t="shared" si="7"/>
        <v>682.19</v>
      </c>
      <c r="BH6" s="33">
        <f t="shared" si="7"/>
        <v>638.15</v>
      </c>
      <c r="BI6" s="33">
        <f t="shared" si="7"/>
        <v>587.79</v>
      </c>
      <c r="BJ6" s="33">
        <f t="shared" si="7"/>
        <v>442.18</v>
      </c>
      <c r="BK6" s="33">
        <f t="shared" si="7"/>
        <v>421.01</v>
      </c>
      <c r="BL6" s="33">
        <f t="shared" si="7"/>
        <v>430.64</v>
      </c>
      <c r="BM6" s="33">
        <f t="shared" si="7"/>
        <v>446.63</v>
      </c>
      <c r="BN6" s="33">
        <f t="shared" si="7"/>
        <v>416.91</v>
      </c>
      <c r="BO6" s="32" t="str">
        <f>IF(BO7="","",IF(BO7="-","【-】","【"&amp;SUBSTITUTE(TEXT(BO7,"#,##0.00"),"-","△")&amp;"】"))</f>
        <v>【375.36】</v>
      </c>
      <c r="BP6" s="33">
        <f>IF(BP7="",NA(),BP7)</f>
        <v>91.04</v>
      </c>
      <c r="BQ6" s="33">
        <f t="shared" ref="BQ6:BY6" si="8">IF(BQ7="",NA(),BQ7)</f>
        <v>63.84</v>
      </c>
      <c r="BR6" s="33">
        <f t="shared" si="8"/>
        <v>82.07</v>
      </c>
      <c r="BS6" s="33">
        <f t="shared" si="8"/>
        <v>85.96</v>
      </c>
      <c r="BT6" s="33">
        <f t="shared" si="8"/>
        <v>80.78</v>
      </c>
      <c r="BU6" s="33">
        <f t="shared" si="8"/>
        <v>61.59</v>
      </c>
      <c r="BV6" s="33">
        <f t="shared" si="8"/>
        <v>58.98</v>
      </c>
      <c r="BW6" s="33">
        <f t="shared" si="8"/>
        <v>58.78</v>
      </c>
      <c r="BX6" s="33">
        <f t="shared" si="8"/>
        <v>58.53</v>
      </c>
      <c r="BY6" s="33">
        <f t="shared" si="8"/>
        <v>57.93</v>
      </c>
      <c r="BZ6" s="32" t="str">
        <f>IF(BZ7="","",IF(BZ7="-","【-】","【"&amp;SUBSTITUTE(TEXT(BZ7,"#,##0.00"),"-","△")&amp;"】"))</f>
        <v>【60.44】</v>
      </c>
      <c r="CA6" s="33">
        <f>IF(CA7="",NA(),CA7)</f>
        <v>99.43</v>
      </c>
      <c r="CB6" s="33">
        <f t="shared" ref="CB6:CJ6" si="9">IF(CB7="",NA(),CB7)</f>
        <v>133.41999999999999</v>
      </c>
      <c r="CC6" s="33">
        <f t="shared" si="9"/>
        <v>113.98</v>
      </c>
      <c r="CD6" s="33">
        <f t="shared" si="9"/>
        <v>113.48</v>
      </c>
      <c r="CE6" s="33">
        <f t="shared" si="9"/>
        <v>135.97</v>
      </c>
      <c r="CF6" s="33">
        <f t="shared" si="9"/>
        <v>242.92</v>
      </c>
      <c r="CG6" s="33">
        <f t="shared" si="9"/>
        <v>253.84</v>
      </c>
      <c r="CH6" s="33">
        <f t="shared" si="9"/>
        <v>257.02999999999997</v>
      </c>
      <c r="CI6" s="33">
        <f t="shared" si="9"/>
        <v>266.57</v>
      </c>
      <c r="CJ6" s="33">
        <f t="shared" si="9"/>
        <v>276.93</v>
      </c>
      <c r="CK6" s="32" t="str">
        <f>IF(CK7="","",IF(CK7="-","【-】","【"&amp;SUBSTITUTE(TEXT(CK7,"#,##0.00"),"-","△")&amp;"】"))</f>
        <v>【267.61】</v>
      </c>
      <c r="CL6" s="32">
        <f>IF(CL7="",NA(),CL7)</f>
        <v>0</v>
      </c>
      <c r="CM6" s="32">
        <f t="shared" ref="CM6:CU6" si="10">IF(CM7="",NA(),CM7)</f>
        <v>0</v>
      </c>
      <c r="CN6" s="32">
        <f t="shared" si="10"/>
        <v>0</v>
      </c>
      <c r="CO6" s="32">
        <f t="shared" si="10"/>
        <v>0</v>
      </c>
      <c r="CP6" s="32">
        <f t="shared" si="10"/>
        <v>0</v>
      </c>
      <c r="CQ6" s="33">
        <f t="shared" si="10"/>
        <v>57.53</v>
      </c>
      <c r="CR6" s="33">
        <f t="shared" si="10"/>
        <v>60.03</v>
      </c>
      <c r="CS6" s="33">
        <f t="shared" si="10"/>
        <v>61.93</v>
      </c>
      <c r="CT6" s="33">
        <f t="shared" si="10"/>
        <v>58.06</v>
      </c>
      <c r="CU6" s="33">
        <f t="shared" si="10"/>
        <v>59.08</v>
      </c>
      <c r="CV6" s="32" t="str">
        <f>IF(CV7="","",IF(CV7="-","【-】","【"&amp;SUBSTITUTE(TEXT(CV7,"#,##0.00"),"-","△")&amp;"】"))</f>
        <v>【57.75】</v>
      </c>
      <c r="CW6" s="32">
        <f>IF(CW7="",NA(),CW7)</f>
        <v>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245623</v>
      </c>
      <c r="D7" s="35">
        <v>47</v>
      </c>
      <c r="E7" s="35">
        <v>18</v>
      </c>
      <c r="F7" s="35">
        <v>0</v>
      </c>
      <c r="G7" s="35">
        <v>0</v>
      </c>
      <c r="H7" s="35" t="s">
        <v>96</v>
      </c>
      <c r="I7" s="35" t="s">
        <v>97</v>
      </c>
      <c r="J7" s="35" t="s">
        <v>98</v>
      </c>
      <c r="K7" s="35" t="s">
        <v>99</v>
      </c>
      <c r="L7" s="35" t="s">
        <v>100</v>
      </c>
      <c r="M7" s="36" t="s">
        <v>101</v>
      </c>
      <c r="N7" s="36" t="s">
        <v>102</v>
      </c>
      <c r="O7" s="36">
        <v>43.76</v>
      </c>
      <c r="P7" s="36">
        <v>100</v>
      </c>
      <c r="Q7" s="36">
        <v>3800</v>
      </c>
      <c r="R7" s="36">
        <v>11657</v>
      </c>
      <c r="S7" s="36">
        <v>79.62</v>
      </c>
      <c r="T7" s="36">
        <v>146.41</v>
      </c>
      <c r="U7" s="36">
        <v>5059</v>
      </c>
      <c r="V7" s="36">
        <v>79.62</v>
      </c>
      <c r="W7" s="36">
        <v>63.54</v>
      </c>
      <c r="X7" s="36">
        <v>137.75</v>
      </c>
      <c r="Y7" s="36">
        <v>121.15</v>
      </c>
      <c r="Z7" s="36">
        <v>115.29</v>
      </c>
      <c r="AA7" s="36">
        <v>122.33</v>
      </c>
      <c r="AB7" s="36">
        <v>101.78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570.19000000000005</v>
      </c>
      <c r="BF7" s="36">
        <v>728.9</v>
      </c>
      <c r="BG7" s="36">
        <v>682.19</v>
      </c>
      <c r="BH7" s="36">
        <v>638.15</v>
      </c>
      <c r="BI7" s="36">
        <v>587.79</v>
      </c>
      <c r="BJ7" s="36">
        <v>442.18</v>
      </c>
      <c r="BK7" s="36">
        <v>421.01</v>
      </c>
      <c r="BL7" s="36">
        <v>430.64</v>
      </c>
      <c r="BM7" s="36">
        <v>446.63</v>
      </c>
      <c r="BN7" s="36">
        <v>416.91</v>
      </c>
      <c r="BO7" s="36">
        <v>375.36</v>
      </c>
      <c r="BP7" s="36">
        <v>91.04</v>
      </c>
      <c r="BQ7" s="36">
        <v>63.84</v>
      </c>
      <c r="BR7" s="36">
        <v>82.07</v>
      </c>
      <c r="BS7" s="36">
        <v>85.96</v>
      </c>
      <c r="BT7" s="36">
        <v>80.78</v>
      </c>
      <c r="BU7" s="36">
        <v>61.59</v>
      </c>
      <c r="BV7" s="36">
        <v>58.98</v>
      </c>
      <c r="BW7" s="36">
        <v>58.78</v>
      </c>
      <c r="BX7" s="36">
        <v>58.53</v>
      </c>
      <c r="BY7" s="36">
        <v>57.93</v>
      </c>
      <c r="BZ7" s="36">
        <v>60.44</v>
      </c>
      <c r="CA7" s="36">
        <v>99.43</v>
      </c>
      <c r="CB7" s="36">
        <v>133.41999999999999</v>
      </c>
      <c r="CC7" s="36">
        <v>113.98</v>
      </c>
      <c r="CD7" s="36">
        <v>113.48</v>
      </c>
      <c r="CE7" s="36">
        <v>135.97</v>
      </c>
      <c r="CF7" s="36">
        <v>242.92</v>
      </c>
      <c r="CG7" s="36">
        <v>253.84</v>
      </c>
      <c r="CH7" s="36">
        <v>257.02999999999997</v>
      </c>
      <c r="CI7" s="36">
        <v>266.57</v>
      </c>
      <c r="CJ7" s="36">
        <v>276.93</v>
      </c>
      <c r="CK7" s="36">
        <v>267.61</v>
      </c>
      <c r="CL7" s="36">
        <v>0</v>
      </c>
      <c r="CM7" s="36">
        <v>0</v>
      </c>
      <c r="CN7" s="36">
        <v>0</v>
      </c>
      <c r="CO7" s="36">
        <v>0</v>
      </c>
      <c r="CP7" s="36">
        <v>0</v>
      </c>
      <c r="CQ7" s="36">
        <v>57.53</v>
      </c>
      <c r="CR7" s="36">
        <v>60.03</v>
      </c>
      <c r="CS7" s="36">
        <v>61.93</v>
      </c>
      <c r="CT7" s="36">
        <v>58.06</v>
      </c>
      <c r="CU7" s="36">
        <v>59.08</v>
      </c>
      <c r="CV7" s="36">
        <v>57.75</v>
      </c>
      <c r="CW7" s="36">
        <v>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k145187</cp:lastModifiedBy>
  <dcterms:created xsi:type="dcterms:W3CDTF">2016-02-03T09:25:44Z</dcterms:created>
  <dcterms:modified xsi:type="dcterms:W3CDTF">2016-02-25T08:35:20Z</dcterms:modified>
</cp:coreProperties>
</file>