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S6" i="5"/>
  <c r="AT8" i="4" s="1"/>
  <c r="R6" i="5"/>
  <c r="AL8" i="4" s="1"/>
  <c r="Q6" i="5"/>
  <c r="AD10" i="4" s="1"/>
  <c r="P6" i="5"/>
  <c r="O6" i="5"/>
  <c r="P10" i="4" s="1"/>
  <c r="N6" i="5"/>
  <c r="M6" i="5"/>
  <c r="L6" i="5"/>
  <c r="K6" i="5"/>
  <c r="P8" i="4" s="1"/>
  <c r="J6" i="5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W10" i="4"/>
  <c r="I10" i="4"/>
  <c r="B10" i="4"/>
  <c r="BB8" i="4"/>
  <c r="W8" i="4"/>
  <c r="I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<sst xmlns="http://schemas.openxmlformats.org/spreadsheetml/2006/main" count="233" uniqueCount="111">
  <si>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</si>
  <si>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</si>
  <si>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</si>
  <si>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</si>
  <si>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</si>
  <si>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</si>
  <si>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</si>
  <si>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</si>
  <si>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</si>
  <si>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</si>
  <si>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</si>
  <si>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</si>
  <si>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</si>
  <si>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</si>
  <si>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</si>
  <si>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</si>
  <si>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</si>
  <si>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</si>
  <si>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</si>
  <si>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</si>
  <si>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</si>
  <si>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</si>
  <si>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</si>
  <si>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</si>
  <si>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</si>
  <si>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</si>
  <si>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</si>
  <si>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</si>
  <si>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</si>
  <si>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</si>
  <si>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</si>
  <si>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</si>
  <si>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</si>
  <si>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</si>
  <si>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</si>
  <si>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</si>
  <si>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</si>
  <si>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</si>
  <si>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</si>
  <si>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</si>
  <si>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</si>
  <si>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</si>
  <si>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</si>
  <si>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</si>
  <si>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</si>
  <si>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</si>
  <si>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</si>
  <si>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</si>
  <si>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</si>
  <si>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</si>
  <si>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</si>
  <si>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</si>
  <si>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</si>
  <si>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</si>
  <si>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</si>
  <si>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</si>
  <si>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</si>
  <si>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</si>
  <si>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</si>
  <si>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</si>
  <si>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</si>
  <si>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</si>
  <si>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</si>
  <si>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</si>
  <si>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</si>
  <si>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</si>
  <si>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</si>
  <si>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</si>
  <si>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</si>
  <si>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</si>
  <si>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</si>
  <si>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</si>
  <si>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</si>
  <si>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</si>
  <si>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</si>
  <si>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</si>
  <si>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</si>
  <si>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</si>
  <si>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</si>
  <si>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</si>
  <si>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</si>
  <si>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</si>
  <si>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</si>
  <si>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</si>
  <si>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</si>
  <si>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</si>
  <si>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</si>
  <si>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</si>
  <si>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</si>
  <si>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</si>
  <si>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</si>
  <si>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</si>
  <si>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</si>
  <si>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</si>
  <si>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</si>
  <si>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</si>
  <si>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三重県　多気町</t>
  </si>
  <si>
    <t>法非適用</t>
  </si>
  <si>
    <t>下水道事業</t>
  </si>
  <si>
    <t>特定地域生活排水処理</t>
  </si>
  <si>
    <t>K3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</si>
  <si>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</si>
  <si>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</si>
  <si>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</si>
  <si>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</si>
  <si>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</si>
  <si>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</si>
  <si>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</si>
  <si>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特定地域生活排水処理事業（市町村型合併処理浄化槽）は、一般会計からの繰入金に頼るところが大きく、必要な経費も料金で賄えていません。
そのため経営改善に向けて料金改定も考えなくてはなりません。</t>
    <rPh sb="0" eb="2">
      <t>トクテイ</t>
    </rPh>
    <rPh sb="2" eb="4">
      <t>チイキ</t>
    </rPh>
    <rPh sb="4" eb="6">
      <t>セイカツ</t>
    </rPh>
    <rPh sb="6" eb="8">
      <t>ハイスイ</t>
    </rPh>
    <rPh sb="8" eb="10">
      <t>ショリ</t>
    </rPh>
    <rPh sb="10" eb="12">
      <t>ジギョウ</t>
    </rPh>
    <rPh sb="13" eb="16">
      <t>シチョウソン</t>
    </rPh>
    <rPh sb="16" eb="17">
      <t>ガタ</t>
    </rPh>
    <rPh sb="17" eb="19">
      <t>ガッペイ</t>
    </rPh>
    <rPh sb="19" eb="21">
      <t>ショリ</t>
    </rPh>
    <rPh sb="21" eb="24">
      <t>ジョウカソウ</t>
    </rPh>
    <rPh sb="27" eb="29">
      <t>イッパン</t>
    </rPh>
    <rPh sb="29" eb="31">
      <t>カイケイ</t>
    </rPh>
    <rPh sb="34" eb="36">
      <t>クリイレ</t>
    </rPh>
    <rPh sb="36" eb="37">
      <t>キン</t>
    </rPh>
    <rPh sb="38" eb="39">
      <t>タヨ</t>
    </rPh>
    <rPh sb="44" eb="45">
      <t>オオ</t>
    </rPh>
    <rPh sb="48" eb="50">
      <t>ヒツヨウ</t>
    </rPh>
    <rPh sb="51" eb="53">
      <t>ケイヒ</t>
    </rPh>
    <rPh sb="54" eb="56">
      <t>リョウキン</t>
    </rPh>
    <rPh sb="57" eb="58">
      <t>マカナ</t>
    </rPh>
    <rPh sb="70" eb="72">
      <t>ケイエイ</t>
    </rPh>
    <rPh sb="72" eb="74">
      <t>カイゼン</t>
    </rPh>
    <rPh sb="75" eb="76">
      <t>ム</t>
    </rPh>
    <rPh sb="78" eb="80">
      <t>リョウキン</t>
    </rPh>
    <rPh sb="80" eb="82">
      <t>カイテイ</t>
    </rPh>
    <rPh sb="83" eb="84">
      <t>カンガ</t>
    </rPh>
    <phoneticPr fontId="4"/>
  </si>
  <si>
    <t>多気町の特定地域生活排水処理事業は特定環境保全公共下水道、農業集落排水事業の区域以外の区域で事業を行っております。主に勢和地域です。
毎年新規設置数を増やしております。
維持管理と新規設置工事を並行して行っていきます。
必要経費の財源を確保することが重要です。</t>
    <rPh sb="0" eb="3">
      <t>タキチョウ</t>
    </rPh>
    <rPh sb="4" eb="6">
      <t>トクテイ</t>
    </rPh>
    <rPh sb="6" eb="8">
      <t>チイキ</t>
    </rPh>
    <rPh sb="8" eb="10">
      <t>セイカツ</t>
    </rPh>
    <rPh sb="10" eb="12">
      <t>ハイスイ</t>
    </rPh>
    <rPh sb="12" eb="14">
      <t>ショリ</t>
    </rPh>
    <rPh sb="14" eb="16">
      <t>ジギョウ</t>
    </rPh>
    <rPh sb="17" eb="19">
      <t>トクテイ</t>
    </rPh>
    <rPh sb="19" eb="21">
      <t>カンキョウ</t>
    </rPh>
    <rPh sb="21" eb="23">
      <t>ホゼン</t>
    </rPh>
    <rPh sb="23" eb="25">
      <t>コウキョウ</t>
    </rPh>
    <rPh sb="25" eb="28">
      <t>ゲスイドウ</t>
    </rPh>
    <rPh sb="29" eb="31">
      <t>ノウギョウ</t>
    </rPh>
    <rPh sb="31" eb="33">
      <t>シュウラク</t>
    </rPh>
    <rPh sb="33" eb="35">
      <t>ハイスイ</t>
    </rPh>
    <rPh sb="35" eb="37">
      <t>ジギョウ</t>
    </rPh>
    <rPh sb="38" eb="40">
      <t>クイキ</t>
    </rPh>
    <rPh sb="40" eb="42">
      <t>イガイ</t>
    </rPh>
    <rPh sb="43" eb="45">
      <t>クイキ</t>
    </rPh>
    <rPh sb="46" eb="48">
      <t>ジギョウ</t>
    </rPh>
    <rPh sb="49" eb="50">
      <t>オコナ</t>
    </rPh>
    <rPh sb="57" eb="58">
      <t>オモ</t>
    </rPh>
    <rPh sb="59" eb="61">
      <t>セイワ</t>
    </rPh>
    <rPh sb="61" eb="63">
      <t>チイキ</t>
    </rPh>
    <rPh sb="67" eb="69">
      <t>マイトシ</t>
    </rPh>
    <rPh sb="69" eb="71">
      <t>シンキ</t>
    </rPh>
    <rPh sb="71" eb="73">
      <t>セッチ</t>
    </rPh>
    <rPh sb="73" eb="74">
      <t>スウ</t>
    </rPh>
    <rPh sb="75" eb="76">
      <t>フ</t>
    </rPh>
    <rPh sb="85" eb="87">
      <t>イジ</t>
    </rPh>
    <rPh sb="87" eb="89">
      <t>カンリ</t>
    </rPh>
    <rPh sb="90" eb="92">
      <t>シンキ</t>
    </rPh>
    <rPh sb="92" eb="94">
      <t>セッチ</t>
    </rPh>
    <rPh sb="94" eb="96">
      <t>コウジ</t>
    </rPh>
    <rPh sb="97" eb="99">
      <t>ヘイコウ</t>
    </rPh>
    <rPh sb="101" eb="102">
      <t>オコナ</t>
    </rPh>
    <rPh sb="110" eb="112">
      <t>ヒツヨウ</t>
    </rPh>
    <rPh sb="112" eb="114">
      <t>ケイヒ</t>
    </rPh>
    <rPh sb="115" eb="117">
      <t>ザイゲン</t>
    </rPh>
    <rPh sb="118" eb="120">
      <t>カクホ</t>
    </rPh>
    <rPh sb="125" eb="127">
      <t>ジュウヨウ</t>
    </rPh>
    <phoneticPr fontId="4"/>
  </si>
  <si>
    <t>適切な維持管理により、耐用年数（20年～30年）の延伸を行っていく必要があります。
ブロワなどの付帯設備はどうしても耐用年数が短くなるので、その都度修理、交換をする必要があります。</t>
    <rPh sb="0" eb="2">
      <t>テキセツ</t>
    </rPh>
    <rPh sb="3" eb="5">
      <t>イジ</t>
    </rPh>
    <rPh sb="5" eb="7">
      <t>カンリ</t>
    </rPh>
    <rPh sb="11" eb="13">
      <t>タイヨウ</t>
    </rPh>
    <rPh sb="13" eb="15">
      <t>ネンスウ</t>
    </rPh>
    <rPh sb="18" eb="19">
      <t>ネン</t>
    </rPh>
    <rPh sb="22" eb="23">
      <t>ネン</t>
    </rPh>
    <rPh sb="25" eb="27">
      <t>エンシン</t>
    </rPh>
    <rPh sb="28" eb="29">
      <t>オコナ</t>
    </rPh>
    <rPh sb="33" eb="35">
      <t>ヒツヨウ</t>
    </rPh>
    <rPh sb="48" eb="50">
      <t>フタイ</t>
    </rPh>
    <rPh sb="50" eb="52">
      <t>セツビ</t>
    </rPh>
    <rPh sb="58" eb="60">
      <t>タイヨウ</t>
    </rPh>
    <rPh sb="60" eb="62">
      <t>ネンスウ</t>
    </rPh>
    <rPh sb="63" eb="64">
      <t>ミジカ</t>
    </rPh>
    <rPh sb="72" eb="74">
      <t>ツド</t>
    </rPh>
    <rPh sb="74" eb="76">
      <t>シュウリ</t>
    </rPh>
    <rPh sb="77" eb="79">
      <t>コウカン</t>
    </rPh>
    <rPh sb="82" eb="84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</si>
</sst>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368896"/>
        <c:axId val="743792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368896"/>
        <c:axId val="74379264"/>
      </c:lineChart>
      <c:dateAx>
        <c:axId val="743688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4379264"/>
        <c:crosses val="autoZero"/>
        <c:auto val="1"/>
        <c:lblOffset val="100"/>
        <c:baseTimeUnit val="years"/>
      </c:dateAx>
      <c:valAx>
        <c:axId val="743792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4368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60.81</c:v>
                </c:pt>
                <c:pt idx="1">
                  <c:v>0</c:v>
                </c:pt>
                <c:pt idx="2">
                  <c:v>11.77</c:v>
                </c:pt>
                <c:pt idx="3">
                  <c:v>11.07</c:v>
                </c:pt>
                <c:pt idx="4">
                  <c:v>67.62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116608"/>
        <c:axId val="86135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57.53</c:v>
                </c:pt>
                <c:pt idx="1">
                  <c:v>60.03</c:v>
                </c:pt>
                <c:pt idx="2">
                  <c:v>61.93</c:v>
                </c:pt>
                <c:pt idx="3">
                  <c:v>58.06</c:v>
                </c:pt>
                <c:pt idx="4">
                  <c:v>59.08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116608"/>
        <c:axId val="86135168"/>
      </c:lineChart>
      <c:dateAx>
        <c:axId val="86116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135168"/>
        <c:crosses val="autoZero"/>
        <c:auto val="1"/>
        <c:lblOffset val="100"/>
        <c:baseTimeUnit val="years"/>
      </c:dateAx>
      <c:valAx>
        <c:axId val="861351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1166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47.33</c:v>
                </c:pt>
                <c:pt idx="1">
                  <c:v>52.22</c:v>
                </c:pt>
                <c:pt idx="2">
                  <c:v>54.9</c:v>
                </c:pt>
                <c:pt idx="3">
                  <c:v>57.6</c:v>
                </c:pt>
                <c:pt idx="4">
                  <c:v>59.05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173568"/>
        <c:axId val="86175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76.78</c:v>
                </c:pt>
                <c:pt idx="1">
                  <c:v>76.8</c:v>
                </c:pt>
                <c:pt idx="2">
                  <c:v>77.25</c:v>
                </c:pt>
                <c:pt idx="3">
                  <c:v>75.790000000000006</c:v>
                </c:pt>
                <c:pt idx="4">
                  <c:v>77.12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173568"/>
        <c:axId val="86175744"/>
      </c:lineChart>
      <c:dateAx>
        <c:axId val="861735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175744"/>
        <c:crosses val="autoZero"/>
        <c:auto val="1"/>
        <c:lblOffset val="100"/>
        <c:baseTimeUnit val="years"/>
      </c:dateAx>
      <c:valAx>
        <c:axId val="86175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1735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100.28</c:v>
                </c:pt>
                <c:pt idx="1">
                  <c:v>92.92</c:v>
                </c:pt>
                <c:pt idx="2">
                  <c:v>98.18</c:v>
                </c:pt>
                <c:pt idx="3">
                  <c:v>105.2</c:v>
                </c:pt>
                <c:pt idx="4">
                  <c:v>91.86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527168"/>
        <c:axId val="83529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27168"/>
        <c:axId val="83529088"/>
      </c:lineChart>
      <c:dateAx>
        <c:axId val="83527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3529088"/>
        <c:crosses val="autoZero"/>
        <c:auto val="1"/>
        <c:lblOffset val="100"/>
        <c:baseTimeUnit val="years"/>
      </c:dateAx>
      <c:valAx>
        <c:axId val="83529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35271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759680"/>
        <c:axId val="84761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759680"/>
        <c:axId val="84761600"/>
      </c:lineChart>
      <c:dateAx>
        <c:axId val="84759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761600"/>
        <c:crosses val="autoZero"/>
        <c:auto val="1"/>
        <c:lblOffset val="100"/>
        <c:baseTimeUnit val="years"/>
      </c:dateAx>
      <c:valAx>
        <c:axId val="847616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7596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787968"/>
        <c:axId val="84789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787968"/>
        <c:axId val="84789888"/>
      </c:lineChart>
      <c:dateAx>
        <c:axId val="84787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789888"/>
        <c:crosses val="autoZero"/>
        <c:auto val="1"/>
        <c:lblOffset val="100"/>
        <c:baseTimeUnit val="years"/>
      </c:dateAx>
      <c:valAx>
        <c:axId val="84789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7879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955328"/>
        <c:axId val="859572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955328"/>
        <c:axId val="85957248"/>
      </c:lineChart>
      <c:dateAx>
        <c:axId val="859553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5957248"/>
        <c:crosses val="autoZero"/>
        <c:auto val="1"/>
        <c:lblOffset val="100"/>
        <c:baseTimeUnit val="years"/>
      </c:dateAx>
      <c:valAx>
        <c:axId val="859572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59553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993728"/>
        <c:axId val="86000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993728"/>
        <c:axId val="86000000"/>
      </c:lineChart>
      <c:dateAx>
        <c:axId val="85993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000000"/>
        <c:crosses val="autoZero"/>
        <c:auto val="1"/>
        <c:lblOffset val="100"/>
        <c:baseTimeUnit val="years"/>
      </c:dateAx>
      <c:valAx>
        <c:axId val="86000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5993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036480"/>
        <c:axId val="860384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442.18</c:v>
                </c:pt>
                <c:pt idx="1">
                  <c:v>421.01</c:v>
                </c:pt>
                <c:pt idx="2">
                  <c:v>430.64</c:v>
                </c:pt>
                <c:pt idx="3">
                  <c:v>446.63</c:v>
                </c:pt>
                <c:pt idx="4">
                  <c:v>416.91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036480"/>
        <c:axId val="86038400"/>
      </c:lineChart>
      <c:dateAx>
        <c:axId val="86036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038400"/>
        <c:crosses val="autoZero"/>
        <c:auto val="1"/>
        <c:lblOffset val="100"/>
        <c:baseTimeUnit val="years"/>
      </c:dateAx>
      <c:valAx>
        <c:axId val="860384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036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55.82</c:v>
                </c:pt>
                <c:pt idx="1">
                  <c:v>48.83</c:v>
                </c:pt>
                <c:pt idx="2">
                  <c:v>47.96</c:v>
                </c:pt>
                <c:pt idx="3">
                  <c:v>46.55</c:v>
                </c:pt>
                <c:pt idx="4">
                  <c:v>39.6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060416"/>
        <c:axId val="86070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61.59</c:v>
                </c:pt>
                <c:pt idx="1">
                  <c:v>58.98</c:v>
                </c:pt>
                <c:pt idx="2">
                  <c:v>58.78</c:v>
                </c:pt>
                <c:pt idx="3">
                  <c:v>58.53</c:v>
                </c:pt>
                <c:pt idx="4">
                  <c:v>57.93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060416"/>
        <c:axId val="86070784"/>
      </c:lineChart>
      <c:dateAx>
        <c:axId val="860604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070784"/>
        <c:crosses val="autoZero"/>
        <c:auto val="1"/>
        <c:lblOffset val="100"/>
        <c:baseTimeUnit val="years"/>
      </c:dateAx>
      <c:valAx>
        <c:axId val="86070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0604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227.01</c:v>
                </c:pt>
                <c:pt idx="1">
                  <c:v>269.33999999999997</c:v>
                </c:pt>
                <c:pt idx="2">
                  <c:v>261.93</c:v>
                </c:pt>
                <c:pt idx="3">
                  <c:v>272.04000000000002</c:v>
                </c:pt>
                <c:pt idx="4">
                  <c:v>330.08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100608"/>
        <c:axId val="86102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242.92</c:v>
                </c:pt>
                <c:pt idx="1">
                  <c:v>253.84</c:v>
                </c:pt>
                <c:pt idx="2">
                  <c:v>257.02999999999997</c:v>
                </c:pt>
                <c:pt idx="3">
                  <c:v>266.57</c:v>
                </c:pt>
                <c:pt idx="4">
                  <c:v>276.93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100608"/>
        <c:axId val="86102784"/>
      </c:lineChart>
      <c:dateAx>
        <c:axId val="86100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102784"/>
        <c:crosses val="autoZero"/>
        <c:auto val="1"/>
        <c:lblOffset val="100"/>
        <c:baseTimeUnit val="years"/>
      </c:dateAx>
      <c:valAx>
        <c:axId val="86102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1006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【375.36】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【81.06】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【57.75】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【267.61】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【60.44】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G34" zoomScaleNormal="100" workbookViewId="0">
      <selection activeCell="BL47" sqref="BL47:BZ63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三重県　多気町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特定地域生活排水処理</v>
      </c>
      <c r="Q8" s="46"/>
      <c r="R8" s="46"/>
      <c r="S8" s="46"/>
      <c r="T8" s="46"/>
      <c r="U8" s="46"/>
      <c r="V8" s="46"/>
      <c r="W8" s="46" t="str">
        <f>データ!L6</f>
        <v>K3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15228</v>
      </c>
      <c r="AM8" s="47"/>
      <c r="AN8" s="47"/>
      <c r="AO8" s="47"/>
      <c r="AP8" s="47"/>
      <c r="AQ8" s="47"/>
      <c r="AR8" s="47"/>
      <c r="AS8" s="47"/>
      <c r="AT8" s="43">
        <f>データ!S6</f>
        <v>103.06</v>
      </c>
      <c r="AU8" s="43"/>
      <c r="AV8" s="43"/>
      <c r="AW8" s="43"/>
      <c r="AX8" s="43"/>
      <c r="AY8" s="43"/>
      <c r="AZ8" s="43"/>
      <c r="BA8" s="43"/>
      <c r="BB8" s="43">
        <f>データ!T6</f>
        <v>147.76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26.74</v>
      </c>
      <c r="Q10" s="43"/>
      <c r="R10" s="43"/>
      <c r="S10" s="43"/>
      <c r="T10" s="43"/>
      <c r="U10" s="43"/>
      <c r="V10" s="43"/>
      <c r="W10" s="43">
        <f>データ!P6</f>
        <v>100</v>
      </c>
      <c r="X10" s="43"/>
      <c r="Y10" s="43"/>
      <c r="Z10" s="43"/>
      <c r="AA10" s="43"/>
      <c r="AB10" s="43"/>
      <c r="AC10" s="43"/>
      <c r="AD10" s="47">
        <f>データ!Q6</f>
        <v>2484</v>
      </c>
      <c r="AE10" s="47"/>
      <c r="AF10" s="47"/>
      <c r="AG10" s="47"/>
      <c r="AH10" s="47"/>
      <c r="AI10" s="47"/>
      <c r="AJ10" s="47"/>
      <c r="AK10" s="2"/>
      <c r="AL10" s="47">
        <f>データ!U6</f>
        <v>4066</v>
      </c>
      <c r="AM10" s="47"/>
      <c r="AN10" s="47"/>
      <c r="AO10" s="47"/>
      <c r="AP10" s="47"/>
      <c r="AQ10" s="47"/>
      <c r="AR10" s="47"/>
      <c r="AS10" s="47"/>
      <c r="AT10" s="43">
        <f>データ!V6</f>
        <v>0.08</v>
      </c>
      <c r="AU10" s="43"/>
      <c r="AV10" s="43"/>
      <c r="AW10" s="43"/>
      <c r="AX10" s="43"/>
      <c r="AY10" s="43"/>
      <c r="AZ10" s="43"/>
      <c r="BA10" s="43"/>
      <c r="BB10" s="43">
        <f>データ!W6</f>
        <v>50825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108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110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109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topLeftCell="CK1" workbookViewId="0">
      <selection activeCell="CP13" sqref="CP13"/>
    </sheetView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244414</v>
      </c>
      <c r="D6" s="31">
        <f t="shared" si="3"/>
        <v>47</v>
      </c>
      <c r="E6" s="31">
        <f t="shared" si="3"/>
        <v>18</v>
      </c>
      <c r="F6" s="31">
        <f t="shared" si="3"/>
        <v>0</v>
      </c>
      <c r="G6" s="31">
        <f t="shared" si="3"/>
        <v>0</v>
      </c>
      <c r="H6" s="31" t="str">
        <f t="shared" si="3"/>
        <v>三重県　多気町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特定地域生活排水処理</v>
      </c>
      <c r="L6" s="31" t="str">
        <f t="shared" si="3"/>
        <v>K3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26.74</v>
      </c>
      <c r="P6" s="32">
        <f t="shared" si="3"/>
        <v>100</v>
      </c>
      <c r="Q6" s="32">
        <f t="shared" si="3"/>
        <v>2484</v>
      </c>
      <c r="R6" s="32">
        <f t="shared" si="3"/>
        <v>15228</v>
      </c>
      <c r="S6" s="32">
        <f t="shared" si="3"/>
        <v>103.06</v>
      </c>
      <c r="T6" s="32">
        <f t="shared" si="3"/>
        <v>147.76</v>
      </c>
      <c r="U6" s="32">
        <f t="shared" si="3"/>
        <v>4066</v>
      </c>
      <c r="V6" s="32">
        <f t="shared" si="3"/>
        <v>0.08</v>
      </c>
      <c r="W6" s="32">
        <f t="shared" si="3"/>
        <v>50825</v>
      </c>
      <c r="X6" s="33">
        <f>IF(X7="",NA(),X7)</f>
        <v>100.28</v>
      </c>
      <c r="Y6" s="33">
        <f t="shared" ref="Y6:AG6" si="4">IF(Y7="",NA(),Y7)</f>
        <v>92.92</v>
      </c>
      <c r="Z6" s="33">
        <f t="shared" si="4"/>
        <v>98.18</v>
      </c>
      <c r="AA6" s="33">
        <f t="shared" si="4"/>
        <v>105.2</v>
      </c>
      <c r="AB6" s="33">
        <f t="shared" si="4"/>
        <v>91.86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2">
        <f>IF(BE7="",NA(),BE7)</f>
        <v>0</v>
      </c>
      <c r="BF6" s="32">
        <f t="shared" ref="BF6:BN6" si="7">IF(BF7="",NA(),BF7)</f>
        <v>0</v>
      </c>
      <c r="BG6" s="32">
        <f t="shared" si="7"/>
        <v>0</v>
      </c>
      <c r="BH6" s="32">
        <f t="shared" si="7"/>
        <v>0</v>
      </c>
      <c r="BI6" s="32">
        <f t="shared" si="7"/>
        <v>0</v>
      </c>
      <c r="BJ6" s="33">
        <f t="shared" si="7"/>
        <v>442.18</v>
      </c>
      <c r="BK6" s="33">
        <f t="shared" si="7"/>
        <v>421.01</v>
      </c>
      <c r="BL6" s="33">
        <f t="shared" si="7"/>
        <v>430.64</v>
      </c>
      <c r="BM6" s="33">
        <f t="shared" si="7"/>
        <v>446.63</v>
      </c>
      <c r="BN6" s="33">
        <f t="shared" si="7"/>
        <v>416.91</v>
      </c>
      <c r="BO6" s="32" t="str">
        <f>IF(BO7="","",IF(BO7="-","【-】","【"&amp;SUBSTITUTE(TEXT(BO7,"#,##0.00"),"-","△")&amp;"】"))</f>
        <v>【375.36】</v>
      </c>
      <c r="BP6" s="33">
        <f>IF(BP7="",NA(),BP7)</f>
        <v>55.82</v>
      </c>
      <c r="BQ6" s="33">
        <f t="shared" ref="BQ6:BY6" si="8">IF(BQ7="",NA(),BQ7)</f>
        <v>48.83</v>
      </c>
      <c r="BR6" s="33">
        <f t="shared" si="8"/>
        <v>47.96</v>
      </c>
      <c r="BS6" s="33">
        <f t="shared" si="8"/>
        <v>46.55</v>
      </c>
      <c r="BT6" s="33">
        <f t="shared" si="8"/>
        <v>39.6</v>
      </c>
      <c r="BU6" s="33">
        <f t="shared" si="8"/>
        <v>61.59</v>
      </c>
      <c r="BV6" s="33">
        <f t="shared" si="8"/>
        <v>58.98</v>
      </c>
      <c r="BW6" s="33">
        <f t="shared" si="8"/>
        <v>58.78</v>
      </c>
      <c r="BX6" s="33">
        <f t="shared" si="8"/>
        <v>58.53</v>
      </c>
      <c r="BY6" s="33">
        <f t="shared" si="8"/>
        <v>57.93</v>
      </c>
      <c r="BZ6" s="32" t="str">
        <f>IF(BZ7="","",IF(BZ7="-","【-】","【"&amp;SUBSTITUTE(TEXT(BZ7,"#,##0.00"),"-","△")&amp;"】"))</f>
        <v>【60.44】</v>
      </c>
      <c r="CA6" s="33">
        <f>IF(CA7="",NA(),CA7)</f>
        <v>227.01</v>
      </c>
      <c r="CB6" s="33">
        <f t="shared" ref="CB6:CJ6" si="9">IF(CB7="",NA(),CB7)</f>
        <v>269.33999999999997</v>
      </c>
      <c r="CC6" s="33">
        <f t="shared" si="9"/>
        <v>261.93</v>
      </c>
      <c r="CD6" s="33">
        <f t="shared" si="9"/>
        <v>272.04000000000002</v>
      </c>
      <c r="CE6" s="33">
        <f t="shared" si="9"/>
        <v>330.08</v>
      </c>
      <c r="CF6" s="33">
        <f t="shared" si="9"/>
        <v>242.92</v>
      </c>
      <c r="CG6" s="33">
        <f t="shared" si="9"/>
        <v>253.84</v>
      </c>
      <c r="CH6" s="33">
        <f t="shared" si="9"/>
        <v>257.02999999999997</v>
      </c>
      <c r="CI6" s="33">
        <f t="shared" si="9"/>
        <v>266.57</v>
      </c>
      <c r="CJ6" s="33">
        <f t="shared" si="9"/>
        <v>276.93</v>
      </c>
      <c r="CK6" s="32" t="str">
        <f>IF(CK7="","",IF(CK7="-","【-】","【"&amp;SUBSTITUTE(TEXT(CK7,"#,##0.00"),"-","△")&amp;"】"))</f>
        <v>【267.61】</v>
      </c>
      <c r="CL6" s="33">
        <f>IF(CL7="",NA(),CL7)</f>
        <v>60.81</v>
      </c>
      <c r="CM6" s="33" t="str">
        <f t="shared" ref="CM6:CU6" si="10">IF(CM7="",NA(),CM7)</f>
        <v>-</v>
      </c>
      <c r="CN6" s="33">
        <f t="shared" si="10"/>
        <v>11.77</v>
      </c>
      <c r="CO6" s="33">
        <f t="shared" si="10"/>
        <v>11.07</v>
      </c>
      <c r="CP6" s="33">
        <f t="shared" si="10"/>
        <v>67.62</v>
      </c>
      <c r="CQ6" s="33">
        <f t="shared" si="10"/>
        <v>57.53</v>
      </c>
      <c r="CR6" s="33">
        <f t="shared" si="10"/>
        <v>60.03</v>
      </c>
      <c r="CS6" s="33">
        <f t="shared" si="10"/>
        <v>61.93</v>
      </c>
      <c r="CT6" s="33">
        <f t="shared" si="10"/>
        <v>58.06</v>
      </c>
      <c r="CU6" s="33">
        <f t="shared" si="10"/>
        <v>59.08</v>
      </c>
      <c r="CV6" s="32" t="str">
        <f>IF(CV7="","",IF(CV7="-","【-】","【"&amp;SUBSTITUTE(TEXT(CV7,"#,##0.00"),"-","△")&amp;"】"))</f>
        <v>【57.75】</v>
      </c>
      <c r="CW6" s="33">
        <f>IF(CW7="",NA(),CW7)</f>
        <v>47.33</v>
      </c>
      <c r="CX6" s="33">
        <f t="shared" ref="CX6:DF6" si="11">IF(CX7="",NA(),CX7)</f>
        <v>52.22</v>
      </c>
      <c r="CY6" s="33">
        <f t="shared" si="11"/>
        <v>54.9</v>
      </c>
      <c r="CZ6" s="33">
        <f t="shared" si="11"/>
        <v>57.6</v>
      </c>
      <c r="DA6" s="33">
        <f t="shared" si="11"/>
        <v>59.05</v>
      </c>
      <c r="DB6" s="33">
        <f t="shared" si="11"/>
        <v>76.78</v>
      </c>
      <c r="DC6" s="33">
        <f t="shared" si="11"/>
        <v>76.8</v>
      </c>
      <c r="DD6" s="33">
        <f t="shared" si="11"/>
        <v>77.25</v>
      </c>
      <c r="DE6" s="33">
        <f t="shared" si="11"/>
        <v>75.790000000000006</v>
      </c>
      <c r="DF6" s="33">
        <f t="shared" si="11"/>
        <v>77.12</v>
      </c>
      <c r="DG6" s="32" t="str">
        <f>IF(DG7="","",IF(DG7="-","【-】","【"&amp;SUBSTITUTE(TEXT(DG7,"#,##0.00"),"-","△")&amp;"】"))</f>
        <v>【81.06】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3" t="str">
        <f>IF(ED7="",NA(),ED7)</f>
        <v>-</v>
      </c>
      <c r="EE6" s="33" t="str">
        <f t="shared" ref="EE6:EM6" si="14">IF(EE7="",NA(),EE7)</f>
        <v>-</v>
      </c>
      <c r="EF6" s="33" t="str">
        <f t="shared" si="14"/>
        <v>-</v>
      </c>
      <c r="EG6" s="33" t="str">
        <f t="shared" si="14"/>
        <v>-</v>
      </c>
      <c r="EH6" s="33" t="str">
        <f t="shared" si="14"/>
        <v>-</v>
      </c>
      <c r="EI6" s="33" t="str">
        <f t="shared" si="14"/>
        <v>-</v>
      </c>
      <c r="EJ6" s="33" t="str">
        <f t="shared" si="14"/>
        <v>-</v>
      </c>
      <c r="EK6" s="33" t="str">
        <f t="shared" si="14"/>
        <v>-</v>
      </c>
      <c r="EL6" s="33" t="str">
        <f t="shared" si="14"/>
        <v>-</v>
      </c>
      <c r="EM6" s="33" t="str">
        <f t="shared" si="14"/>
        <v>-</v>
      </c>
      <c r="EN6" s="32" t="str">
        <f>IF(EN7="","",IF(EN7="-","【-】","【"&amp;SUBSTITUTE(TEXT(EN7,"#,##0.00"),"-","△")&amp;"】"))</f>
        <v>【-】</v>
      </c>
    </row>
    <row r="7" spans="1:144" s="34" customFormat="1">
      <c r="A7" s="26"/>
      <c r="B7" s="35">
        <v>2014</v>
      </c>
      <c r="C7" s="35">
        <v>244414</v>
      </c>
      <c r="D7" s="35">
        <v>47</v>
      </c>
      <c r="E7" s="35">
        <v>18</v>
      </c>
      <c r="F7" s="35">
        <v>0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26.74</v>
      </c>
      <c r="P7" s="36">
        <v>100</v>
      </c>
      <c r="Q7" s="36">
        <v>2484</v>
      </c>
      <c r="R7" s="36">
        <v>15228</v>
      </c>
      <c r="S7" s="36">
        <v>103.06</v>
      </c>
      <c r="T7" s="36">
        <v>147.76</v>
      </c>
      <c r="U7" s="36">
        <v>4066</v>
      </c>
      <c r="V7" s="36">
        <v>0.08</v>
      </c>
      <c r="W7" s="36">
        <v>50825</v>
      </c>
      <c r="X7" s="36">
        <v>100.28</v>
      </c>
      <c r="Y7" s="36">
        <v>92.92</v>
      </c>
      <c r="Z7" s="36">
        <v>98.18</v>
      </c>
      <c r="AA7" s="36">
        <v>105.2</v>
      </c>
      <c r="AB7" s="36">
        <v>91.86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0</v>
      </c>
      <c r="BF7" s="36">
        <v>0</v>
      </c>
      <c r="BG7" s="36">
        <v>0</v>
      </c>
      <c r="BH7" s="36">
        <v>0</v>
      </c>
      <c r="BI7" s="36">
        <v>0</v>
      </c>
      <c r="BJ7" s="36">
        <v>442.18</v>
      </c>
      <c r="BK7" s="36">
        <v>421.01</v>
      </c>
      <c r="BL7" s="36">
        <v>430.64</v>
      </c>
      <c r="BM7" s="36">
        <v>446.63</v>
      </c>
      <c r="BN7" s="36">
        <v>416.91</v>
      </c>
      <c r="BO7" s="36">
        <v>375.36</v>
      </c>
      <c r="BP7" s="36">
        <v>55.82</v>
      </c>
      <c r="BQ7" s="36">
        <v>48.83</v>
      </c>
      <c r="BR7" s="36">
        <v>47.96</v>
      </c>
      <c r="BS7" s="36">
        <v>46.55</v>
      </c>
      <c r="BT7" s="36">
        <v>39.6</v>
      </c>
      <c r="BU7" s="36">
        <v>61.59</v>
      </c>
      <c r="BV7" s="36">
        <v>58.98</v>
      </c>
      <c r="BW7" s="36">
        <v>58.78</v>
      </c>
      <c r="BX7" s="36">
        <v>58.53</v>
      </c>
      <c r="BY7" s="36">
        <v>57.93</v>
      </c>
      <c r="BZ7" s="36">
        <v>60.44</v>
      </c>
      <c r="CA7" s="36">
        <v>227.01</v>
      </c>
      <c r="CB7" s="36">
        <v>269.33999999999997</v>
      </c>
      <c r="CC7" s="36">
        <v>261.93</v>
      </c>
      <c r="CD7" s="36">
        <v>272.04000000000002</v>
      </c>
      <c r="CE7" s="36">
        <v>330.08</v>
      </c>
      <c r="CF7" s="36">
        <v>242.92</v>
      </c>
      <c r="CG7" s="36">
        <v>253.84</v>
      </c>
      <c r="CH7" s="36">
        <v>257.02999999999997</v>
      </c>
      <c r="CI7" s="36">
        <v>266.57</v>
      </c>
      <c r="CJ7" s="36">
        <v>276.93</v>
      </c>
      <c r="CK7" s="36">
        <v>267.61</v>
      </c>
      <c r="CL7" s="36">
        <v>60.81</v>
      </c>
      <c r="CM7" s="36" t="s">
        <v>101</v>
      </c>
      <c r="CN7" s="36">
        <v>11.77</v>
      </c>
      <c r="CO7" s="36">
        <v>11.07</v>
      </c>
      <c r="CP7" s="36">
        <v>67.62</v>
      </c>
      <c r="CQ7" s="36">
        <v>57.53</v>
      </c>
      <c r="CR7" s="36">
        <v>60.03</v>
      </c>
      <c r="CS7" s="36">
        <v>61.93</v>
      </c>
      <c r="CT7" s="36">
        <v>58.06</v>
      </c>
      <c r="CU7" s="36">
        <v>59.08</v>
      </c>
      <c r="CV7" s="36">
        <v>57.75</v>
      </c>
      <c r="CW7" s="36">
        <v>47.33</v>
      </c>
      <c r="CX7" s="36">
        <v>52.22</v>
      </c>
      <c r="CY7" s="36">
        <v>54.9</v>
      </c>
      <c r="CZ7" s="36">
        <v>57.6</v>
      </c>
      <c r="DA7" s="36">
        <v>59.05</v>
      </c>
      <c r="DB7" s="36">
        <v>76.78</v>
      </c>
      <c r="DC7" s="36">
        <v>76.8</v>
      </c>
      <c r="DD7" s="36">
        <v>77.25</v>
      </c>
      <c r="DE7" s="36">
        <v>75.790000000000006</v>
      </c>
      <c r="DF7" s="36">
        <v>77.12</v>
      </c>
      <c r="DG7" s="36">
        <v>81.06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 t="s">
        <v>101</v>
      </c>
      <c r="EE7" s="36" t="s">
        <v>101</v>
      </c>
      <c r="EF7" s="36" t="s">
        <v>101</v>
      </c>
      <c r="EG7" s="36" t="s">
        <v>101</v>
      </c>
      <c r="EH7" s="36" t="s">
        <v>101</v>
      </c>
      <c r="EI7" s="36" t="s">
        <v>101</v>
      </c>
      <c r="EJ7" s="36" t="s">
        <v>101</v>
      </c>
      <c r="EK7" s="36" t="s">
        <v>101</v>
      </c>
      <c r="EL7" s="36" t="s">
        <v>101</v>
      </c>
      <c r="EM7" s="36" t="s">
        <v>101</v>
      </c>
      <c r="EN7" s="36" t="s">
        <v>101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 </cp:lastModifiedBy>
  <cp:lastPrinted>2016-02-25T10:03:30Z</cp:lastPrinted>
  <dcterms:created xsi:type="dcterms:W3CDTF">2016-02-03T09:25:42Z</dcterms:created>
  <dcterms:modified xsi:type="dcterms:W3CDTF">2016-02-25T10:04:31Z</dcterms:modified>
</cp:coreProperties>
</file>