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-15" yWindow="-15" windowWidth="10245" windowHeight="826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P6" i="5"/>
  <c r="O6" i="5"/>
  <c r="P10" i="4" s="1"/>
  <c r="N6" i="5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<sst xmlns="http://schemas.openxmlformats.org/spreadsheetml/2006/main" count="232" uniqueCount="111">
  <si>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</si>
  <si>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</si>
  <si>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</si>
  <si>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</si>
  <si>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</si>
  <si>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</si>
  <si>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</si>
  <si>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</si>
  <si>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</si>
  <si>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</si>
  <si>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</si>
  <si>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</si>
  <si>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</si>
  <si>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</si>
  <si>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</si>
  <si>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</si>
  <si>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</si>
  <si>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</si>
  <si>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</si>
  <si>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</si>
  <si>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</si>
  <si>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</si>
  <si>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</si>
  <si>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</si>
  <si>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</si>
  <si>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</si>
  <si>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</si>
  <si>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</si>
  <si>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</si>
  <si>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</si>
  <si>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</si>
  <si>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</si>
  <si>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</si>
  <si>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</si>
  <si>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</si>
  <si>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</si>
  <si>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</si>
  <si>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</si>
  <si>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</si>
  <si>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</si>
  <si>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</si>
  <si>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</si>
  <si>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</si>
  <si>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</si>
  <si>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</si>
  <si>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</si>
  <si>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</si>
  <si>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</si>
  <si>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</si>
  <si>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</si>
  <si>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</si>
  <si>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</si>
  <si>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</si>
  <si>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</si>
  <si>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</si>
  <si>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</si>
  <si>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</si>
  <si>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</si>
  <si>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</si>
  <si>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</si>
  <si>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</si>
  <si>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</si>
  <si>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</si>
  <si>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</si>
  <si>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</si>
  <si>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</si>
  <si>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</si>
  <si>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</si>
  <si>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</si>
  <si>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</si>
  <si>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</si>
  <si>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</si>
  <si>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</si>
  <si>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</si>
  <si>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</si>
  <si>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</si>
  <si>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</si>
  <si>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</si>
  <si>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</si>
  <si>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</si>
  <si>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</si>
  <si>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</si>
  <si>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</si>
  <si>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</si>
  <si>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</si>
  <si>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</si>
  <si>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</si>
  <si>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</si>
  <si>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</si>
  <si>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</si>
  <si>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</si>
  <si>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</si>
  <si>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</si>
  <si>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</si>
  <si>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</si>
  <si>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</si>
  <si>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伊賀市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</si>
  <si>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</si>
  <si>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</si>
  <si>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</si>
  <si>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</si>
  <si>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</si>
  <si>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</si>
  <si>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</si>
  <si>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</si>
  <si>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</si>
  <si>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</si>
  <si>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</si>
  <si>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r>
      <rPr>
        <sz val="11"/>
        <color rgb="FFFF0000"/>
        <rFont val="ＭＳ ゴシック"/>
        <family val="3"/>
        <charset val="128"/>
      </rPr>
      <t>　</t>
    </r>
    <r>
      <rPr>
        <sz val="11"/>
        <rFont val="ＭＳ ゴシック"/>
        <family val="3"/>
        <charset val="128"/>
      </rPr>
      <t>収益的収支比率について、赤字であり経営改善に向けた取組みが必要である。また、一般会計繰入金に依存する傾向が強く、改善計画を図っていく必要がある。　</t>
    </r>
    <r>
      <rPr>
        <sz val="11"/>
        <color theme="1"/>
        <rFont val="ＭＳ ゴシック"/>
        <family val="3"/>
        <charset val="128"/>
      </rPr>
      <t xml:space="preserve">
　企業債残高対策事業規模比率について、今後事業の拡大は予定していないため、増えることはない。
　経費回収率について、使用料にて回収すべき経費をほぼ賄えている状況であるが、適正な使用料金収入の確保が必要である。
　</t>
    </r>
    <r>
      <rPr>
        <sz val="11"/>
        <rFont val="ＭＳ ゴシック"/>
        <family val="3"/>
        <charset val="128"/>
      </rPr>
      <t>汚水処理原価については、類似団体と比較しても数値は高く、改善策が必要と考える。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11"/>
        <color rgb="FFFF0000"/>
        <rFont val="ＭＳ ゴシック"/>
        <family val="3"/>
        <charset val="128"/>
      </rPr>
      <t>　</t>
    </r>
    <r>
      <rPr>
        <sz val="11"/>
        <rFont val="ＭＳ ゴシック"/>
        <family val="3"/>
        <charset val="128"/>
      </rPr>
      <t>施設利用率については、数値が低く、施設が十分に活用されていないと考える。地域の人口推移等を鑑み分析が必要である。</t>
    </r>
    <r>
      <rPr>
        <sz val="11"/>
        <color theme="1"/>
        <rFont val="ＭＳ ゴシック"/>
        <family val="3"/>
        <charset val="128"/>
      </rPr>
      <t xml:space="preserve">
　水洗化率については、100％であり適切である。</t>
    </r>
    <rPh sb="13" eb="15">
      <t>アカジ</t>
    </rPh>
    <rPh sb="18" eb="20">
      <t>ケイエイ</t>
    </rPh>
    <rPh sb="20" eb="22">
      <t>カイゼン</t>
    </rPh>
    <rPh sb="23" eb="24">
      <t>ム</t>
    </rPh>
    <rPh sb="26" eb="28">
      <t>トリク</t>
    </rPh>
    <rPh sb="30" eb="32">
      <t>ヒツヨウ</t>
    </rPh>
    <rPh sb="57" eb="59">
      <t>カイゼン</t>
    </rPh>
    <rPh sb="59" eb="61">
      <t>ケイカク</t>
    </rPh>
    <rPh sb="62" eb="63">
      <t>ハカ</t>
    </rPh>
    <rPh sb="67" eb="69">
      <t>ヒツヨウ</t>
    </rPh>
    <rPh sb="94" eb="96">
      <t>コンゴ</t>
    </rPh>
    <rPh sb="96" eb="98">
      <t>ジギョウ</t>
    </rPh>
    <rPh sb="99" eb="101">
      <t>カクダイ</t>
    </rPh>
    <rPh sb="102" eb="104">
      <t>ヨテイ</t>
    </rPh>
    <rPh sb="112" eb="113">
      <t>フ</t>
    </rPh>
    <rPh sb="206" eb="207">
      <t>タカ</t>
    </rPh>
    <rPh sb="209" eb="212">
      <t>カイゼンサク</t>
    </rPh>
    <rPh sb="213" eb="215">
      <t>ヒツヨウ</t>
    </rPh>
    <rPh sb="216" eb="217">
      <t>カンガ</t>
    </rPh>
    <rPh sb="233" eb="235">
      <t>スウチ</t>
    </rPh>
    <rPh sb="236" eb="237">
      <t>ヒク</t>
    </rPh>
    <rPh sb="239" eb="241">
      <t>シセツ</t>
    </rPh>
    <rPh sb="242" eb="244">
      <t>ジュウブン</t>
    </rPh>
    <rPh sb="245" eb="247">
      <t>カツヨウ</t>
    </rPh>
    <rPh sb="254" eb="255">
      <t>カンガ</t>
    </rPh>
    <rPh sb="258" eb="260">
      <t>チイキ</t>
    </rPh>
    <rPh sb="261" eb="263">
      <t>ジンコウ</t>
    </rPh>
    <rPh sb="263" eb="265">
      <t>スイイ</t>
    </rPh>
    <rPh sb="265" eb="266">
      <t>トウ</t>
    </rPh>
    <rPh sb="267" eb="268">
      <t>カンガ</t>
    </rPh>
    <rPh sb="269" eb="271">
      <t>ブンセキ</t>
    </rPh>
    <rPh sb="272" eb="274">
      <t>ヒツヨウ</t>
    </rPh>
    <rPh sb="297" eb="299">
      <t>テキセツ</t>
    </rPh>
    <phoneticPr fontId="4"/>
  </si>
  <si>
    <t>市町村設置型合併処理浄化槽については、現在２４０基設置管理しており、老朽化も進み維持管理費が増加している。</t>
    <rPh sb="0" eb="2">
      <t>シチョウ</t>
    </rPh>
    <rPh sb="2" eb="3">
      <t>ソン</t>
    </rPh>
    <rPh sb="3" eb="5">
      <t>セッチ</t>
    </rPh>
    <rPh sb="5" eb="6">
      <t>ガタ</t>
    </rPh>
    <rPh sb="6" eb="8">
      <t>ガッペイ</t>
    </rPh>
    <rPh sb="8" eb="10">
      <t>ショリ</t>
    </rPh>
    <rPh sb="10" eb="12">
      <t>ジョウカ</t>
    </rPh>
    <rPh sb="12" eb="13">
      <t>ソウ</t>
    </rPh>
    <rPh sb="19" eb="21">
      <t>ゲンザイ</t>
    </rPh>
    <rPh sb="24" eb="25">
      <t>キ</t>
    </rPh>
    <rPh sb="25" eb="27">
      <t>セッチ</t>
    </rPh>
    <rPh sb="27" eb="29">
      <t>カンリ</t>
    </rPh>
    <rPh sb="38" eb="39">
      <t>スス</t>
    </rPh>
    <phoneticPr fontId="4"/>
  </si>
  <si>
    <t>収益的収支が赤字で、一般会計繰入金に依存しており、経費回収率と併せて分析し、経営改善を図る必要がある。</t>
    <rPh sb="0" eb="2">
      <t>シュウエキ</t>
    </rPh>
    <rPh sb="2" eb="3">
      <t>テキ</t>
    </rPh>
    <rPh sb="3" eb="5">
      <t>シュウシ</t>
    </rPh>
    <rPh sb="6" eb="8">
      <t>アカジ</t>
    </rPh>
    <rPh sb="10" eb="12">
      <t>イッパン</t>
    </rPh>
    <rPh sb="12" eb="14">
      <t>カイケイ</t>
    </rPh>
    <rPh sb="14" eb="16">
      <t>クリイレ</t>
    </rPh>
    <rPh sb="16" eb="17">
      <t>キン</t>
    </rPh>
    <rPh sb="18" eb="20">
      <t>イゾン</t>
    </rPh>
    <rPh sb="25" eb="27">
      <t>ケイヒ</t>
    </rPh>
    <rPh sb="27" eb="29">
      <t>カイシュウ</t>
    </rPh>
    <rPh sb="29" eb="30">
      <t>リツ</t>
    </rPh>
    <rPh sb="31" eb="32">
      <t>アワ</t>
    </rPh>
    <rPh sb="34" eb="36">
      <t>ブンセキ</t>
    </rPh>
    <rPh sb="38" eb="40">
      <t>ケイエイ</t>
    </rPh>
    <rPh sb="40" eb="42">
      <t>カイゼン</t>
    </rPh>
    <rPh sb="43" eb="44">
      <t>ハカ</t>
    </rPh>
    <rPh sb="45" eb="4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</si>
</sst>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6880"/>
        <c:axId val="4050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6880"/>
        <c:axId val="40508800"/>
      </c:lineChart>
      <c:dateAx>
        <c:axId val="40506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508800"/>
        <c:crosses val="autoZero"/>
        <c:auto val="1"/>
        <c:lblOffset val="100"/>
        <c:baseTimeUnit val="years"/>
      </c:dateAx>
      <c:valAx>
        <c:axId val="4050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506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52.06</c:v>
                </c:pt>
                <c:pt idx="1">
                  <c:v>51.94</c:v>
                </c:pt>
                <c:pt idx="2">
                  <c:v>52.11</c:v>
                </c:pt>
                <c:pt idx="3">
                  <c:v>52.11</c:v>
                </c:pt>
                <c:pt idx="4">
                  <c:v>52.11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95232"/>
        <c:axId val="8130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57.53</c:v>
                </c:pt>
                <c:pt idx="1">
                  <c:v>60.03</c:v>
                </c:pt>
                <c:pt idx="2">
                  <c:v>61.93</c:v>
                </c:pt>
                <c:pt idx="3">
                  <c:v>58.06</c:v>
                </c:pt>
                <c:pt idx="4">
                  <c:v>59.08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95232"/>
        <c:axId val="81305600"/>
      </c:lineChart>
      <c:dateAx>
        <c:axId val="81295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305600"/>
        <c:crosses val="autoZero"/>
        <c:auto val="1"/>
        <c:lblOffset val="100"/>
        <c:baseTimeUnit val="years"/>
      </c:dateAx>
      <c:valAx>
        <c:axId val="81305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295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27616"/>
        <c:axId val="8132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76.78</c:v>
                </c:pt>
                <c:pt idx="1">
                  <c:v>76.8</c:v>
                </c:pt>
                <c:pt idx="2">
                  <c:v>77.25</c:v>
                </c:pt>
                <c:pt idx="3">
                  <c:v>75.790000000000006</c:v>
                </c:pt>
                <c:pt idx="4">
                  <c:v>77.12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27616"/>
        <c:axId val="81329536"/>
      </c:lineChart>
      <c:dateAx>
        <c:axId val="81327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329536"/>
        <c:crosses val="autoZero"/>
        <c:auto val="1"/>
        <c:lblOffset val="100"/>
        <c:baseTimeUnit val="years"/>
      </c:dateAx>
      <c:valAx>
        <c:axId val="8132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327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110.22</c:v>
                </c:pt>
                <c:pt idx="1">
                  <c:v>108.33</c:v>
                </c:pt>
                <c:pt idx="2">
                  <c:v>94.23</c:v>
                </c:pt>
                <c:pt idx="3">
                  <c:v>93.67</c:v>
                </c:pt>
                <c:pt idx="4">
                  <c:v>93.85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43360"/>
        <c:axId val="4054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43360"/>
        <c:axId val="40545280"/>
      </c:lineChart>
      <c:dateAx>
        <c:axId val="4054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545280"/>
        <c:crosses val="autoZero"/>
        <c:auto val="1"/>
        <c:lblOffset val="100"/>
        <c:baseTimeUnit val="years"/>
      </c:dateAx>
      <c:valAx>
        <c:axId val="4054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543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65152"/>
        <c:axId val="4046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65152"/>
        <c:axId val="40467072"/>
      </c:lineChart>
      <c:dateAx>
        <c:axId val="4046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467072"/>
        <c:crosses val="autoZero"/>
        <c:auto val="1"/>
        <c:lblOffset val="100"/>
        <c:baseTimeUnit val="years"/>
      </c:dateAx>
      <c:valAx>
        <c:axId val="4046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46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97536"/>
        <c:axId val="4049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7536"/>
        <c:axId val="40499456"/>
      </c:lineChart>
      <c:dateAx>
        <c:axId val="4049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499456"/>
        <c:crosses val="autoZero"/>
        <c:auto val="1"/>
        <c:lblOffset val="100"/>
        <c:baseTimeUnit val="years"/>
      </c:dateAx>
      <c:valAx>
        <c:axId val="4049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49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18144"/>
        <c:axId val="58120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18144"/>
        <c:axId val="58120064"/>
      </c:lineChart>
      <c:dateAx>
        <c:axId val="5811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120064"/>
        <c:crosses val="autoZero"/>
        <c:auto val="1"/>
        <c:lblOffset val="100"/>
        <c:baseTimeUnit val="years"/>
      </c:dateAx>
      <c:valAx>
        <c:axId val="58120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11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10048"/>
        <c:axId val="8101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10048"/>
        <c:axId val="81016320"/>
      </c:lineChart>
      <c:dateAx>
        <c:axId val="81010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016320"/>
        <c:crosses val="autoZero"/>
        <c:auto val="1"/>
        <c:lblOffset val="100"/>
        <c:baseTimeUnit val="years"/>
      </c:dateAx>
      <c:valAx>
        <c:axId val="8101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010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738.57</c:v>
                </c:pt>
                <c:pt idx="1">
                  <c:v>731.61</c:v>
                </c:pt>
                <c:pt idx="2">
                  <c:v>676.45</c:v>
                </c:pt>
                <c:pt idx="3">
                  <c:v>660.1</c:v>
                </c:pt>
                <c:pt idx="4">
                  <c:v>625.20000000000005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54720"/>
        <c:axId val="8106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442.18</c:v>
                </c:pt>
                <c:pt idx="1">
                  <c:v>421.01</c:v>
                </c:pt>
                <c:pt idx="2">
                  <c:v>430.64</c:v>
                </c:pt>
                <c:pt idx="3">
                  <c:v>446.63</c:v>
                </c:pt>
                <c:pt idx="4">
                  <c:v>416.91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54720"/>
        <c:axId val="81060992"/>
      </c:lineChart>
      <c:dateAx>
        <c:axId val="81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060992"/>
        <c:crosses val="autoZero"/>
        <c:auto val="1"/>
        <c:lblOffset val="100"/>
        <c:baseTimeUnit val="years"/>
      </c:dateAx>
      <c:valAx>
        <c:axId val="8106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93.55</c:v>
                </c:pt>
                <c:pt idx="1">
                  <c:v>89.61</c:v>
                </c:pt>
                <c:pt idx="2">
                  <c:v>82.06</c:v>
                </c:pt>
                <c:pt idx="3">
                  <c:v>82.07</c:v>
                </c:pt>
                <c:pt idx="4">
                  <c:v>82.74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43744"/>
        <c:axId val="8096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61.59</c:v>
                </c:pt>
                <c:pt idx="1">
                  <c:v>58.98</c:v>
                </c:pt>
                <c:pt idx="2">
                  <c:v>58.78</c:v>
                </c:pt>
                <c:pt idx="3">
                  <c:v>58.53</c:v>
                </c:pt>
                <c:pt idx="4">
                  <c:v>57.93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43744"/>
        <c:axId val="80962304"/>
      </c:lineChart>
      <c:dateAx>
        <c:axId val="80943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962304"/>
        <c:crosses val="autoZero"/>
        <c:auto val="1"/>
        <c:lblOffset val="100"/>
        <c:baseTimeUnit val="years"/>
      </c:dateAx>
      <c:valAx>
        <c:axId val="8096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943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319.35000000000002</c:v>
                </c:pt>
                <c:pt idx="1">
                  <c:v>333.5</c:v>
                </c:pt>
                <c:pt idx="2">
                  <c:v>385.39</c:v>
                </c:pt>
                <c:pt idx="3">
                  <c:v>385.99</c:v>
                </c:pt>
                <c:pt idx="4">
                  <c:v>393.37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88416"/>
        <c:axId val="8099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242.92</c:v>
                </c:pt>
                <c:pt idx="1">
                  <c:v>253.84</c:v>
                </c:pt>
                <c:pt idx="2">
                  <c:v>257.02999999999997</c:v>
                </c:pt>
                <c:pt idx="3">
                  <c:v>266.57</c:v>
                </c:pt>
                <c:pt idx="4">
                  <c:v>276.93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88416"/>
        <c:axId val="80994688"/>
      </c:lineChart>
      <c:dateAx>
        <c:axId val="80988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994688"/>
        <c:crosses val="autoZero"/>
        <c:auto val="1"/>
        <c:lblOffset val="100"/>
        <c:baseTimeUnit val="years"/>
      </c:dateAx>
      <c:valAx>
        <c:axId val="80994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988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D22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伊賀市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95743</v>
      </c>
      <c r="AM8" s="47"/>
      <c r="AN8" s="47"/>
      <c r="AO8" s="47"/>
      <c r="AP8" s="47"/>
      <c r="AQ8" s="47"/>
      <c r="AR8" s="47"/>
      <c r="AS8" s="47"/>
      <c r="AT8" s="43">
        <f>データ!S6</f>
        <v>558.23</v>
      </c>
      <c r="AU8" s="43"/>
      <c r="AV8" s="43"/>
      <c r="AW8" s="43"/>
      <c r="AX8" s="43"/>
      <c r="AY8" s="43"/>
      <c r="AZ8" s="43"/>
      <c r="BA8" s="43"/>
      <c r="BB8" s="43">
        <f>データ!T6</f>
        <v>171.51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0.75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5400</v>
      </c>
      <c r="AE10" s="47"/>
      <c r="AF10" s="47"/>
      <c r="AG10" s="47"/>
      <c r="AH10" s="47"/>
      <c r="AI10" s="47"/>
      <c r="AJ10" s="47"/>
      <c r="AK10" s="2"/>
      <c r="AL10" s="47">
        <f>データ!U6</f>
        <v>710</v>
      </c>
      <c r="AM10" s="47"/>
      <c r="AN10" s="47"/>
      <c r="AO10" s="47"/>
      <c r="AP10" s="47"/>
      <c r="AQ10" s="47"/>
      <c r="AR10" s="47"/>
      <c r="AS10" s="47"/>
      <c r="AT10" s="43">
        <f>データ!V6</f>
        <v>20.75</v>
      </c>
      <c r="AU10" s="43"/>
      <c r="AV10" s="43"/>
      <c r="AW10" s="43"/>
      <c r="AX10" s="43"/>
      <c r="AY10" s="43"/>
      <c r="AZ10" s="43"/>
      <c r="BA10" s="43"/>
      <c r="BB10" s="43">
        <f>データ!W6</f>
        <v>34.22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CM1" workbookViewId="0">
      <selection activeCell="CQ10" sqref="CQ10"/>
    </sheetView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242161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三重県　伊賀市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0.75</v>
      </c>
      <c r="P6" s="32">
        <f t="shared" si="3"/>
        <v>100</v>
      </c>
      <c r="Q6" s="32">
        <f t="shared" si="3"/>
        <v>5400</v>
      </c>
      <c r="R6" s="32">
        <f t="shared" si="3"/>
        <v>95743</v>
      </c>
      <c r="S6" s="32">
        <f t="shared" si="3"/>
        <v>558.23</v>
      </c>
      <c r="T6" s="32">
        <f t="shared" si="3"/>
        <v>171.51</v>
      </c>
      <c r="U6" s="32">
        <f t="shared" si="3"/>
        <v>710</v>
      </c>
      <c r="V6" s="32">
        <f t="shared" si="3"/>
        <v>20.75</v>
      </c>
      <c r="W6" s="32">
        <f t="shared" si="3"/>
        <v>34.22</v>
      </c>
      <c r="X6" s="33">
        <f>IF(X7="",NA(),X7)</f>
        <v>110.22</v>
      </c>
      <c r="Y6" s="33">
        <f t="shared" ref="Y6:AG6" si="4">IF(Y7="",NA(),Y7)</f>
        <v>108.33</v>
      </c>
      <c r="Z6" s="33">
        <f t="shared" si="4"/>
        <v>94.23</v>
      </c>
      <c r="AA6" s="33">
        <f t="shared" si="4"/>
        <v>93.67</v>
      </c>
      <c r="AB6" s="33">
        <f t="shared" si="4"/>
        <v>93.85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738.57</v>
      </c>
      <c r="BF6" s="33">
        <f t="shared" ref="BF6:BN6" si="7">IF(BF7="",NA(),BF7)</f>
        <v>731.61</v>
      </c>
      <c r="BG6" s="33">
        <f t="shared" si="7"/>
        <v>676.45</v>
      </c>
      <c r="BH6" s="33">
        <f t="shared" si="7"/>
        <v>660.1</v>
      </c>
      <c r="BI6" s="33">
        <f t="shared" si="7"/>
        <v>625.20000000000005</v>
      </c>
      <c r="BJ6" s="33">
        <f t="shared" si="7"/>
        <v>442.18</v>
      </c>
      <c r="BK6" s="33">
        <f t="shared" si="7"/>
        <v>421.01</v>
      </c>
      <c r="BL6" s="33">
        <f t="shared" si="7"/>
        <v>430.64</v>
      </c>
      <c r="BM6" s="33">
        <f t="shared" si="7"/>
        <v>446.63</v>
      </c>
      <c r="BN6" s="33">
        <f t="shared" si="7"/>
        <v>416.91</v>
      </c>
      <c r="BO6" s="32" t="str">
        <f>IF(BO7="","",IF(BO7="-","【-】","【"&amp;SUBSTITUTE(TEXT(BO7,"#,##0.00"),"-","△")&amp;"】"))</f>
        <v>【375.36】</v>
      </c>
      <c r="BP6" s="33">
        <f>IF(BP7="",NA(),BP7)</f>
        <v>93.55</v>
      </c>
      <c r="BQ6" s="33">
        <f t="shared" ref="BQ6:BY6" si="8">IF(BQ7="",NA(),BQ7)</f>
        <v>89.61</v>
      </c>
      <c r="BR6" s="33">
        <f t="shared" si="8"/>
        <v>82.06</v>
      </c>
      <c r="BS6" s="33">
        <f t="shared" si="8"/>
        <v>82.07</v>
      </c>
      <c r="BT6" s="33">
        <f t="shared" si="8"/>
        <v>82.74</v>
      </c>
      <c r="BU6" s="33">
        <f t="shared" si="8"/>
        <v>61.59</v>
      </c>
      <c r="BV6" s="33">
        <f t="shared" si="8"/>
        <v>58.98</v>
      </c>
      <c r="BW6" s="33">
        <f t="shared" si="8"/>
        <v>58.78</v>
      </c>
      <c r="BX6" s="33">
        <f t="shared" si="8"/>
        <v>58.53</v>
      </c>
      <c r="BY6" s="33">
        <f t="shared" si="8"/>
        <v>57.93</v>
      </c>
      <c r="BZ6" s="32" t="str">
        <f>IF(BZ7="","",IF(BZ7="-","【-】","【"&amp;SUBSTITUTE(TEXT(BZ7,"#,##0.00"),"-","△")&amp;"】"))</f>
        <v>【60.44】</v>
      </c>
      <c r="CA6" s="33">
        <f>IF(CA7="",NA(),CA7)</f>
        <v>319.35000000000002</v>
      </c>
      <c r="CB6" s="33">
        <f t="shared" ref="CB6:CJ6" si="9">IF(CB7="",NA(),CB7)</f>
        <v>333.5</v>
      </c>
      <c r="CC6" s="33">
        <f t="shared" si="9"/>
        <v>385.39</v>
      </c>
      <c r="CD6" s="33">
        <f t="shared" si="9"/>
        <v>385.99</v>
      </c>
      <c r="CE6" s="33">
        <f t="shared" si="9"/>
        <v>393.37</v>
      </c>
      <c r="CF6" s="33">
        <f t="shared" si="9"/>
        <v>242.92</v>
      </c>
      <c r="CG6" s="33">
        <f t="shared" si="9"/>
        <v>253.84</v>
      </c>
      <c r="CH6" s="33">
        <f t="shared" si="9"/>
        <v>257.02999999999997</v>
      </c>
      <c r="CI6" s="33">
        <f t="shared" si="9"/>
        <v>266.57</v>
      </c>
      <c r="CJ6" s="33">
        <f t="shared" si="9"/>
        <v>276.93</v>
      </c>
      <c r="CK6" s="32" t="str">
        <f>IF(CK7="","",IF(CK7="-","【-】","【"&amp;SUBSTITUTE(TEXT(CK7,"#,##0.00"),"-","△")&amp;"】"))</f>
        <v>【267.61】</v>
      </c>
      <c r="CL6" s="33">
        <f>IF(CL7="",NA(),CL7)</f>
        <v>52.06</v>
      </c>
      <c r="CM6" s="33">
        <f t="shared" ref="CM6:CU6" si="10">IF(CM7="",NA(),CM7)</f>
        <v>51.94</v>
      </c>
      <c r="CN6" s="33">
        <f t="shared" si="10"/>
        <v>52.11</v>
      </c>
      <c r="CO6" s="33">
        <f t="shared" si="10"/>
        <v>52.11</v>
      </c>
      <c r="CP6" s="33">
        <f t="shared" si="10"/>
        <v>52.11</v>
      </c>
      <c r="CQ6" s="33">
        <f t="shared" si="10"/>
        <v>57.53</v>
      </c>
      <c r="CR6" s="33">
        <f t="shared" si="10"/>
        <v>60.03</v>
      </c>
      <c r="CS6" s="33">
        <f t="shared" si="10"/>
        <v>61.93</v>
      </c>
      <c r="CT6" s="33">
        <f t="shared" si="10"/>
        <v>58.06</v>
      </c>
      <c r="CU6" s="33">
        <f t="shared" si="10"/>
        <v>59.08</v>
      </c>
      <c r="CV6" s="32" t="str">
        <f>IF(CV7="","",IF(CV7="-","【-】","【"&amp;SUBSTITUTE(TEXT(CV7,"#,##0.00"),"-","△")&amp;"】"))</f>
        <v>【57.75】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76.78</v>
      </c>
      <c r="DC6" s="33">
        <f t="shared" si="11"/>
        <v>76.8</v>
      </c>
      <c r="DD6" s="33">
        <f t="shared" si="11"/>
        <v>77.25</v>
      </c>
      <c r="DE6" s="33">
        <f t="shared" si="11"/>
        <v>75.790000000000006</v>
      </c>
      <c r="DF6" s="33">
        <f t="shared" si="11"/>
        <v>77.12</v>
      </c>
      <c r="DG6" s="32" t="str">
        <f>IF(DG7="","",IF(DG7="-","【-】","【"&amp;SUBSTITUTE(TEXT(DG7,"#,##0.00"),"-","△")&amp;"】"))</f>
        <v>【81.06】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242161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0.75</v>
      </c>
      <c r="P7" s="36">
        <v>100</v>
      </c>
      <c r="Q7" s="36">
        <v>5400</v>
      </c>
      <c r="R7" s="36">
        <v>95743</v>
      </c>
      <c r="S7" s="36">
        <v>558.23</v>
      </c>
      <c r="T7" s="36">
        <v>171.51</v>
      </c>
      <c r="U7" s="36">
        <v>710</v>
      </c>
      <c r="V7" s="36">
        <v>20.75</v>
      </c>
      <c r="W7" s="36">
        <v>34.22</v>
      </c>
      <c r="X7" s="36">
        <v>110.22</v>
      </c>
      <c r="Y7" s="36">
        <v>108.33</v>
      </c>
      <c r="Z7" s="36">
        <v>94.23</v>
      </c>
      <c r="AA7" s="36">
        <v>93.67</v>
      </c>
      <c r="AB7" s="36">
        <v>93.85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738.57</v>
      </c>
      <c r="BF7" s="36">
        <v>731.61</v>
      </c>
      <c r="BG7" s="36">
        <v>676.45</v>
      </c>
      <c r="BH7" s="36">
        <v>660.1</v>
      </c>
      <c r="BI7" s="36">
        <v>625.20000000000005</v>
      </c>
      <c r="BJ7" s="36">
        <v>442.18</v>
      </c>
      <c r="BK7" s="36">
        <v>421.01</v>
      </c>
      <c r="BL7" s="36">
        <v>430.64</v>
      </c>
      <c r="BM7" s="36">
        <v>446.63</v>
      </c>
      <c r="BN7" s="36">
        <v>416.91</v>
      </c>
      <c r="BO7" s="36">
        <v>375.36</v>
      </c>
      <c r="BP7" s="36">
        <v>93.55</v>
      </c>
      <c r="BQ7" s="36">
        <v>89.61</v>
      </c>
      <c r="BR7" s="36">
        <v>82.06</v>
      </c>
      <c r="BS7" s="36">
        <v>82.07</v>
      </c>
      <c r="BT7" s="36">
        <v>82.74</v>
      </c>
      <c r="BU7" s="36">
        <v>61.59</v>
      </c>
      <c r="BV7" s="36">
        <v>58.98</v>
      </c>
      <c r="BW7" s="36">
        <v>58.78</v>
      </c>
      <c r="BX7" s="36">
        <v>58.53</v>
      </c>
      <c r="BY7" s="36">
        <v>57.93</v>
      </c>
      <c r="BZ7" s="36">
        <v>60.44</v>
      </c>
      <c r="CA7" s="36">
        <v>319.35000000000002</v>
      </c>
      <c r="CB7" s="36">
        <v>333.5</v>
      </c>
      <c r="CC7" s="36">
        <v>385.39</v>
      </c>
      <c r="CD7" s="36">
        <v>385.99</v>
      </c>
      <c r="CE7" s="36">
        <v>393.37</v>
      </c>
      <c r="CF7" s="36">
        <v>242.92</v>
      </c>
      <c r="CG7" s="36">
        <v>253.84</v>
      </c>
      <c r="CH7" s="36">
        <v>257.02999999999997</v>
      </c>
      <c r="CI7" s="36">
        <v>266.57</v>
      </c>
      <c r="CJ7" s="36">
        <v>276.93</v>
      </c>
      <c r="CK7" s="36">
        <v>267.61</v>
      </c>
      <c r="CL7" s="36">
        <v>52.06</v>
      </c>
      <c r="CM7" s="36">
        <v>51.94</v>
      </c>
      <c r="CN7" s="36">
        <v>52.11</v>
      </c>
      <c r="CO7" s="36">
        <v>52.11</v>
      </c>
      <c r="CP7" s="36">
        <v>52.11</v>
      </c>
      <c r="CQ7" s="36">
        <v>57.53</v>
      </c>
      <c r="CR7" s="36">
        <v>60.03</v>
      </c>
      <c r="CS7" s="36">
        <v>61.93</v>
      </c>
      <c r="CT7" s="36">
        <v>58.06</v>
      </c>
      <c r="CU7" s="36">
        <v>59.08</v>
      </c>
      <c r="CV7" s="36">
        <v>57.75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76.78</v>
      </c>
      <c r="DC7" s="36">
        <v>76.8</v>
      </c>
      <c r="DD7" s="36">
        <v>77.25</v>
      </c>
      <c r="DE7" s="36">
        <v>75.790000000000006</v>
      </c>
      <c r="DF7" s="36">
        <v>77.12</v>
      </c>
      <c r="DG7" s="36">
        <v>81.06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2016-02-23T06:42:38Z</cp:lastPrinted>
  <dcterms:created xsi:type="dcterms:W3CDTF">2016-02-03T09:25:41Z</dcterms:created>
  <dcterms:modified xsi:type="dcterms:W3CDTF">2016-02-23T06:42:52Z</dcterms:modified>
  <cp:category/>
</cp:coreProperties>
</file>