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-15" yWindow="-15" windowWidth="10245" windowHeight="826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<sst xmlns="http://schemas.openxmlformats.org/spreadsheetml/2006/main" count="224" uniqueCount="111">
  <si>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</si>
  <si>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</si>
  <si>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</si>
  <si>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</si>
  <si>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</si>
  <si>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</si>
  <si>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</si>
  <si>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</si>
  <si>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</si>
  <si>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</si>
  <si>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</si>
  <si>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</si>
  <si>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</si>
  <si>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</si>
  <si>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</si>
  <si>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</si>
  <si>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</si>
  <si>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</si>
  <si>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</si>
  <si>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</si>
  <si>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</si>
  <si>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</si>
  <si>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</si>
  <si>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</si>
  <si>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</si>
  <si>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</si>
  <si>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</si>
  <si>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</si>
  <si>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</si>
  <si>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</si>
  <si>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</si>
  <si>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</si>
  <si>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</si>
  <si>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</si>
  <si>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</si>
  <si>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</si>
  <si>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</si>
  <si>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</si>
  <si>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</si>
  <si>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</si>
  <si>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</si>
  <si>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</si>
  <si>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</si>
  <si>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</si>
  <si>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</si>
  <si>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</si>
  <si>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</si>
  <si>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</si>
  <si>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</si>
  <si>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</si>
  <si>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</si>
  <si>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</si>
  <si>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</si>
  <si>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</si>
  <si>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</si>
  <si>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</si>
  <si>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</si>
  <si>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</si>
  <si>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</si>
  <si>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</si>
  <si>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</si>
  <si>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</si>
  <si>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</si>
  <si>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</si>
  <si>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</si>
  <si>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</si>
  <si>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</si>
  <si>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</si>
  <si>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</si>
  <si>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</si>
  <si>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</si>
  <si>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</si>
  <si>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</si>
  <si>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</si>
  <si>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</si>
  <si>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</si>
  <si>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</si>
  <si>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</si>
  <si>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</si>
  <si>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</si>
  <si>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</si>
  <si>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</si>
  <si>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</si>
  <si>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</si>
  <si>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</si>
  <si>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</si>
  <si>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</si>
  <si>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</si>
  <si>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</si>
  <si>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</si>
  <si>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</si>
  <si>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</si>
  <si>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</si>
  <si>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</si>
  <si>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</si>
  <si>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</si>
  <si>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南伊勢町</t>
  </si>
  <si>
    <t>法非適用</t>
  </si>
  <si>
    <t>下水道事業</t>
  </si>
  <si>
    <t>漁業集落排水</t>
  </si>
  <si>
    <t>H2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</si>
  <si>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</si>
  <si>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</si>
  <si>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</si>
  <si>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</si>
  <si>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</si>
  <si>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</si>
  <si>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</si>
  <si>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水洗化比率は、類似団体の平均値と同程度であるため、接続率は良好といえるが、現在も管路整備が継続中のため、今後は整備完了後の加入率が課題になってくる。</t>
    <rPh sb="0" eb="3">
      <t>スイセンカ</t>
    </rPh>
    <rPh sb="3" eb="5">
      <t>ヒリツ</t>
    </rPh>
    <rPh sb="7" eb="9">
      <t>ルイジ</t>
    </rPh>
    <rPh sb="9" eb="11">
      <t>ダンタイ</t>
    </rPh>
    <rPh sb="12" eb="15">
      <t>ヘイキンチ</t>
    </rPh>
    <rPh sb="16" eb="19">
      <t>ドウテイド</t>
    </rPh>
    <rPh sb="25" eb="27">
      <t>セツゾク</t>
    </rPh>
    <rPh sb="27" eb="28">
      <t>リツ</t>
    </rPh>
    <rPh sb="29" eb="31">
      <t>リョウコウ</t>
    </rPh>
    <rPh sb="37" eb="39">
      <t>ゲンザイ</t>
    </rPh>
    <rPh sb="40" eb="42">
      <t>カンロ</t>
    </rPh>
    <rPh sb="42" eb="44">
      <t>セイビ</t>
    </rPh>
    <rPh sb="45" eb="48">
      <t>ケイゾクチュウ</t>
    </rPh>
    <rPh sb="52" eb="54">
      <t>コンゴ</t>
    </rPh>
    <rPh sb="55" eb="57">
      <t>セイビ</t>
    </rPh>
    <rPh sb="57" eb="59">
      <t>カンリョウ</t>
    </rPh>
    <rPh sb="59" eb="60">
      <t>ゴ</t>
    </rPh>
    <rPh sb="61" eb="63">
      <t>カニュウ</t>
    </rPh>
    <rPh sb="63" eb="64">
      <t>リツ</t>
    </rPh>
    <rPh sb="65" eb="67">
      <t>カダイ</t>
    </rPh>
    <phoneticPr fontId="4"/>
  </si>
  <si>
    <t>現時点では管渠の更新等については必要ないが、処理施設のついては、適正な修繕計画をたて維持管理を行っていく必要がある。</t>
    <rPh sb="0" eb="3">
      <t>ゲンジテン</t>
    </rPh>
    <rPh sb="5" eb="6">
      <t>カン</t>
    </rPh>
    <rPh sb="6" eb="7">
      <t>キョ</t>
    </rPh>
    <rPh sb="8" eb="10">
      <t>コウシン</t>
    </rPh>
    <rPh sb="10" eb="11">
      <t>トウ</t>
    </rPh>
    <rPh sb="16" eb="18">
      <t>ヒツヨウ</t>
    </rPh>
    <rPh sb="22" eb="24">
      <t>ショリ</t>
    </rPh>
    <rPh sb="24" eb="26">
      <t>シセツ</t>
    </rPh>
    <rPh sb="32" eb="34">
      <t>テキセイ</t>
    </rPh>
    <rPh sb="35" eb="37">
      <t>シュウゼン</t>
    </rPh>
    <rPh sb="37" eb="39">
      <t>ケイカク</t>
    </rPh>
    <rPh sb="42" eb="44">
      <t>イジ</t>
    </rPh>
    <rPh sb="44" eb="46">
      <t>カンリ</t>
    </rPh>
    <rPh sb="47" eb="48">
      <t>オコナ</t>
    </rPh>
    <rPh sb="52" eb="54">
      <t>ヒツヨウ</t>
    </rPh>
    <phoneticPr fontId="4"/>
  </si>
  <si>
    <t>一部処理施設施設の老朽化が進んでいることから、今後は維持修繕に費用が係ると予測されるため、経費回収率等の減少が予測される。</t>
    <rPh sb="0" eb="2">
      <t>イチブ</t>
    </rPh>
    <rPh sb="2" eb="4">
      <t>ショリ</t>
    </rPh>
    <rPh sb="4" eb="6">
      <t>シセツ</t>
    </rPh>
    <rPh sb="6" eb="8">
      <t>シセツ</t>
    </rPh>
    <rPh sb="9" eb="12">
      <t>ロウキュウカ</t>
    </rPh>
    <rPh sb="13" eb="14">
      <t>スス</t>
    </rPh>
    <rPh sb="23" eb="25">
      <t>コンゴ</t>
    </rPh>
    <rPh sb="26" eb="28">
      <t>イジ</t>
    </rPh>
    <rPh sb="28" eb="30">
      <t>シュウゼン</t>
    </rPh>
    <rPh sb="31" eb="33">
      <t>ヒヨウ</t>
    </rPh>
    <rPh sb="34" eb="35">
      <t>カカ</t>
    </rPh>
    <rPh sb="37" eb="39">
      <t>ヨソク</t>
    </rPh>
    <rPh sb="45" eb="47">
      <t>ケイヒ</t>
    </rPh>
    <rPh sb="47" eb="49">
      <t>カイシュウ</t>
    </rPh>
    <rPh sb="49" eb="50">
      <t>リツ</t>
    </rPh>
    <rPh sb="50" eb="51">
      <t>トウ</t>
    </rPh>
    <rPh sb="52" eb="54">
      <t>ゲンショウ</t>
    </rPh>
    <rPh sb="55" eb="57">
      <t>ヨソク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</si>
</sst>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35872"/>
        <c:axId val="40737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0.4</c:v>
                </c:pt>
                <c:pt idx="2">
                  <c:v>0.36</c:v>
                </c:pt>
                <c:pt idx="3">
                  <c:v>0.14000000000000001</c:v>
                </c:pt>
                <c:pt idx="4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35872"/>
        <c:axId val="40737792"/>
      </c:lineChart>
      <c:dateAx>
        <c:axId val="4073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737792"/>
        <c:crosses val="autoZero"/>
        <c:auto val="1"/>
        <c:lblOffset val="100"/>
        <c:baseTimeUnit val="years"/>
      </c:dateAx>
      <c:valAx>
        <c:axId val="40737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735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35.24</c:v>
                </c:pt>
                <c:pt idx="1">
                  <c:v>35.24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62336"/>
        <c:axId val="58064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31.9</c:v>
                </c:pt>
                <c:pt idx="1">
                  <c:v>32.04</c:v>
                </c:pt>
                <c:pt idx="2">
                  <c:v>33.81</c:v>
                </c:pt>
                <c:pt idx="3">
                  <c:v>39.42</c:v>
                </c:pt>
                <c:pt idx="4">
                  <c:v>39.68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62336"/>
        <c:axId val="58064256"/>
      </c:lineChart>
      <c:dateAx>
        <c:axId val="58062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064256"/>
        <c:crosses val="autoZero"/>
        <c:auto val="1"/>
        <c:lblOffset val="100"/>
        <c:baseTimeUnit val="years"/>
      </c:dateAx>
      <c:valAx>
        <c:axId val="58064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062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79.260000000000005</c:v>
                </c:pt>
                <c:pt idx="1">
                  <c:v>79.88</c:v>
                </c:pt>
                <c:pt idx="2">
                  <c:v>75.63</c:v>
                </c:pt>
                <c:pt idx="3">
                  <c:v>85.1</c:v>
                </c:pt>
                <c:pt idx="4">
                  <c:v>87.42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60480"/>
        <c:axId val="114662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69.69</c:v>
                </c:pt>
                <c:pt idx="1">
                  <c:v>68.86</c:v>
                </c:pt>
                <c:pt idx="2">
                  <c:v>68.7</c:v>
                </c:pt>
                <c:pt idx="3">
                  <c:v>82.97</c:v>
                </c:pt>
                <c:pt idx="4">
                  <c:v>83.95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60480"/>
        <c:axId val="114662400"/>
      </c:lineChart>
      <c:dateAx>
        <c:axId val="114660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662400"/>
        <c:crosses val="autoZero"/>
        <c:auto val="1"/>
        <c:lblOffset val="100"/>
        <c:baseTimeUnit val="years"/>
      </c:dateAx>
      <c:valAx>
        <c:axId val="114662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660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85.11</c:v>
                </c:pt>
                <c:pt idx="1">
                  <c:v>87.54</c:v>
                </c:pt>
                <c:pt idx="2">
                  <c:v>93.3</c:v>
                </c:pt>
                <c:pt idx="3">
                  <c:v>86.09</c:v>
                </c:pt>
                <c:pt idx="4">
                  <c:v>73.180000000000007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37888"/>
        <c:axId val="4083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37888"/>
        <c:axId val="40839808"/>
      </c:lineChart>
      <c:dateAx>
        <c:axId val="4083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839808"/>
        <c:crosses val="autoZero"/>
        <c:auto val="1"/>
        <c:lblOffset val="100"/>
        <c:baseTimeUnit val="years"/>
      </c:dateAx>
      <c:valAx>
        <c:axId val="4083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83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90752"/>
        <c:axId val="4089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90752"/>
        <c:axId val="40892672"/>
      </c:lineChart>
      <c:dateAx>
        <c:axId val="40890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892672"/>
        <c:crosses val="autoZero"/>
        <c:auto val="1"/>
        <c:lblOffset val="100"/>
        <c:baseTimeUnit val="years"/>
      </c:dateAx>
      <c:valAx>
        <c:axId val="4089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890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04352"/>
        <c:axId val="4080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04352"/>
        <c:axId val="40806272"/>
      </c:lineChart>
      <c:dateAx>
        <c:axId val="40804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806272"/>
        <c:crosses val="autoZero"/>
        <c:auto val="1"/>
        <c:lblOffset val="100"/>
        <c:baseTimeUnit val="years"/>
      </c:dateAx>
      <c:valAx>
        <c:axId val="4080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804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16000"/>
        <c:axId val="4129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16000"/>
        <c:axId val="41293312"/>
      </c:lineChart>
      <c:dateAx>
        <c:axId val="40816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293312"/>
        <c:crosses val="autoZero"/>
        <c:auto val="1"/>
        <c:lblOffset val="100"/>
        <c:baseTimeUnit val="years"/>
      </c:dateAx>
      <c:valAx>
        <c:axId val="4129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816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3520"/>
        <c:axId val="4132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23520"/>
        <c:axId val="41329792"/>
      </c:lineChart>
      <c:dateAx>
        <c:axId val="41323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329792"/>
        <c:crosses val="autoZero"/>
        <c:auto val="1"/>
        <c:lblOffset val="100"/>
        <c:baseTimeUnit val="years"/>
      </c:dateAx>
      <c:valAx>
        <c:axId val="4132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323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998.33</c:v>
                </c:pt>
                <c:pt idx="1">
                  <c:v>1092.58</c:v>
                </c:pt>
                <c:pt idx="2">
                  <c:v>1091.68</c:v>
                </c:pt>
                <c:pt idx="3">
                  <c:v>1006.97</c:v>
                </c:pt>
                <c:pt idx="4">
                  <c:v>950.49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33728"/>
        <c:axId val="4143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1546.01</c:v>
                </c:pt>
                <c:pt idx="1">
                  <c:v>1723.1</c:v>
                </c:pt>
                <c:pt idx="2">
                  <c:v>1665.33</c:v>
                </c:pt>
                <c:pt idx="3">
                  <c:v>817.63</c:v>
                </c:pt>
                <c:pt idx="4">
                  <c:v>830.5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33728"/>
        <c:axId val="41435904"/>
      </c:lineChart>
      <c:dateAx>
        <c:axId val="4143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435904"/>
        <c:crosses val="autoZero"/>
        <c:auto val="1"/>
        <c:lblOffset val="100"/>
        <c:baseTimeUnit val="years"/>
      </c:dateAx>
      <c:valAx>
        <c:axId val="4143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433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62.93</c:v>
                </c:pt>
                <c:pt idx="1">
                  <c:v>67.010000000000005</c:v>
                </c:pt>
                <c:pt idx="2">
                  <c:v>69.489999999999995</c:v>
                </c:pt>
                <c:pt idx="3">
                  <c:v>62.23</c:v>
                </c:pt>
                <c:pt idx="4">
                  <c:v>44.84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6112"/>
        <c:axId val="41476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38.049999999999997</c:v>
                </c:pt>
                <c:pt idx="1">
                  <c:v>35.909999999999997</c:v>
                </c:pt>
                <c:pt idx="2">
                  <c:v>37.92</c:v>
                </c:pt>
                <c:pt idx="3">
                  <c:v>46.31</c:v>
                </c:pt>
                <c:pt idx="4">
                  <c:v>43.66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6112"/>
        <c:axId val="41476480"/>
      </c:lineChart>
      <c:dateAx>
        <c:axId val="414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476480"/>
        <c:crosses val="autoZero"/>
        <c:auto val="1"/>
        <c:lblOffset val="100"/>
        <c:baseTimeUnit val="years"/>
      </c:dateAx>
      <c:valAx>
        <c:axId val="41476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4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271.02</c:v>
                </c:pt>
                <c:pt idx="1">
                  <c:v>255.96</c:v>
                </c:pt>
                <c:pt idx="2">
                  <c:v>248.46</c:v>
                </c:pt>
                <c:pt idx="3">
                  <c:v>278.39999999999998</c:v>
                </c:pt>
                <c:pt idx="4">
                  <c:v>398.25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25856"/>
        <c:axId val="5802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438.41</c:v>
                </c:pt>
                <c:pt idx="1">
                  <c:v>459.38</c:v>
                </c:pt>
                <c:pt idx="2">
                  <c:v>438.71</c:v>
                </c:pt>
                <c:pt idx="3">
                  <c:v>349.08</c:v>
                </c:pt>
                <c:pt idx="4">
                  <c:v>382.09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25856"/>
        <c:axId val="58028032"/>
      </c:lineChart>
      <c:dateAx>
        <c:axId val="58025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028032"/>
        <c:crosses val="autoZero"/>
        <c:auto val="1"/>
        <c:lblOffset val="100"/>
        <c:baseTimeUnit val="years"/>
      </c:dateAx>
      <c:valAx>
        <c:axId val="5802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025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【1,078.58】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【35.64】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【419.50】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D58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南伊勢町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漁業集落排水</v>
      </c>
      <c r="Q8" s="70"/>
      <c r="R8" s="70"/>
      <c r="S8" s="70"/>
      <c r="T8" s="70"/>
      <c r="U8" s="70"/>
      <c r="V8" s="70"/>
      <c r="W8" s="70" t="str">
        <f>データ!L6</f>
        <v>H2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14296</v>
      </c>
      <c r="AM8" s="64"/>
      <c r="AN8" s="64"/>
      <c r="AO8" s="64"/>
      <c r="AP8" s="64"/>
      <c r="AQ8" s="64"/>
      <c r="AR8" s="64"/>
      <c r="AS8" s="64"/>
      <c r="AT8" s="63">
        <f>データ!S6</f>
        <v>241.89</v>
      </c>
      <c r="AU8" s="63"/>
      <c r="AV8" s="63"/>
      <c r="AW8" s="63"/>
      <c r="AX8" s="63"/>
      <c r="AY8" s="63"/>
      <c r="AZ8" s="63"/>
      <c r="BA8" s="63"/>
      <c r="BB8" s="63">
        <f>データ!T6</f>
        <v>59.1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32.9</v>
      </c>
      <c r="Q10" s="63"/>
      <c r="R10" s="63"/>
      <c r="S10" s="63"/>
      <c r="T10" s="63"/>
      <c r="U10" s="63"/>
      <c r="V10" s="63"/>
      <c r="W10" s="63">
        <f>データ!P6</f>
        <v>99.8</v>
      </c>
      <c r="X10" s="63"/>
      <c r="Y10" s="63"/>
      <c r="Z10" s="63"/>
      <c r="AA10" s="63"/>
      <c r="AB10" s="63"/>
      <c r="AC10" s="63"/>
      <c r="AD10" s="64">
        <f>データ!Q6</f>
        <v>3348</v>
      </c>
      <c r="AE10" s="64"/>
      <c r="AF10" s="64"/>
      <c r="AG10" s="64"/>
      <c r="AH10" s="64"/>
      <c r="AI10" s="64"/>
      <c r="AJ10" s="64"/>
      <c r="AK10" s="2"/>
      <c r="AL10" s="64">
        <f>データ!U6</f>
        <v>4658</v>
      </c>
      <c r="AM10" s="64"/>
      <c r="AN10" s="64"/>
      <c r="AO10" s="64"/>
      <c r="AP10" s="64"/>
      <c r="AQ10" s="64"/>
      <c r="AR10" s="64"/>
      <c r="AS10" s="64"/>
      <c r="AT10" s="63">
        <f>データ!V6</f>
        <v>0.93</v>
      </c>
      <c r="AU10" s="63"/>
      <c r="AV10" s="63"/>
      <c r="AW10" s="63"/>
      <c r="AX10" s="63"/>
      <c r="AY10" s="63"/>
      <c r="AZ10" s="63"/>
      <c r="BA10" s="63"/>
      <c r="BB10" s="63">
        <f>データ!W6</f>
        <v>5008.6000000000004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244724</v>
      </c>
      <c r="D6" s="31">
        <f t="shared" si="3"/>
        <v>47</v>
      </c>
      <c r="E6" s="31">
        <f t="shared" si="3"/>
        <v>17</v>
      </c>
      <c r="F6" s="31">
        <f t="shared" si="3"/>
        <v>6</v>
      </c>
      <c r="G6" s="31">
        <f t="shared" si="3"/>
        <v>0</v>
      </c>
      <c r="H6" s="31" t="str">
        <f t="shared" si="3"/>
        <v>三重県　南伊勢町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漁業集落排水</v>
      </c>
      <c r="L6" s="31" t="str">
        <f t="shared" si="3"/>
        <v>H2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32.9</v>
      </c>
      <c r="P6" s="32">
        <f t="shared" si="3"/>
        <v>99.8</v>
      </c>
      <c r="Q6" s="32">
        <f t="shared" si="3"/>
        <v>3348</v>
      </c>
      <c r="R6" s="32">
        <f t="shared" si="3"/>
        <v>14296</v>
      </c>
      <c r="S6" s="32">
        <f t="shared" si="3"/>
        <v>241.89</v>
      </c>
      <c r="T6" s="32">
        <f t="shared" si="3"/>
        <v>59.1</v>
      </c>
      <c r="U6" s="32">
        <f t="shared" si="3"/>
        <v>4658</v>
      </c>
      <c r="V6" s="32">
        <f t="shared" si="3"/>
        <v>0.93</v>
      </c>
      <c r="W6" s="32">
        <f t="shared" si="3"/>
        <v>5008.6000000000004</v>
      </c>
      <c r="X6" s="33">
        <f>IF(X7="",NA(),X7)</f>
        <v>85.11</v>
      </c>
      <c r="Y6" s="33">
        <f t="shared" ref="Y6:AG6" si="4">IF(Y7="",NA(),Y7)</f>
        <v>87.54</v>
      </c>
      <c r="Z6" s="33">
        <f t="shared" si="4"/>
        <v>93.3</v>
      </c>
      <c r="AA6" s="33">
        <f t="shared" si="4"/>
        <v>86.09</v>
      </c>
      <c r="AB6" s="33">
        <f t="shared" si="4"/>
        <v>73.180000000000007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998.33</v>
      </c>
      <c r="BF6" s="33">
        <f t="shared" ref="BF6:BN6" si="7">IF(BF7="",NA(),BF7)</f>
        <v>1092.58</v>
      </c>
      <c r="BG6" s="33">
        <f t="shared" si="7"/>
        <v>1091.68</v>
      </c>
      <c r="BH6" s="33">
        <f t="shared" si="7"/>
        <v>1006.97</v>
      </c>
      <c r="BI6" s="33">
        <f t="shared" si="7"/>
        <v>950.49</v>
      </c>
      <c r="BJ6" s="33">
        <f t="shared" si="7"/>
        <v>1546.01</v>
      </c>
      <c r="BK6" s="33">
        <f t="shared" si="7"/>
        <v>1723.1</v>
      </c>
      <c r="BL6" s="33">
        <f t="shared" si="7"/>
        <v>1665.33</v>
      </c>
      <c r="BM6" s="33">
        <f t="shared" si="7"/>
        <v>817.63</v>
      </c>
      <c r="BN6" s="33">
        <f t="shared" si="7"/>
        <v>830.5</v>
      </c>
      <c r="BO6" s="32" t="str">
        <f>IF(BO7="","",IF(BO7="-","【-】","【"&amp;SUBSTITUTE(TEXT(BO7,"#,##0.00"),"-","△")&amp;"】"))</f>
        <v>【1,078.58】</v>
      </c>
      <c r="BP6" s="33">
        <f>IF(BP7="",NA(),BP7)</f>
        <v>62.93</v>
      </c>
      <c r="BQ6" s="33">
        <f t="shared" ref="BQ6:BY6" si="8">IF(BQ7="",NA(),BQ7)</f>
        <v>67.010000000000005</v>
      </c>
      <c r="BR6" s="33">
        <f t="shared" si="8"/>
        <v>69.489999999999995</v>
      </c>
      <c r="BS6" s="33">
        <f t="shared" si="8"/>
        <v>62.23</v>
      </c>
      <c r="BT6" s="33">
        <f t="shared" si="8"/>
        <v>44.84</v>
      </c>
      <c r="BU6" s="33">
        <f t="shared" si="8"/>
        <v>38.049999999999997</v>
      </c>
      <c r="BV6" s="33">
        <f t="shared" si="8"/>
        <v>35.909999999999997</v>
      </c>
      <c r="BW6" s="33">
        <f t="shared" si="8"/>
        <v>37.92</v>
      </c>
      <c r="BX6" s="33">
        <f t="shared" si="8"/>
        <v>46.31</v>
      </c>
      <c r="BY6" s="33">
        <f t="shared" si="8"/>
        <v>43.66</v>
      </c>
      <c r="BZ6" s="32" t="str">
        <f>IF(BZ7="","",IF(BZ7="-","【-】","【"&amp;SUBSTITUTE(TEXT(BZ7,"#,##0.00"),"-","△")&amp;"】"))</f>
        <v>【40.39】</v>
      </c>
      <c r="CA6" s="33">
        <f>IF(CA7="",NA(),CA7)</f>
        <v>271.02</v>
      </c>
      <c r="CB6" s="33">
        <f t="shared" ref="CB6:CJ6" si="9">IF(CB7="",NA(),CB7)</f>
        <v>255.96</v>
      </c>
      <c r="CC6" s="33">
        <f t="shared" si="9"/>
        <v>248.46</v>
      </c>
      <c r="CD6" s="33">
        <f t="shared" si="9"/>
        <v>278.39999999999998</v>
      </c>
      <c r="CE6" s="33">
        <f t="shared" si="9"/>
        <v>398.25</v>
      </c>
      <c r="CF6" s="33">
        <f t="shared" si="9"/>
        <v>438.41</v>
      </c>
      <c r="CG6" s="33">
        <f t="shared" si="9"/>
        <v>459.38</v>
      </c>
      <c r="CH6" s="33">
        <f t="shared" si="9"/>
        <v>438.71</v>
      </c>
      <c r="CI6" s="33">
        <f t="shared" si="9"/>
        <v>349.08</v>
      </c>
      <c r="CJ6" s="33">
        <f t="shared" si="9"/>
        <v>382.09</v>
      </c>
      <c r="CK6" s="32" t="str">
        <f>IF(CK7="","",IF(CK7="-","【-】","【"&amp;SUBSTITUTE(TEXT(CK7,"#,##0.00"),"-","△")&amp;"】"))</f>
        <v>【419.50】</v>
      </c>
      <c r="CL6" s="33">
        <f>IF(CL7="",NA(),CL7)</f>
        <v>35.24</v>
      </c>
      <c r="CM6" s="33">
        <f t="shared" ref="CM6:CU6" si="10">IF(CM7="",NA(),CM7)</f>
        <v>35.24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31.9</v>
      </c>
      <c r="CR6" s="33">
        <f t="shared" si="10"/>
        <v>32.04</v>
      </c>
      <c r="CS6" s="33">
        <f t="shared" si="10"/>
        <v>33.81</v>
      </c>
      <c r="CT6" s="33">
        <f t="shared" si="10"/>
        <v>39.42</v>
      </c>
      <c r="CU6" s="33">
        <f t="shared" si="10"/>
        <v>39.68</v>
      </c>
      <c r="CV6" s="32" t="str">
        <f>IF(CV7="","",IF(CV7="-","【-】","【"&amp;SUBSTITUTE(TEXT(CV7,"#,##0.00"),"-","△")&amp;"】"))</f>
        <v>【35.64】</v>
      </c>
      <c r="CW6" s="33">
        <f>IF(CW7="",NA(),CW7)</f>
        <v>79.260000000000005</v>
      </c>
      <c r="CX6" s="33">
        <f t="shared" ref="CX6:DF6" si="11">IF(CX7="",NA(),CX7)</f>
        <v>79.88</v>
      </c>
      <c r="CY6" s="33">
        <f t="shared" si="11"/>
        <v>75.63</v>
      </c>
      <c r="CZ6" s="33">
        <f t="shared" si="11"/>
        <v>85.1</v>
      </c>
      <c r="DA6" s="33">
        <f t="shared" si="11"/>
        <v>87.42</v>
      </c>
      <c r="DB6" s="33">
        <f t="shared" si="11"/>
        <v>69.69</v>
      </c>
      <c r="DC6" s="33">
        <f t="shared" si="11"/>
        <v>68.86</v>
      </c>
      <c r="DD6" s="33">
        <f t="shared" si="11"/>
        <v>68.7</v>
      </c>
      <c r="DE6" s="33">
        <f t="shared" si="11"/>
        <v>82.97</v>
      </c>
      <c r="DF6" s="33">
        <f t="shared" si="11"/>
        <v>83.95</v>
      </c>
      <c r="DG6" s="32" t="str">
        <f>IF(DG7="","",IF(DG7="-","【-】","【"&amp;SUBSTITUTE(TEXT(DG7,"#,##0.00"),"-","△")&amp;"】"))</f>
        <v>【77.00】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0.26</v>
      </c>
      <c r="EJ6" s="33">
        <f t="shared" si="14"/>
        <v>0.4</v>
      </c>
      <c r="EK6" s="33">
        <f t="shared" si="14"/>
        <v>0.36</v>
      </c>
      <c r="EL6" s="33">
        <f t="shared" si="14"/>
        <v>0.14000000000000001</v>
      </c>
      <c r="EM6" s="33">
        <f t="shared" si="14"/>
        <v>0.05</v>
      </c>
      <c r="EN6" s="32" t="str">
        <f>IF(EN7="","",IF(EN7="-","【-】","【"&amp;SUBSTITUTE(TEXT(EN7,"#,##0.00"),"-","△")&amp;"】"))</f>
        <v>【0.14】</v>
      </c>
    </row>
    <row r="7" spans="1:144" s="34" customFormat="1">
      <c r="A7" s="26"/>
      <c r="B7" s="35">
        <v>2014</v>
      </c>
      <c r="C7" s="35">
        <v>244724</v>
      </c>
      <c r="D7" s="35">
        <v>47</v>
      </c>
      <c r="E7" s="35">
        <v>17</v>
      </c>
      <c r="F7" s="35">
        <v>6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32.9</v>
      </c>
      <c r="P7" s="36">
        <v>99.8</v>
      </c>
      <c r="Q7" s="36">
        <v>3348</v>
      </c>
      <c r="R7" s="36">
        <v>14296</v>
      </c>
      <c r="S7" s="36">
        <v>241.89</v>
      </c>
      <c r="T7" s="36">
        <v>59.1</v>
      </c>
      <c r="U7" s="36">
        <v>4658</v>
      </c>
      <c r="V7" s="36">
        <v>0.93</v>
      </c>
      <c r="W7" s="36">
        <v>5008.6000000000004</v>
      </c>
      <c r="X7" s="36">
        <v>85.11</v>
      </c>
      <c r="Y7" s="36">
        <v>87.54</v>
      </c>
      <c r="Z7" s="36">
        <v>93.3</v>
      </c>
      <c r="AA7" s="36">
        <v>86.09</v>
      </c>
      <c r="AB7" s="36">
        <v>73.180000000000007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998.33</v>
      </c>
      <c r="BF7" s="36">
        <v>1092.58</v>
      </c>
      <c r="BG7" s="36">
        <v>1091.68</v>
      </c>
      <c r="BH7" s="36">
        <v>1006.97</v>
      </c>
      <c r="BI7" s="36">
        <v>950.49</v>
      </c>
      <c r="BJ7" s="36">
        <v>1546.01</v>
      </c>
      <c r="BK7" s="36">
        <v>1723.1</v>
      </c>
      <c r="BL7" s="36">
        <v>1665.33</v>
      </c>
      <c r="BM7" s="36">
        <v>817.63</v>
      </c>
      <c r="BN7" s="36">
        <v>830.5</v>
      </c>
      <c r="BO7" s="36">
        <v>1078.58</v>
      </c>
      <c r="BP7" s="36">
        <v>62.93</v>
      </c>
      <c r="BQ7" s="36">
        <v>67.010000000000005</v>
      </c>
      <c r="BR7" s="36">
        <v>69.489999999999995</v>
      </c>
      <c r="BS7" s="36">
        <v>62.23</v>
      </c>
      <c r="BT7" s="36">
        <v>44.84</v>
      </c>
      <c r="BU7" s="36">
        <v>38.049999999999997</v>
      </c>
      <c r="BV7" s="36">
        <v>35.909999999999997</v>
      </c>
      <c r="BW7" s="36">
        <v>37.92</v>
      </c>
      <c r="BX7" s="36">
        <v>46.31</v>
      </c>
      <c r="BY7" s="36">
        <v>43.66</v>
      </c>
      <c r="BZ7" s="36">
        <v>40.39</v>
      </c>
      <c r="CA7" s="36">
        <v>271.02</v>
      </c>
      <c r="CB7" s="36">
        <v>255.96</v>
      </c>
      <c r="CC7" s="36">
        <v>248.46</v>
      </c>
      <c r="CD7" s="36">
        <v>278.39999999999998</v>
      </c>
      <c r="CE7" s="36">
        <v>398.25</v>
      </c>
      <c r="CF7" s="36">
        <v>438.41</v>
      </c>
      <c r="CG7" s="36">
        <v>459.38</v>
      </c>
      <c r="CH7" s="36">
        <v>438.71</v>
      </c>
      <c r="CI7" s="36">
        <v>349.08</v>
      </c>
      <c r="CJ7" s="36">
        <v>382.09</v>
      </c>
      <c r="CK7" s="36">
        <v>419.5</v>
      </c>
      <c r="CL7" s="36">
        <v>35.24</v>
      </c>
      <c r="CM7" s="36">
        <v>35.24</v>
      </c>
      <c r="CN7" s="36" t="s">
        <v>101</v>
      </c>
      <c r="CO7" s="36" t="s">
        <v>101</v>
      </c>
      <c r="CP7" s="36" t="s">
        <v>101</v>
      </c>
      <c r="CQ7" s="36">
        <v>31.9</v>
      </c>
      <c r="CR7" s="36">
        <v>32.04</v>
      </c>
      <c r="CS7" s="36">
        <v>33.81</v>
      </c>
      <c r="CT7" s="36">
        <v>39.42</v>
      </c>
      <c r="CU7" s="36">
        <v>39.68</v>
      </c>
      <c r="CV7" s="36">
        <v>35.64</v>
      </c>
      <c r="CW7" s="36">
        <v>79.260000000000005</v>
      </c>
      <c r="CX7" s="36">
        <v>79.88</v>
      </c>
      <c r="CY7" s="36">
        <v>75.63</v>
      </c>
      <c r="CZ7" s="36">
        <v>85.1</v>
      </c>
      <c r="DA7" s="36">
        <v>87.42</v>
      </c>
      <c r="DB7" s="36">
        <v>69.69</v>
      </c>
      <c r="DC7" s="36">
        <v>68.86</v>
      </c>
      <c r="DD7" s="36">
        <v>68.7</v>
      </c>
      <c r="DE7" s="36">
        <v>82.97</v>
      </c>
      <c r="DF7" s="36">
        <v>83.95</v>
      </c>
      <c r="DG7" s="36">
        <v>77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0.26</v>
      </c>
      <c r="EJ7" s="36">
        <v>0.4</v>
      </c>
      <c r="EK7" s="36">
        <v>0.36</v>
      </c>
      <c r="EL7" s="36">
        <v>0.14000000000000001</v>
      </c>
      <c r="EM7" s="36">
        <v>0.05</v>
      </c>
      <c r="EN7" s="36">
        <v>0.14000000000000001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2016-02-23T07:02:28Z</cp:lastPrinted>
  <dcterms:created xsi:type="dcterms:W3CDTF">2016-02-03T09:20:40Z</dcterms:created>
  <dcterms:modified xsi:type="dcterms:W3CDTF">2016-02-23T07:02:30Z</dcterms:modified>
  <cp:category/>
</cp:coreProperties>
</file>