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4710" yWindow="-15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<sst xmlns="http://schemas.openxmlformats.org/spreadsheetml/2006/main" count="221" uniqueCount="111">
  <si>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</si>
  <si>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</si>
  <si>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</si>
  <si>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</si>
  <si>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</si>
  <si>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</si>
  <si>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</si>
  <si>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</si>
  <si>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</si>
  <si>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</si>
  <si>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</si>
  <si>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</si>
  <si>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</si>
  <si>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</si>
  <si>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</si>
  <si>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</si>
  <si>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</si>
  <si>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</si>
  <si>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</si>
  <si>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</si>
  <si>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</si>
  <si>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</si>
  <si>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</si>
  <si>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</si>
  <si>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</si>
  <si>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</si>
  <si>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</si>
  <si>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</si>
  <si>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</si>
  <si>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</si>
  <si>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</si>
  <si>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</si>
  <si>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</si>
  <si>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</si>
  <si>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</si>
  <si>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</si>
  <si>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</si>
  <si>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</si>
  <si>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</si>
  <si>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</si>
  <si>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</si>
  <si>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</si>
  <si>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</si>
  <si>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</si>
  <si>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</si>
  <si>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</si>
  <si>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</si>
  <si>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</si>
  <si>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</si>
  <si>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</si>
  <si>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</si>
  <si>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</si>
  <si>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</si>
  <si>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</si>
  <si>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</si>
  <si>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</si>
  <si>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</si>
  <si>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</si>
  <si>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</si>
  <si>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</si>
  <si>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</si>
  <si>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</si>
  <si>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</si>
  <si>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</si>
  <si>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</si>
  <si>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</si>
  <si>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</si>
  <si>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</si>
  <si>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</si>
  <si>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</si>
  <si>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</si>
  <si>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</si>
  <si>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</si>
  <si>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</si>
  <si>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</si>
  <si>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</si>
  <si>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</si>
  <si>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</si>
  <si>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</si>
  <si>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</si>
  <si>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</si>
  <si>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</si>
  <si>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</si>
  <si>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</si>
  <si>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</si>
  <si>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</si>
  <si>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</si>
  <si>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</si>
  <si>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</si>
  <si>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</si>
  <si>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</si>
  <si>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</si>
  <si>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</si>
  <si>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</si>
  <si>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</si>
  <si>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</si>
  <si>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伊賀市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</si>
  <si>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</si>
  <si>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</si>
  <si>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</si>
  <si>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</si>
  <si>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</si>
  <si>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</si>
  <si>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</si>
  <si>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</si>
  <si>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</si>
  <si>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</si>
  <si>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</si>
  <si>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農業集落排水処理施設２５処理区の内２２処理区が供用開始後、７年を経過しており、汚水処理施設や管路施設等が老朽化し維持管理費が増加している。</t>
    <phoneticPr fontId="4"/>
  </si>
  <si>
    <t xml:space="preserve"> 施設の長寿命化、維持管理費を含むライフサイクルコストの低減、予算の最適化、安全性の確保、施設機能の健全化を図るために、平成２８年度から平成３０年度にかけて、機能診断を行い最適整備構想を策定する。</t>
    <phoneticPr fontId="4"/>
  </si>
  <si>
    <t xml:space="preserve"> 収益的収支比率について、黒字であり料金収入や一般会計繰入金等の収益をもって、維持管理費や支払利息等の費用を十分賄えていると考える。一方、一般会計繰入金に依存する傾向が強い。
　企業債残高対策事業規模比率について、年度毎に企業債残高は減少しているが、今後、山田南地区農業集落排水処理施設整備事業により増加する。
　経費回収率について、使用料にて回収すべき経費をほぼ賄えている状況であるが、適正な使用料金収入の確保が必要である。
　汚水処理原価については、類似団体と比較しても数値は低く、低コストにて効率的な汚水処理が実施できていると考える。
　施設利用率については、平均値より上回っているが、施設が十分活用されていない部分があり、今後地域の人口推移等を鑑み分析が必要である。
　水洗化率については、平成27年1月に2施設供用開始したため低い数値となっていると考える。</t>
    <rPh sb="296" eb="298">
      <t>シセツ</t>
    </rPh>
    <rPh sb="299" eb="301">
      <t>ジュウブン</t>
    </rPh>
    <rPh sb="301" eb="303">
      <t>カツヨウ</t>
    </rPh>
    <rPh sb="309" eb="311">
      <t>ブブン</t>
    </rPh>
    <rPh sb="315" eb="317">
      <t>コンゴ</t>
    </rPh>
    <rPh sb="317" eb="319">
      <t>チイキ</t>
    </rPh>
    <rPh sb="320" eb="322">
      <t>ジンコウ</t>
    </rPh>
    <rPh sb="322" eb="324">
      <t>スイイ</t>
    </rPh>
    <rPh sb="324" eb="325">
      <t>トウ</t>
    </rPh>
    <rPh sb="326" eb="327">
      <t>カンガ</t>
    </rPh>
    <rPh sb="328" eb="330">
      <t>ブンセキ</t>
    </rPh>
    <rPh sb="331" eb="33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</si>
</sst>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00608"/>
        <c:axId val="7490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00608"/>
        <c:axId val="74902528"/>
      </c:lineChart>
      <c:dateAx>
        <c:axId val="7490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902528"/>
        <c:crosses val="autoZero"/>
        <c:auto val="1"/>
        <c:lblOffset val="100"/>
        <c:baseTimeUnit val="years"/>
      </c:dateAx>
      <c:valAx>
        <c:axId val="74902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900608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62.78</c:v>
                </c:pt>
                <c:pt idx="1">
                  <c:v>64.47</c:v>
                </c:pt>
                <c:pt idx="2">
                  <c:v>57.45</c:v>
                </c:pt>
                <c:pt idx="3">
                  <c:v>59.79</c:v>
                </c:pt>
                <c:pt idx="4">
                  <c:v>57.62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42208"/>
        <c:axId val="7734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54.23</c:v>
                </c:pt>
                <c:pt idx="1">
                  <c:v>55.2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42208"/>
        <c:axId val="77344128"/>
      </c:lineChart>
      <c:dateAx>
        <c:axId val="7734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344128"/>
        <c:crosses val="autoZero"/>
        <c:auto val="1"/>
        <c:lblOffset val="100"/>
        <c:baseTimeUnit val="years"/>
      </c:dateAx>
      <c:valAx>
        <c:axId val="77344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342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86.08</c:v>
                </c:pt>
                <c:pt idx="1">
                  <c:v>86.51</c:v>
                </c:pt>
                <c:pt idx="2">
                  <c:v>77.13</c:v>
                </c:pt>
                <c:pt idx="3">
                  <c:v>82.8</c:v>
                </c:pt>
                <c:pt idx="4">
                  <c:v>73.400000000000006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59712"/>
        <c:axId val="8186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83.61</c:v>
                </c:pt>
                <c:pt idx="1">
                  <c:v>83.73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59712"/>
        <c:axId val="81861632"/>
      </c:lineChart>
      <c:dateAx>
        <c:axId val="8185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861632"/>
        <c:crosses val="autoZero"/>
        <c:auto val="1"/>
        <c:lblOffset val="100"/>
        <c:baseTimeUnit val="years"/>
      </c:dateAx>
      <c:valAx>
        <c:axId val="8186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859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101.29</c:v>
                </c:pt>
                <c:pt idx="1">
                  <c:v>98.36</c:v>
                </c:pt>
                <c:pt idx="2">
                  <c:v>94.6</c:v>
                </c:pt>
                <c:pt idx="3">
                  <c:v>100.13</c:v>
                </c:pt>
                <c:pt idx="4">
                  <c:v>107.17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7424"/>
        <c:axId val="7520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07424"/>
        <c:axId val="75209344"/>
      </c:lineChart>
      <c:dateAx>
        <c:axId val="7520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209344"/>
        <c:crosses val="autoZero"/>
        <c:auto val="1"/>
        <c:lblOffset val="100"/>
        <c:baseTimeUnit val="years"/>
      </c:dateAx>
      <c:valAx>
        <c:axId val="7520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20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07456"/>
        <c:axId val="75909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07456"/>
        <c:axId val="75909376"/>
      </c:lineChart>
      <c:dateAx>
        <c:axId val="7590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909376"/>
        <c:crosses val="autoZero"/>
        <c:auto val="1"/>
        <c:lblOffset val="100"/>
        <c:baseTimeUnit val="years"/>
      </c:dateAx>
      <c:valAx>
        <c:axId val="75909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90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23296"/>
        <c:axId val="7602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23296"/>
        <c:axId val="76025216"/>
      </c:lineChart>
      <c:dateAx>
        <c:axId val="7602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025216"/>
        <c:crosses val="autoZero"/>
        <c:auto val="1"/>
        <c:lblOffset val="100"/>
        <c:baseTimeUnit val="years"/>
      </c:dateAx>
      <c:valAx>
        <c:axId val="7602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023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56064"/>
        <c:axId val="7605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56064"/>
        <c:axId val="76057984"/>
      </c:lineChart>
      <c:dateAx>
        <c:axId val="76056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057984"/>
        <c:crosses val="autoZero"/>
        <c:auto val="1"/>
        <c:lblOffset val="100"/>
        <c:baseTimeUnit val="years"/>
      </c:dateAx>
      <c:valAx>
        <c:axId val="7605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056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70272"/>
        <c:axId val="7610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70272"/>
        <c:axId val="76101120"/>
      </c:lineChart>
      <c:dateAx>
        <c:axId val="76070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101120"/>
        <c:crosses val="autoZero"/>
        <c:auto val="1"/>
        <c:lblOffset val="100"/>
        <c:baseTimeUnit val="years"/>
      </c:dateAx>
      <c:valAx>
        <c:axId val="7610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070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251.29</c:v>
                </c:pt>
                <c:pt idx="1">
                  <c:v>223.38</c:v>
                </c:pt>
                <c:pt idx="2">
                  <c:v>276.66000000000003</c:v>
                </c:pt>
                <c:pt idx="3">
                  <c:v>201</c:v>
                </c:pt>
                <c:pt idx="4">
                  <c:v>89.38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19040"/>
        <c:axId val="76141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1267.26</c:v>
                </c:pt>
                <c:pt idx="1">
                  <c:v>1239.2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19040"/>
        <c:axId val="76141696"/>
      </c:lineChart>
      <c:dateAx>
        <c:axId val="76119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141696"/>
        <c:crosses val="autoZero"/>
        <c:auto val="1"/>
        <c:lblOffset val="100"/>
        <c:baseTimeUnit val="years"/>
      </c:dateAx>
      <c:valAx>
        <c:axId val="76141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119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71904"/>
        <c:axId val="7617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53.42</c:v>
                </c:pt>
                <c:pt idx="1">
                  <c:v>51.56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71904"/>
        <c:axId val="76178176"/>
      </c:lineChart>
      <c:dateAx>
        <c:axId val="76171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178176"/>
        <c:crosses val="autoZero"/>
        <c:auto val="1"/>
        <c:lblOffset val="100"/>
        <c:baseTimeUnit val="years"/>
      </c:dateAx>
      <c:valAx>
        <c:axId val="76178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171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161.63</c:v>
                </c:pt>
                <c:pt idx="1">
                  <c:v>156.38</c:v>
                </c:pt>
                <c:pt idx="2">
                  <c:v>163.30000000000001</c:v>
                </c:pt>
                <c:pt idx="3">
                  <c:v>173.68</c:v>
                </c:pt>
                <c:pt idx="4">
                  <c:v>180.36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08000"/>
        <c:axId val="7621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269.12</c:v>
                </c:pt>
                <c:pt idx="1">
                  <c:v>283.26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08000"/>
        <c:axId val="76214272"/>
      </c:lineChart>
      <c:dateAx>
        <c:axId val="7620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214272"/>
        <c:crosses val="autoZero"/>
        <c:auto val="1"/>
        <c:lblOffset val="100"/>
        <c:baseTimeUnit val="years"/>
      </c:dateAx>
      <c:valAx>
        <c:axId val="7621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20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I20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伊賀市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95743</v>
      </c>
      <c r="AM8" s="64"/>
      <c r="AN8" s="64"/>
      <c r="AO8" s="64"/>
      <c r="AP8" s="64"/>
      <c r="AQ8" s="64"/>
      <c r="AR8" s="64"/>
      <c r="AS8" s="64"/>
      <c r="AT8" s="63">
        <f>データ!S6</f>
        <v>558.23</v>
      </c>
      <c r="AU8" s="63"/>
      <c r="AV8" s="63"/>
      <c r="AW8" s="63"/>
      <c r="AX8" s="63"/>
      <c r="AY8" s="63"/>
      <c r="AZ8" s="63"/>
      <c r="BA8" s="63"/>
      <c r="BB8" s="63">
        <f>データ!T6</f>
        <v>171.51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18.899999999999999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4860</v>
      </c>
      <c r="AE10" s="64"/>
      <c r="AF10" s="64"/>
      <c r="AG10" s="64"/>
      <c r="AH10" s="64"/>
      <c r="AI10" s="64"/>
      <c r="AJ10" s="64"/>
      <c r="AK10" s="2"/>
      <c r="AL10" s="64">
        <f>データ!U6</f>
        <v>17963</v>
      </c>
      <c r="AM10" s="64"/>
      <c r="AN10" s="64"/>
      <c r="AO10" s="64"/>
      <c r="AP10" s="64"/>
      <c r="AQ10" s="64"/>
      <c r="AR10" s="64"/>
      <c r="AS10" s="64"/>
      <c r="AT10" s="63">
        <f>データ!V6</f>
        <v>10.24</v>
      </c>
      <c r="AU10" s="63"/>
      <c r="AV10" s="63"/>
      <c r="AW10" s="63"/>
      <c r="AX10" s="63"/>
      <c r="AY10" s="63"/>
      <c r="AZ10" s="63"/>
      <c r="BA10" s="63"/>
      <c r="BB10" s="63">
        <f>データ!W6</f>
        <v>1754.2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242161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三重県　伊賀市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18.899999999999999</v>
      </c>
      <c r="P6" s="32">
        <f t="shared" si="3"/>
        <v>100</v>
      </c>
      <c r="Q6" s="32">
        <f t="shared" si="3"/>
        <v>4860</v>
      </c>
      <c r="R6" s="32">
        <f t="shared" si="3"/>
        <v>95743</v>
      </c>
      <c r="S6" s="32">
        <f t="shared" si="3"/>
        <v>558.23</v>
      </c>
      <c r="T6" s="32">
        <f t="shared" si="3"/>
        <v>171.51</v>
      </c>
      <c r="U6" s="32">
        <f t="shared" si="3"/>
        <v>17963</v>
      </c>
      <c r="V6" s="32">
        <f t="shared" si="3"/>
        <v>10.24</v>
      </c>
      <c r="W6" s="32">
        <f t="shared" si="3"/>
        <v>1754.2</v>
      </c>
      <c r="X6" s="33">
        <f>IF(X7="",NA(),X7)</f>
        <v>101.29</v>
      </c>
      <c r="Y6" s="33">
        <f t="shared" ref="Y6:AG6" si="4">IF(Y7="",NA(),Y7)</f>
        <v>98.36</v>
      </c>
      <c r="Z6" s="33">
        <f t="shared" si="4"/>
        <v>94.6</v>
      </c>
      <c r="AA6" s="33">
        <f t="shared" si="4"/>
        <v>100.13</v>
      </c>
      <c r="AB6" s="33">
        <f t="shared" si="4"/>
        <v>107.17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251.29</v>
      </c>
      <c r="BF6" s="33">
        <f t="shared" ref="BF6:BN6" si="7">IF(BF7="",NA(),BF7)</f>
        <v>223.38</v>
      </c>
      <c r="BG6" s="33">
        <f t="shared" si="7"/>
        <v>276.66000000000003</v>
      </c>
      <c r="BH6" s="33">
        <f t="shared" si="7"/>
        <v>201</v>
      </c>
      <c r="BI6" s="33">
        <f t="shared" si="7"/>
        <v>89.38</v>
      </c>
      <c r="BJ6" s="33">
        <f t="shared" si="7"/>
        <v>1267.26</v>
      </c>
      <c r="BK6" s="33">
        <f t="shared" si="7"/>
        <v>1239.2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100</v>
      </c>
      <c r="BQ6" s="33">
        <f t="shared" ref="BQ6:BY6" si="8">IF(BQ7="",NA(),BQ7)</f>
        <v>100</v>
      </c>
      <c r="BR6" s="33">
        <f t="shared" si="8"/>
        <v>100</v>
      </c>
      <c r="BS6" s="33">
        <f t="shared" si="8"/>
        <v>100</v>
      </c>
      <c r="BT6" s="33">
        <f t="shared" si="8"/>
        <v>100</v>
      </c>
      <c r="BU6" s="33">
        <f t="shared" si="8"/>
        <v>53.42</v>
      </c>
      <c r="BV6" s="33">
        <f t="shared" si="8"/>
        <v>51.56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161.63</v>
      </c>
      <c r="CB6" s="33">
        <f t="shared" ref="CB6:CJ6" si="9">IF(CB7="",NA(),CB7)</f>
        <v>156.38</v>
      </c>
      <c r="CC6" s="33">
        <f t="shared" si="9"/>
        <v>163.30000000000001</v>
      </c>
      <c r="CD6" s="33">
        <f t="shared" si="9"/>
        <v>173.68</v>
      </c>
      <c r="CE6" s="33">
        <f t="shared" si="9"/>
        <v>180.36</v>
      </c>
      <c r="CF6" s="33">
        <f t="shared" si="9"/>
        <v>269.12</v>
      </c>
      <c r="CG6" s="33">
        <f t="shared" si="9"/>
        <v>283.26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62.78</v>
      </c>
      <c r="CM6" s="33">
        <f t="shared" ref="CM6:CU6" si="10">IF(CM7="",NA(),CM7)</f>
        <v>64.47</v>
      </c>
      <c r="CN6" s="33">
        <f t="shared" si="10"/>
        <v>57.45</v>
      </c>
      <c r="CO6" s="33">
        <f t="shared" si="10"/>
        <v>59.79</v>
      </c>
      <c r="CP6" s="33">
        <f t="shared" si="10"/>
        <v>57.62</v>
      </c>
      <c r="CQ6" s="33">
        <f t="shared" si="10"/>
        <v>54.23</v>
      </c>
      <c r="CR6" s="33">
        <f t="shared" si="10"/>
        <v>55.2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86.08</v>
      </c>
      <c r="CX6" s="33">
        <f t="shared" ref="CX6:DF6" si="11">IF(CX7="",NA(),CX7)</f>
        <v>86.51</v>
      </c>
      <c r="CY6" s="33">
        <f t="shared" si="11"/>
        <v>77.13</v>
      </c>
      <c r="CZ6" s="33">
        <f t="shared" si="11"/>
        <v>82.8</v>
      </c>
      <c r="DA6" s="33">
        <f t="shared" si="11"/>
        <v>73.400000000000006</v>
      </c>
      <c r="DB6" s="33">
        <f t="shared" si="11"/>
        <v>83.61</v>
      </c>
      <c r="DC6" s="33">
        <f t="shared" si="11"/>
        <v>83.73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0.02</v>
      </c>
      <c r="EJ6" s="33">
        <f t="shared" si="14"/>
        <v>0.03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242161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18.899999999999999</v>
      </c>
      <c r="P7" s="36">
        <v>100</v>
      </c>
      <c r="Q7" s="36">
        <v>4860</v>
      </c>
      <c r="R7" s="36">
        <v>95743</v>
      </c>
      <c r="S7" s="36">
        <v>558.23</v>
      </c>
      <c r="T7" s="36">
        <v>171.51</v>
      </c>
      <c r="U7" s="36">
        <v>17963</v>
      </c>
      <c r="V7" s="36">
        <v>10.24</v>
      </c>
      <c r="W7" s="36">
        <v>1754.2</v>
      </c>
      <c r="X7" s="36">
        <v>101.29</v>
      </c>
      <c r="Y7" s="36">
        <v>98.36</v>
      </c>
      <c r="Z7" s="36">
        <v>94.6</v>
      </c>
      <c r="AA7" s="36">
        <v>100.13</v>
      </c>
      <c r="AB7" s="36">
        <v>107.17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251.29</v>
      </c>
      <c r="BF7" s="36">
        <v>223.38</v>
      </c>
      <c r="BG7" s="36">
        <v>276.66000000000003</v>
      </c>
      <c r="BH7" s="36">
        <v>201</v>
      </c>
      <c r="BI7" s="36">
        <v>89.38</v>
      </c>
      <c r="BJ7" s="36">
        <v>1267.26</v>
      </c>
      <c r="BK7" s="36">
        <v>1239.2</v>
      </c>
      <c r="BL7" s="36">
        <v>1197.82</v>
      </c>
      <c r="BM7" s="36">
        <v>1126.77</v>
      </c>
      <c r="BN7" s="36">
        <v>1044.8</v>
      </c>
      <c r="BO7" s="36">
        <v>992.47</v>
      </c>
      <c r="BP7" s="36">
        <v>100</v>
      </c>
      <c r="BQ7" s="36">
        <v>100</v>
      </c>
      <c r="BR7" s="36">
        <v>100</v>
      </c>
      <c r="BS7" s="36">
        <v>100</v>
      </c>
      <c r="BT7" s="36">
        <v>100</v>
      </c>
      <c r="BU7" s="36">
        <v>53.42</v>
      </c>
      <c r="BV7" s="36">
        <v>51.56</v>
      </c>
      <c r="BW7" s="36">
        <v>51.03</v>
      </c>
      <c r="BX7" s="36">
        <v>50.9</v>
      </c>
      <c r="BY7" s="36">
        <v>50.82</v>
      </c>
      <c r="BZ7" s="36">
        <v>51.49</v>
      </c>
      <c r="CA7" s="36">
        <v>161.63</v>
      </c>
      <c r="CB7" s="36">
        <v>156.38</v>
      </c>
      <c r="CC7" s="36">
        <v>163.30000000000001</v>
      </c>
      <c r="CD7" s="36">
        <v>173.68</v>
      </c>
      <c r="CE7" s="36">
        <v>180.36</v>
      </c>
      <c r="CF7" s="36">
        <v>269.12</v>
      </c>
      <c r="CG7" s="36">
        <v>283.26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>
        <v>62.78</v>
      </c>
      <c r="CM7" s="36">
        <v>64.47</v>
      </c>
      <c r="CN7" s="36">
        <v>57.45</v>
      </c>
      <c r="CO7" s="36">
        <v>59.79</v>
      </c>
      <c r="CP7" s="36">
        <v>57.62</v>
      </c>
      <c r="CQ7" s="36">
        <v>54.23</v>
      </c>
      <c r="CR7" s="36">
        <v>55.2</v>
      </c>
      <c r="CS7" s="36">
        <v>54.74</v>
      </c>
      <c r="CT7" s="36">
        <v>53.78</v>
      </c>
      <c r="CU7" s="36">
        <v>53.24</v>
      </c>
      <c r="CV7" s="36">
        <v>53.32</v>
      </c>
      <c r="CW7" s="36">
        <v>86.08</v>
      </c>
      <c r="CX7" s="36">
        <v>86.51</v>
      </c>
      <c r="CY7" s="36">
        <v>77.13</v>
      </c>
      <c r="CZ7" s="36">
        <v>82.8</v>
      </c>
      <c r="DA7" s="36">
        <v>73.400000000000006</v>
      </c>
      <c r="DB7" s="36">
        <v>83.61</v>
      </c>
      <c r="DC7" s="36">
        <v>83.73</v>
      </c>
      <c r="DD7" s="36">
        <v>83.88</v>
      </c>
      <c r="DE7" s="36">
        <v>84.06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0.02</v>
      </c>
      <c r="EJ7" s="36">
        <v>0.03</v>
      </c>
      <c r="EK7" s="36">
        <v>0.04</v>
      </c>
      <c r="EL7" s="36">
        <v>0.03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2016-02-03T09:15:01Z</dcterms:created>
  <dcterms:modified xsi:type="dcterms:W3CDTF">2016-02-15T00:46:08Z</dcterms:modified>
  <cp:category/>
</cp:coreProperties>
</file>