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I10" i="4" s="1"/>
  <c r="M6" i="5"/>
  <c r="B10" i="4" s="1"/>
  <c r="L6" i="5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L8" i="4"/>
  <c r="W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<sst xmlns="http://schemas.openxmlformats.org/spreadsheetml/2006/main" count="221" uniqueCount="111">
  <si>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</si>
  <si>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</si>
  <si>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</si>
  <si>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</si>
  <si>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</si>
  <si>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</si>
  <si>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</si>
  <si>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</si>
  <si>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</si>
  <si>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</si>
  <si>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</si>
  <si>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</si>
  <si>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</si>
  <si>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</si>
  <si>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</si>
  <si>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</si>
  <si>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</si>
  <si>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</si>
  <si>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</si>
  <si>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</si>
  <si>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</si>
  <si>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</si>
  <si>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</si>
  <si>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</si>
  <si>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</si>
  <si>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</si>
  <si>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</si>
  <si>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</si>
  <si>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</si>
  <si>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</si>
  <si>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</si>
  <si>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</si>
  <si>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</si>
  <si>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</si>
  <si>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</si>
  <si>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</si>
  <si>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</si>
  <si>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</si>
  <si>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</si>
  <si>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</si>
  <si>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</si>
  <si>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</si>
  <si>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</si>
  <si>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</si>
  <si>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</si>
  <si>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</si>
  <si>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</si>
  <si>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</si>
  <si>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</si>
  <si>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</si>
  <si>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</si>
  <si>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</si>
  <si>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</si>
  <si>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</si>
  <si>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</si>
  <si>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</si>
  <si>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</si>
  <si>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</si>
  <si>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</si>
  <si>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</si>
  <si>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</si>
  <si>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</si>
  <si>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</si>
  <si>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</si>
  <si>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</si>
  <si>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</si>
  <si>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</si>
  <si>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</si>
  <si>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</si>
  <si>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</si>
  <si>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</si>
  <si>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</si>
  <si>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</si>
  <si>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</si>
  <si>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</si>
  <si>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</si>
  <si>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</si>
  <si>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</si>
  <si>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</si>
  <si>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</si>
  <si>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</si>
  <si>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</si>
  <si>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</si>
  <si>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</si>
  <si>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</si>
  <si>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</si>
  <si>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</si>
  <si>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</si>
  <si>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</si>
  <si>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</si>
  <si>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</si>
  <si>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</si>
  <si>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</si>
  <si>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</si>
  <si>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</si>
  <si>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</si>
  <si>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伊賀市</t>
  </si>
  <si>
    <t>法非適用</t>
  </si>
  <si>
    <t>下水道事業</t>
  </si>
  <si>
    <t>特定環境保全公共下水道</t>
  </si>
  <si>
    <t>D2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</si>
  <si>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</si>
  <si>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</si>
  <si>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</si>
  <si>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</si>
  <si>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</si>
  <si>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</si>
  <si>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</si>
  <si>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収益的収支比率について、赤字であり経営改善に向けた取組が必要である。近年100%に近づいているが、一般会計繰入金に依存する傾向が強く、改善計画を図っていく必要がある。
　企業債残高対策事業規模比率について、年度毎に企業債残高は減少しているが、今後長寿命化対策事業により増加する。
　経費回収率について、使用料にて回収すべき経費をほぼ賄えている状況であるが、適正な使用料金収入の確保が必要である。
　汚水処理原価について、類似団体と比較しても数値は低く、低コストにて効率的な汚水処理が実施できていると考える。
　施設利用率について、数値は低く、施設が十分に活用されていないと考える。地域の人口推移等を鑑み分析が必要である。
　水洗化率については100％未満であり、水質保全や使用料収入の観点から向上の取組が必要である。</t>
    <rPh sb="1" eb="4">
      <t>シュウエキテキ</t>
    </rPh>
    <rPh sb="4" eb="6">
      <t>シュウシ</t>
    </rPh>
    <rPh sb="6" eb="8">
      <t>ヒリツ</t>
    </rPh>
    <rPh sb="13" eb="15">
      <t>アカジ</t>
    </rPh>
    <rPh sb="18" eb="20">
      <t>ケイエイ</t>
    </rPh>
    <rPh sb="20" eb="22">
      <t>カイゼン</t>
    </rPh>
    <rPh sb="23" eb="24">
      <t>ム</t>
    </rPh>
    <rPh sb="26" eb="28">
      <t>トリクミ</t>
    </rPh>
    <rPh sb="29" eb="31">
      <t>ヒツヨウ</t>
    </rPh>
    <rPh sb="50" eb="52">
      <t>イッパン</t>
    </rPh>
    <rPh sb="52" eb="54">
      <t>カイケイ</t>
    </rPh>
    <rPh sb="54" eb="56">
      <t>クリイレ</t>
    </rPh>
    <rPh sb="56" eb="57">
      <t>キン</t>
    </rPh>
    <rPh sb="58" eb="60">
      <t>イゾン</t>
    </rPh>
    <rPh sb="62" eb="64">
      <t>ケイコウ</t>
    </rPh>
    <rPh sb="65" eb="66">
      <t>ツヨ</t>
    </rPh>
    <rPh sb="68" eb="70">
      <t>カイゼン</t>
    </rPh>
    <rPh sb="70" eb="72">
      <t>ケイカク</t>
    </rPh>
    <rPh sb="73" eb="74">
      <t>ハカ</t>
    </rPh>
    <rPh sb="78" eb="80">
      <t>ヒツヨウ</t>
    </rPh>
    <rPh sb="86" eb="88">
      <t>キギョウ</t>
    </rPh>
    <rPh sb="88" eb="89">
      <t>サイ</t>
    </rPh>
    <rPh sb="89" eb="91">
      <t>ザンダカ</t>
    </rPh>
    <rPh sb="91" eb="93">
      <t>タイサク</t>
    </rPh>
    <rPh sb="93" eb="95">
      <t>ジギョウ</t>
    </rPh>
    <rPh sb="95" eb="97">
      <t>キボ</t>
    </rPh>
    <rPh sb="97" eb="99">
      <t>ヒリツ</t>
    </rPh>
    <rPh sb="104" eb="106">
      <t>ネンド</t>
    </rPh>
    <rPh sb="106" eb="107">
      <t>ゴト</t>
    </rPh>
    <rPh sb="108" eb="110">
      <t>キギョウ</t>
    </rPh>
    <rPh sb="110" eb="111">
      <t>サイ</t>
    </rPh>
    <rPh sb="111" eb="113">
      <t>ザンダカ</t>
    </rPh>
    <rPh sb="114" eb="116">
      <t>ゲンショウ</t>
    </rPh>
    <rPh sb="122" eb="124">
      <t>コンゴ</t>
    </rPh>
    <rPh sb="124" eb="125">
      <t>チョウ</t>
    </rPh>
    <rPh sb="125" eb="128">
      <t>ジュミョウカ</t>
    </rPh>
    <rPh sb="128" eb="130">
      <t>タイサク</t>
    </rPh>
    <rPh sb="130" eb="132">
      <t>ジギョウ</t>
    </rPh>
    <rPh sb="135" eb="137">
      <t>ゾウカ</t>
    </rPh>
    <rPh sb="142" eb="144">
      <t>ケイヒ</t>
    </rPh>
    <rPh sb="144" eb="147">
      <t>カイシュウリツ</t>
    </rPh>
    <rPh sb="152" eb="155">
      <t>シヨウリョウ</t>
    </rPh>
    <rPh sb="157" eb="159">
      <t>カイシュウ</t>
    </rPh>
    <rPh sb="162" eb="164">
      <t>ケイヒ</t>
    </rPh>
    <rPh sb="167" eb="168">
      <t>マカナ</t>
    </rPh>
    <rPh sb="172" eb="174">
      <t>ジョウキョウ</t>
    </rPh>
    <rPh sb="179" eb="181">
      <t>テキセイ</t>
    </rPh>
    <rPh sb="182" eb="184">
      <t>シヨウ</t>
    </rPh>
    <rPh sb="184" eb="186">
      <t>リョウキン</t>
    </rPh>
    <rPh sb="186" eb="188">
      <t>シュウニュウ</t>
    </rPh>
    <rPh sb="189" eb="191">
      <t>カクホ</t>
    </rPh>
    <rPh sb="192" eb="194">
      <t>ヒツヨウ</t>
    </rPh>
    <rPh sb="200" eb="202">
      <t>オスイ</t>
    </rPh>
    <rPh sb="202" eb="204">
      <t>ショリ</t>
    </rPh>
    <rPh sb="204" eb="206">
      <t>ゲンカ</t>
    </rPh>
    <rPh sb="211" eb="213">
      <t>ルイジ</t>
    </rPh>
    <rPh sb="213" eb="215">
      <t>ダンタイ</t>
    </rPh>
    <rPh sb="216" eb="218">
      <t>ヒカク</t>
    </rPh>
    <rPh sb="222" eb="223">
      <t>アタイ</t>
    </rPh>
    <rPh sb="224" eb="225">
      <t>ヒク</t>
    </rPh>
    <rPh sb="227" eb="228">
      <t>テイ</t>
    </rPh>
    <rPh sb="233" eb="236">
      <t>コウリツテキ</t>
    </rPh>
    <rPh sb="237" eb="239">
      <t>オスイ</t>
    </rPh>
    <rPh sb="239" eb="241">
      <t>ショリ</t>
    </rPh>
    <rPh sb="242" eb="244">
      <t>ジッシ</t>
    </rPh>
    <rPh sb="250" eb="251">
      <t>カンガ</t>
    </rPh>
    <rPh sb="256" eb="258">
      <t>シセツ</t>
    </rPh>
    <rPh sb="258" eb="261">
      <t>リヨウリツ</t>
    </rPh>
    <rPh sb="266" eb="268">
      <t>スウチ</t>
    </rPh>
    <rPh sb="269" eb="270">
      <t>ヒク</t>
    </rPh>
    <rPh sb="272" eb="274">
      <t>シセツ</t>
    </rPh>
    <rPh sb="275" eb="277">
      <t>ジュウブン</t>
    </rPh>
    <rPh sb="278" eb="280">
      <t>カツヨウ</t>
    </rPh>
    <rPh sb="287" eb="288">
      <t>カンガ</t>
    </rPh>
    <rPh sb="291" eb="293">
      <t>チイキ</t>
    </rPh>
    <rPh sb="294" eb="296">
      <t>ジンコウ</t>
    </rPh>
    <rPh sb="296" eb="298">
      <t>スイイ</t>
    </rPh>
    <rPh sb="298" eb="299">
      <t>トウ</t>
    </rPh>
    <rPh sb="300" eb="301">
      <t>カンガ</t>
    </rPh>
    <rPh sb="302" eb="304">
      <t>ブンセキ</t>
    </rPh>
    <rPh sb="305" eb="307">
      <t>ヒツヨウ</t>
    </rPh>
    <rPh sb="313" eb="316">
      <t>スイセンカ</t>
    </rPh>
    <rPh sb="316" eb="317">
      <t>リツ</t>
    </rPh>
    <rPh sb="326" eb="328">
      <t>ミマン</t>
    </rPh>
    <rPh sb="332" eb="334">
      <t>スイシツ</t>
    </rPh>
    <rPh sb="334" eb="336">
      <t>ホゼン</t>
    </rPh>
    <rPh sb="337" eb="340">
      <t>シヨウリョウ</t>
    </rPh>
    <rPh sb="340" eb="342">
      <t>シュウニュウ</t>
    </rPh>
    <rPh sb="343" eb="345">
      <t>カンテン</t>
    </rPh>
    <rPh sb="347" eb="349">
      <t>コウジョウ</t>
    </rPh>
    <rPh sb="350" eb="352">
      <t>トリクミ</t>
    </rPh>
    <rPh sb="353" eb="355">
      <t>ヒツヨウ</t>
    </rPh>
    <phoneticPr fontId="4"/>
  </si>
  <si>
    <t xml:space="preserve"> 処理施設の維持管理コスト低減等のため「下水道長寿命化対策事業」を策定し、柘植浄化センターにて計画策定を基に、実施設計を行い、今後対策工事を実施。</t>
    <rPh sb="1" eb="3">
      <t>ショリ</t>
    </rPh>
    <rPh sb="3" eb="5">
      <t>シセツ</t>
    </rPh>
    <rPh sb="6" eb="8">
      <t>イジ</t>
    </rPh>
    <rPh sb="8" eb="10">
      <t>カンリ</t>
    </rPh>
    <rPh sb="13" eb="16">
      <t>テイゲントウ</t>
    </rPh>
    <rPh sb="20" eb="23">
      <t>ゲスイドウ</t>
    </rPh>
    <rPh sb="23" eb="24">
      <t>チョウ</t>
    </rPh>
    <rPh sb="24" eb="27">
      <t>ジュミョウカ</t>
    </rPh>
    <rPh sb="27" eb="29">
      <t>タイサク</t>
    </rPh>
    <rPh sb="29" eb="31">
      <t>ジギョウ</t>
    </rPh>
    <rPh sb="33" eb="35">
      <t>サクテイ</t>
    </rPh>
    <rPh sb="37" eb="39">
      <t>ツゲ</t>
    </rPh>
    <rPh sb="39" eb="41">
      <t>ジョウカ</t>
    </rPh>
    <rPh sb="47" eb="49">
      <t>ケイカク</t>
    </rPh>
    <rPh sb="49" eb="51">
      <t>サクテイ</t>
    </rPh>
    <rPh sb="52" eb="53">
      <t>モト</t>
    </rPh>
    <rPh sb="55" eb="57">
      <t>ジッシ</t>
    </rPh>
    <rPh sb="57" eb="59">
      <t>セッケイ</t>
    </rPh>
    <rPh sb="60" eb="61">
      <t>オコナ</t>
    </rPh>
    <rPh sb="63" eb="65">
      <t>コンゴ</t>
    </rPh>
    <rPh sb="65" eb="67">
      <t>タイサク</t>
    </rPh>
    <rPh sb="67" eb="69">
      <t>コウジ</t>
    </rPh>
    <rPh sb="70" eb="72">
      <t>ジッシ</t>
    </rPh>
    <phoneticPr fontId="4"/>
  </si>
  <si>
    <t>収益的収支が赤字で、一般会計繰入金に依存しており経費回収率と併せて分析し、経営改善を図る必要がある。
一方、水洗化率についても数値は低く、向上の取組が必要である。</t>
    <rPh sb="0" eb="3">
      <t>シュウエキテキ</t>
    </rPh>
    <rPh sb="3" eb="5">
      <t>シュウシ</t>
    </rPh>
    <rPh sb="6" eb="8">
      <t>アカジ</t>
    </rPh>
    <rPh sb="10" eb="12">
      <t>イッパン</t>
    </rPh>
    <rPh sb="12" eb="14">
      <t>カイケイ</t>
    </rPh>
    <rPh sb="14" eb="16">
      <t>クリイレ</t>
    </rPh>
    <rPh sb="16" eb="17">
      <t>キン</t>
    </rPh>
    <rPh sb="18" eb="20">
      <t>イゾン</t>
    </rPh>
    <rPh sb="24" eb="26">
      <t>ケイヒ</t>
    </rPh>
    <rPh sb="26" eb="28">
      <t>カイシュウ</t>
    </rPh>
    <rPh sb="28" eb="29">
      <t>リツ</t>
    </rPh>
    <rPh sb="30" eb="31">
      <t>アワ</t>
    </rPh>
    <rPh sb="33" eb="35">
      <t>ブンセキ</t>
    </rPh>
    <rPh sb="37" eb="39">
      <t>ケイエイ</t>
    </rPh>
    <rPh sb="39" eb="41">
      <t>カイゼン</t>
    </rPh>
    <rPh sb="42" eb="43">
      <t>ハカ</t>
    </rPh>
    <rPh sb="44" eb="46">
      <t>ヒツヨウ</t>
    </rPh>
    <rPh sb="51" eb="53">
      <t>イッポウ</t>
    </rPh>
    <rPh sb="54" eb="57">
      <t>スイセンカ</t>
    </rPh>
    <rPh sb="57" eb="58">
      <t>リツ</t>
    </rPh>
    <rPh sb="63" eb="65">
      <t>スウチ</t>
    </rPh>
    <rPh sb="66" eb="67">
      <t>ヒク</t>
    </rPh>
    <rPh sb="69" eb="71">
      <t>コウジョウ</t>
    </rPh>
    <rPh sb="72" eb="74">
      <t>トリクミ</t>
    </rPh>
    <rPh sb="75" eb="77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</si>
</sst>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113024"/>
        <c:axId val="76114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0.05</c:v>
                </c:pt>
                <c:pt idx="2">
                  <c:v>0.11</c:v>
                </c:pt>
                <c:pt idx="3">
                  <c:v>0.05</c:v>
                </c:pt>
                <c:pt idx="4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113024"/>
        <c:axId val="76114944"/>
      </c:lineChart>
      <c:dateAx>
        <c:axId val="76113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114944"/>
        <c:crosses val="autoZero"/>
        <c:auto val="1"/>
        <c:lblOffset val="100"/>
        <c:baseTimeUnit val="years"/>
      </c:dateAx>
      <c:valAx>
        <c:axId val="76114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113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33.049999999999997</c:v>
                </c:pt>
                <c:pt idx="1">
                  <c:v>33.659999999999997</c:v>
                </c:pt>
                <c:pt idx="2">
                  <c:v>34.700000000000003</c:v>
                </c:pt>
                <c:pt idx="3">
                  <c:v>33.729999999999997</c:v>
                </c:pt>
                <c:pt idx="4">
                  <c:v>34.1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04352"/>
        <c:axId val="103206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36.18</c:v>
                </c:pt>
                <c:pt idx="1">
                  <c:v>36.799999999999997</c:v>
                </c:pt>
                <c:pt idx="2">
                  <c:v>42.31</c:v>
                </c:pt>
                <c:pt idx="3">
                  <c:v>43.65</c:v>
                </c:pt>
                <c:pt idx="4">
                  <c:v>43.58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04352"/>
        <c:axId val="103206272"/>
      </c:lineChart>
      <c:dateAx>
        <c:axId val="103204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206272"/>
        <c:crosses val="autoZero"/>
        <c:auto val="1"/>
        <c:lblOffset val="100"/>
        <c:baseTimeUnit val="years"/>
      </c:dateAx>
      <c:valAx>
        <c:axId val="103206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204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73.62</c:v>
                </c:pt>
                <c:pt idx="1">
                  <c:v>77.349999999999994</c:v>
                </c:pt>
                <c:pt idx="2">
                  <c:v>75.17</c:v>
                </c:pt>
                <c:pt idx="3">
                  <c:v>76.31</c:v>
                </c:pt>
                <c:pt idx="4">
                  <c:v>76.5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40832"/>
        <c:axId val="10324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72.14</c:v>
                </c:pt>
                <c:pt idx="1">
                  <c:v>71.62</c:v>
                </c:pt>
                <c:pt idx="2">
                  <c:v>81.3</c:v>
                </c:pt>
                <c:pt idx="3">
                  <c:v>82.2</c:v>
                </c:pt>
                <c:pt idx="4">
                  <c:v>82.35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40832"/>
        <c:axId val="103242752"/>
      </c:lineChart>
      <c:dateAx>
        <c:axId val="103240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242752"/>
        <c:crosses val="autoZero"/>
        <c:auto val="1"/>
        <c:lblOffset val="100"/>
        <c:baseTimeUnit val="years"/>
      </c:dateAx>
      <c:valAx>
        <c:axId val="103242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24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91.3</c:v>
                </c:pt>
                <c:pt idx="1">
                  <c:v>94.36</c:v>
                </c:pt>
                <c:pt idx="2">
                  <c:v>98.77</c:v>
                </c:pt>
                <c:pt idx="3">
                  <c:v>97.92</c:v>
                </c:pt>
                <c:pt idx="4">
                  <c:v>97.47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555008"/>
        <c:axId val="76556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55008"/>
        <c:axId val="76556928"/>
      </c:lineChart>
      <c:dateAx>
        <c:axId val="76555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556928"/>
        <c:crosses val="autoZero"/>
        <c:auto val="1"/>
        <c:lblOffset val="100"/>
        <c:baseTimeUnit val="years"/>
      </c:dateAx>
      <c:valAx>
        <c:axId val="76556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555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579200"/>
        <c:axId val="76581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79200"/>
        <c:axId val="76581120"/>
      </c:lineChart>
      <c:dateAx>
        <c:axId val="76579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581120"/>
        <c:crosses val="autoZero"/>
        <c:auto val="1"/>
        <c:lblOffset val="100"/>
        <c:baseTimeUnit val="years"/>
      </c:dateAx>
      <c:valAx>
        <c:axId val="76581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579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946880"/>
        <c:axId val="77948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46880"/>
        <c:axId val="77948800"/>
      </c:lineChart>
      <c:dateAx>
        <c:axId val="77946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7948800"/>
        <c:crosses val="autoZero"/>
        <c:auto val="1"/>
        <c:lblOffset val="100"/>
        <c:baseTimeUnit val="years"/>
      </c:dateAx>
      <c:valAx>
        <c:axId val="77948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7946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840192"/>
        <c:axId val="78842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40192"/>
        <c:axId val="78842112"/>
      </c:lineChart>
      <c:dateAx>
        <c:axId val="78840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842112"/>
        <c:crosses val="autoZero"/>
        <c:auto val="1"/>
        <c:lblOffset val="100"/>
        <c:baseTimeUnit val="years"/>
      </c:dateAx>
      <c:valAx>
        <c:axId val="78842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8840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880768"/>
        <c:axId val="78882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80768"/>
        <c:axId val="78882688"/>
      </c:lineChart>
      <c:dateAx>
        <c:axId val="78880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882688"/>
        <c:crosses val="autoZero"/>
        <c:auto val="1"/>
        <c:lblOffset val="100"/>
        <c:baseTimeUnit val="years"/>
      </c:dateAx>
      <c:valAx>
        <c:axId val="78882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8880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1377.82</c:v>
                </c:pt>
                <c:pt idx="1">
                  <c:v>1191.17</c:v>
                </c:pt>
                <c:pt idx="2">
                  <c:v>1498.59</c:v>
                </c:pt>
                <c:pt idx="3">
                  <c:v>1201.83</c:v>
                </c:pt>
                <c:pt idx="4">
                  <c:v>1140.07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896512"/>
        <c:axId val="103360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1868.17</c:v>
                </c:pt>
                <c:pt idx="1">
                  <c:v>1835.56</c:v>
                </c:pt>
                <c:pt idx="2">
                  <c:v>1622.51</c:v>
                </c:pt>
                <c:pt idx="3">
                  <c:v>1569.13</c:v>
                </c:pt>
                <c:pt idx="4">
                  <c:v>1436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96512"/>
        <c:axId val="103360000"/>
      </c:lineChart>
      <c:dateAx>
        <c:axId val="78896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360000"/>
        <c:crosses val="autoZero"/>
        <c:auto val="1"/>
        <c:lblOffset val="100"/>
        <c:baseTimeUnit val="years"/>
      </c:dateAx>
      <c:valAx>
        <c:axId val="103360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8896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86.2</c:v>
                </c:pt>
                <c:pt idx="1">
                  <c:v>87.19</c:v>
                </c:pt>
                <c:pt idx="2">
                  <c:v>87.23</c:v>
                </c:pt>
                <c:pt idx="3">
                  <c:v>87.22</c:v>
                </c:pt>
                <c:pt idx="4">
                  <c:v>85.42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398016"/>
        <c:axId val="103404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55.15</c:v>
                </c:pt>
                <c:pt idx="1">
                  <c:v>52.89</c:v>
                </c:pt>
                <c:pt idx="2">
                  <c:v>62.83</c:v>
                </c:pt>
                <c:pt idx="3">
                  <c:v>64.63</c:v>
                </c:pt>
                <c:pt idx="4">
                  <c:v>66.56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98016"/>
        <c:axId val="103404288"/>
      </c:lineChart>
      <c:dateAx>
        <c:axId val="103398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404288"/>
        <c:crosses val="autoZero"/>
        <c:auto val="1"/>
        <c:lblOffset val="100"/>
        <c:baseTimeUnit val="years"/>
      </c:dateAx>
      <c:valAx>
        <c:axId val="103404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398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197.08</c:v>
                </c:pt>
                <c:pt idx="1">
                  <c:v>190.3</c:v>
                </c:pt>
                <c:pt idx="2">
                  <c:v>195.2</c:v>
                </c:pt>
                <c:pt idx="3">
                  <c:v>196.18</c:v>
                </c:pt>
                <c:pt idx="4">
                  <c:v>207.2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167872"/>
        <c:axId val="10317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283.05</c:v>
                </c:pt>
                <c:pt idx="1">
                  <c:v>300.52</c:v>
                </c:pt>
                <c:pt idx="2">
                  <c:v>250.43</c:v>
                </c:pt>
                <c:pt idx="3">
                  <c:v>245.75</c:v>
                </c:pt>
                <c:pt idx="4">
                  <c:v>244.29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67872"/>
        <c:axId val="103178240"/>
      </c:lineChart>
      <c:dateAx>
        <c:axId val="103167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178240"/>
        <c:crosses val="autoZero"/>
        <c:auto val="1"/>
        <c:lblOffset val="100"/>
        <c:baseTimeUnit val="years"/>
      </c:dateAx>
      <c:valAx>
        <c:axId val="10317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167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【1,479.31】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【80.39】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【41.06】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【63.50】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G1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三重県　伊賀市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特定環境保全公共下水道</v>
      </c>
      <c r="Q8" s="70"/>
      <c r="R8" s="70"/>
      <c r="S8" s="70"/>
      <c r="T8" s="70"/>
      <c r="U8" s="70"/>
      <c r="V8" s="70"/>
      <c r="W8" s="70" t="str">
        <f>データ!L6</f>
        <v>D2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95743</v>
      </c>
      <c r="AM8" s="64"/>
      <c r="AN8" s="64"/>
      <c r="AO8" s="64"/>
      <c r="AP8" s="64"/>
      <c r="AQ8" s="64"/>
      <c r="AR8" s="64"/>
      <c r="AS8" s="64"/>
      <c r="AT8" s="63">
        <f>データ!S6</f>
        <v>558.23</v>
      </c>
      <c r="AU8" s="63"/>
      <c r="AV8" s="63"/>
      <c r="AW8" s="63"/>
      <c r="AX8" s="63"/>
      <c r="AY8" s="63"/>
      <c r="AZ8" s="63"/>
      <c r="BA8" s="63"/>
      <c r="BB8" s="63">
        <f>データ!T6</f>
        <v>171.51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13.88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4428</v>
      </c>
      <c r="AE10" s="64"/>
      <c r="AF10" s="64"/>
      <c r="AG10" s="64"/>
      <c r="AH10" s="64"/>
      <c r="AI10" s="64"/>
      <c r="AJ10" s="64"/>
      <c r="AK10" s="2"/>
      <c r="AL10" s="64">
        <f>データ!U6</f>
        <v>13191</v>
      </c>
      <c r="AM10" s="64"/>
      <c r="AN10" s="64"/>
      <c r="AO10" s="64"/>
      <c r="AP10" s="64"/>
      <c r="AQ10" s="64"/>
      <c r="AR10" s="64"/>
      <c r="AS10" s="64"/>
      <c r="AT10" s="63">
        <f>データ!V6</f>
        <v>4.5</v>
      </c>
      <c r="AU10" s="63"/>
      <c r="AV10" s="63"/>
      <c r="AW10" s="63"/>
      <c r="AX10" s="63"/>
      <c r="AY10" s="63"/>
      <c r="AZ10" s="63"/>
      <c r="BA10" s="63"/>
      <c r="BB10" s="63">
        <f>データ!W6</f>
        <v>2931.33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242161</v>
      </c>
      <c r="D6" s="31">
        <f t="shared" si="3"/>
        <v>47</v>
      </c>
      <c r="E6" s="31">
        <f t="shared" si="3"/>
        <v>17</v>
      </c>
      <c r="F6" s="31">
        <f t="shared" si="3"/>
        <v>4</v>
      </c>
      <c r="G6" s="31">
        <f t="shared" si="3"/>
        <v>0</v>
      </c>
      <c r="H6" s="31" t="str">
        <f t="shared" si="3"/>
        <v>三重県　伊賀市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特定環境保全公共下水道</v>
      </c>
      <c r="L6" s="31" t="str">
        <f t="shared" si="3"/>
        <v>D2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13.88</v>
      </c>
      <c r="P6" s="32">
        <f t="shared" si="3"/>
        <v>100</v>
      </c>
      <c r="Q6" s="32">
        <f t="shared" si="3"/>
        <v>4428</v>
      </c>
      <c r="R6" s="32">
        <f t="shared" si="3"/>
        <v>95743</v>
      </c>
      <c r="S6" s="32">
        <f t="shared" si="3"/>
        <v>558.23</v>
      </c>
      <c r="T6" s="32">
        <f t="shared" si="3"/>
        <v>171.51</v>
      </c>
      <c r="U6" s="32">
        <f t="shared" si="3"/>
        <v>13191</v>
      </c>
      <c r="V6" s="32">
        <f t="shared" si="3"/>
        <v>4.5</v>
      </c>
      <c r="W6" s="32">
        <f t="shared" si="3"/>
        <v>2931.33</v>
      </c>
      <c r="X6" s="33">
        <f>IF(X7="",NA(),X7)</f>
        <v>91.3</v>
      </c>
      <c r="Y6" s="33">
        <f t="shared" ref="Y6:AG6" si="4">IF(Y7="",NA(),Y7)</f>
        <v>94.36</v>
      </c>
      <c r="Z6" s="33">
        <f t="shared" si="4"/>
        <v>98.77</v>
      </c>
      <c r="AA6" s="33">
        <f t="shared" si="4"/>
        <v>97.92</v>
      </c>
      <c r="AB6" s="33">
        <f t="shared" si="4"/>
        <v>97.47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1377.82</v>
      </c>
      <c r="BF6" s="33">
        <f t="shared" ref="BF6:BN6" si="7">IF(BF7="",NA(),BF7)</f>
        <v>1191.17</v>
      </c>
      <c r="BG6" s="33">
        <f t="shared" si="7"/>
        <v>1498.59</v>
      </c>
      <c r="BH6" s="33">
        <f t="shared" si="7"/>
        <v>1201.83</v>
      </c>
      <c r="BI6" s="33">
        <f t="shared" si="7"/>
        <v>1140.07</v>
      </c>
      <c r="BJ6" s="33">
        <f t="shared" si="7"/>
        <v>1868.17</v>
      </c>
      <c r="BK6" s="33">
        <f t="shared" si="7"/>
        <v>1835.56</v>
      </c>
      <c r="BL6" s="33">
        <f t="shared" si="7"/>
        <v>1622.51</v>
      </c>
      <c r="BM6" s="33">
        <f t="shared" si="7"/>
        <v>1569.13</v>
      </c>
      <c r="BN6" s="33">
        <f t="shared" si="7"/>
        <v>1436</v>
      </c>
      <c r="BO6" s="32" t="str">
        <f>IF(BO7="","",IF(BO7="-","【-】","【"&amp;SUBSTITUTE(TEXT(BO7,"#,##0.00"),"-","△")&amp;"】"))</f>
        <v>【1,479.31】</v>
      </c>
      <c r="BP6" s="33">
        <f>IF(BP7="",NA(),BP7)</f>
        <v>86.2</v>
      </c>
      <c r="BQ6" s="33">
        <f t="shared" ref="BQ6:BY6" si="8">IF(BQ7="",NA(),BQ7)</f>
        <v>87.19</v>
      </c>
      <c r="BR6" s="33">
        <f t="shared" si="8"/>
        <v>87.23</v>
      </c>
      <c r="BS6" s="33">
        <f t="shared" si="8"/>
        <v>87.22</v>
      </c>
      <c r="BT6" s="33">
        <f t="shared" si="8"/>
        <v>85.42</v>
      </c>
      <c r="BU6" s="33">
        <f t="shared" si="8"/>
        <v>55.15</v>
      </c>
      <c r="BV6" s="33">
        <f t="shared" si="8"/>
        <v>52.89</v>
      </c>
      <c r="BW6" s="33">
        <f t="shared" si="8"/>
        <v>62.83</v>
      </c>
      <c r="BX6" s="33">
        <f t="shared" si="8"/>
        <v>64.63</v>
      </c>
      <c r="BY6" s="33">
        <f t="shared" si="8"/>
        <v>66.56</v>
      </c>
      <c r="BZ6" s="32" t="str">
        <f>IF(BZ7="","",IF(BZ7="-","【-】","【"&amp;SUBSTITUTE(TEXT(BZ7,"#,##0.00"),"-","△")&amp;"】"))</f>
        <v>【63.50】</v>
      </c>
      <c r="CA6" s="33">
        <f>IF(CA7="",NA(),CA7)</f>
        <v>197.08</v>
      </c>
      <c r="CB6" s="33">
        <f t="shared" ref="CB6:CJ6" si="9">IF(CB7="",NA(),CB7)</f>
        <v>190.3</v>
      </c>
      <c r="CC6" s="33">
        <f t="shared" si="9"/>
        <v>195.2</v>
      </c>
      <c r="CD6" s="33">
        <f t="shared" si="9"/>
        <v>196.18</v>
      </c>
      <c r="CE6" s="33">
        <f t="shared" si="9"/>
        <v>207.2</v>
      </c>
      <c r="CF6" s="33">
        <f t="shared" si="9"/>
        <v>283.05</v>
      </c>
      <c r="CG6" s="33">
        <f t="shared" si="9"/>
        <v>300.52</v>
      </c>
      <c r="CH6" s="33">
        <f t="shared" si="9"/>
        <v>250.43</v>
      </c>
      <c r="CI6" s="33">
        <f t="shared" si="9"/>
        <v>245.75</v>
      </c>
      <c r="CJ6" s="33">
        <f t="shared" si="9"/>
        <v>244.29</v>
      </c>
      <c r="CK6" s="32" t="str">
        <f>IF(CK7="","",IF(CK7="-","【-】","【"&amp;SUBSTITUTE(TEXT(CK7,"#,##0.00"),"-","△")&amp;"】"))</f>
        <v>【253.12】</v>
      </c>
      <c r="CL6" s="33">
        <f>IF(CL7="",NA(),CL7)</f>
        <v>33.049999999999997</v>
      </c>
      <c r="CM6" s="33">
        <f t="shared" ref="CM6:CU6" si="10">IF(CM7="",NA(),CM7)</f>
        <v>33.659999999999997</v>
      </c>
      <c r="CN6" s="33">
        <f t="shared" si="10"/>
        <v>34.700000000000003</v>
      </c>
      <c r="CO6" s="33">
        <f t="shared" si="10"/>
        <v>33.729999999999997</v>
      </c>
      <c r="CP6" s="33">
        <f t="shared" si="10"/>
        <v>34.1</v>
      </c>
      <c r="CQ6" s="33">
        <f t="shared" si="10"/>
        <v>36.18</v>
      </c>
      <c r="CR6" s="33">
        <f t="shared" si="10"/>
        <v>36.799999999999997</v>
      </c>
      <c r="CS6" s="33">
        <f t="shared" si="10"/>
        <v>42.31</v>
      </c>
      <c r="CT6" s="33">
        <f t="shared" si="10"/>
        <v>43.65</v>
      </c>
      <c r="CU6" s="33">
        <f t="shared" si="10"/>
        <v>43.58</v>
      </c>
      <c r="CV6" s="32" t="str">
        <f>IF(CV7="","",IF(CV7="-","【-】","【"&amp;SUBSTITUTE(TEXT(CV7,"#,##0.00"),"-","△")&amp;"】"))</f>
        <v>【41.06】</v>
      </c>
      <c r="CW6" s="33">
        <f>IF(CW7="",NA(),CW7)</f>
        <v>73.62</v>
      </c>
      <c r="CX6" s="33">
        <f t="shared" ref="CX6:DF6" si="11">IF(CX7="",NA(),CX7)</f>
        <v>77.349999999999994</v>
      </c>
      <c r="CY6" s="33">
        <f t="shared" si="11"/>
        <v>75.17</v>
      </c>
      <c r="CZ6" s="33">
        <f t="shared" si="11"/>
        <v>76.31</v>
      </c>
      <c r="DA6" s="33">
        <f t="shared" si="11"/>
        <v>76.5</v>
      </c>
      <c r="DB6" s="33">
        <f t="shared" si="11"/>
        <v>72.14</v>
      </c>
      <c r="DC6" s="33">
        <f t="shared" si="11"/>
        <v>71.62</v>
      </c>
      <c r="DD6" s="33">
        <f t="shared" si="11"/>
        <v>81.3</v>
      </c>
      <c r="DE6" s="33">
        <f t="shared" si="11"/>
        <v>82.2</v>
      </c>
      <c r="DF6" s="33">
        <f t="shared" si="11"/>
        <v>82.35</v>
      </c>
      <c r="DG6" s="32" t="str">
        <f>IF(DG7="","",IF(DG7="-","【-】","【"&amp;SUBSTITUTE(TEXT(DG7,"#,##0.00"),"-","△")&amp;"】"))</f>
        <v>【80.39】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0.05</v>
      </c>
      <c r="EJ6" s="33">
        <f t="shared" si="14"/>
        <v>0.05</v>
      </c>
      <c r="EK6" s="33">
        <f t="shared" si="14"/>
        <v>0.11</v>
      </c>
      <c r="EL6" s="33">
        <f t="shared" si="14"/>
        <v>0.05</v>
      </c>
      <c r="EM6" s="33">
        <f t="shared" si="14"/>
        <v>0.04</v>
      </c>
      <c r="EN6" s="32" t="str">
        <f>IF(EN7="","",IF(EN7="-","【-】","【"&amp;SUBSTITUTE(TEXT(EN7,"#,##0.00"),"-","△")&amp;"】"))</f>
        <v>【0.05】</v>
      </c>
    </row>
    <row r="7" spans="1:144" s="34" customFormat="1">
      <c r="A7" s="26"/>
      <c r="B7" s="35">
        <v>2014</v>
      </c>
      <c r="C7" s="35">
        <v>242161</v>
      </c>
      <c r="D7" s="35">
        <v>47</v>
      </c>
      <c r="E7" s="35">
        <v>17</v>
      </c>
      <c r="F7" s="35">
        <v>4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13.88</v>
      </c>
      <c r="P7" s="36">
        <v>100</v>
      </c>
      <c r="Q7" s="36">
        <v>4428</v>
      </c>
      <c r="R7" s="36">
        <v>95743</v>
      </c>
      <c r="S7" s="36">
        <v>558.23</v>
      </c>
      <c r="T7" s="36">
        <v>171.51</v>
      </c>
      <c r="U7" s="36">
        <v>13191</v>
      </c>
      <c r="V7" s="36">
        <v>4.5</v>
      </c>
      <c r="W7" s="36">
        <v>2931.33</v>
      </c>
      <c r="X7" s="36">
        <v>91.3</v>
      </c>
      <c r="Y7" s="36">
        <v>94.36</v>
      </c>
      <c r="Z7" s="36">
        <v>98.77</v>
      </c>
      <c r="AA7" s="36">
        <v>97.92</v>
      </c>
      <c r="AB7" s="36">
        <v>97.47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1377.82</v>
      </c>
      <c r="BF7" s="36">
        <v>1191.17</v>
      </c>
      <c r="BG7" s="36">
        <v>1498.59</v>
      </c>
      <c r="BH7" s="36">
        <v>1201.83</v>
      </c>
      <c r="BI7" s="36">
        <v>1140.07</v>
      </c>
      <c r="BJ7" s="36">
        <v>1868.17</v>
      </c>
      <c r="BK7" s="36">
        <v>1835.56</v>
      </c>
      <c r="BL7" s="36">
        <v>1622.51</v>
      </c>
      <c r="BM7" s="36">
        <v>1569.13</v>
      </c>
      <c r="BN7" s="36">
        <v>1436</v>
      </c>
      <c r="BO7" s="36">
        <v>1479.31</v>
      </c>
      <c r="BP7" s="36">
        <v>86.2</v>
      </c>
      <c r="BQ7" s="36">
        <v>87.19</v>
      </c>
      <c r="BR7" s="36">
        <v>87.23</v>
      </c>
      <c r="BS7" s="36">
        <v>87.22</v>
      </c>
      <c r="BT7" s="36">
        <v>85.42</v>
      </c>
      <c r="BU7" s="36">
        <v>55.15</v>
      </c>
      <c r="BV7" s="36">
        <v>52.89</v>
      </c>
      <c r="BW7" s="36">
        <v>62.83</v>
      </c>
      <c r="BX7" s="36">
        <v>64.63</v>
      </c>
      <c r="BY7" s="36">
        <v>66.56</v>
      </c>
      <c r="BZ7" s="36">
        <v>63.5</v>
      </c>
      <c r="CA7" s="36">
        <v>197.08</v>
      </c>
      <c r="CB7" s="36">
        <v>190.3</v>
      </c>
      <c r="CC7" s="36">
        <v>195.2</v>
      </c>
      <c r="CD7" s="36">
        <v>196.18</v>
      </c>
      <c r="CE7" s="36">
        <v>207.2</v>
      </c>
      <c r="CF7" s="36">
        <v>283.05</v>
      </c>
      <c r="CG7" s="36">
        <v>300.52</v>
      </c>
      <c r="CH7" s="36">
        <v>250.43</v>
      </c>
      <c r="CI7" s="36">
        <v>245.75</v>
      </c>
      <c r="CJ7" s="36">
        <v>244.29</v>
      </c>
      <c r="CK7" s="36">
        <v>253.12</v>
      </c>
      <c r="CL7" s="36">
        <v>33.049999999999997</v>
      </c>
      <c r="CM7" s="36">
        <v>33.659999999999997</v>
      </c>
      <c r="CN7" s="36">
        <v>34.700000000000003</v>
      </c>
      <c r="CO7" s="36">
        <v>33.729999999999997</v>
      </c>
      <c r="CP7" s="36">
        <v>34.1</v>
      </c>
      <c r="CQ7" s="36">
        <v>36.18</v>
      </c>
      <c r="CR7" s="36">
        <v>36.799999999999997</v>
      </c>
      <c r="CS7" s="36">
        <v>42.31</v>
      </c>
      <c r="CT7" s="36">
        <v>43.65</v>
      </c>
      <c r="CU7" s="36">
        <v>43.58</v>
      </c>
      <c r="CV7" s="36">
        <v>41.06</v>
      </c>
      <c r="CW7" s="36">
        <v>73.62</v>
      </c>
      <c r="CX7" s="36">
        <v>77.349999999999994</v>
      </c>
      <c r="CY7" s="36">
        <v>75.17</v>
      </c>
      <c r="CZ7" s="36">
        <v>76.31</v>
      </c>
      <c r="DA7" s="36">
        <v>76.5</v>
      </c>
      <c r="DB7" s="36">
        <v>72.14</v>
      </c>
      <c r="DC7" s="36">
        <v>71.62</v>
      </c>
      <c r="DD7" s="36">
        <v>81.3</v>
      </c>
      <c r="DE7" s="36">
        <v>82.2</v>
      </c>
      <c r="DF7" s="36">
        <v>82.35</v>
      </c>
      <c r="DG7" s="36">
        <v>80.39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0.05</v>
      </c>
      <c r="EJ7" s="36">
        <v>0.05</v>
      </c>
      <c r="EK7" s="36">
        <v>0.11</v>
      </c>
      <c r="EL7" s="36">
        <v>0.05</v>
      </c>
      <c r="EM7" s="36">
        <v>0.04</v>
      </c>
      <c r="EN7" s="36">
        <v>0.05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</cp:lastModifiedBy>
  <cp:lastPrinted>2016-02-15T00:46:14Z</cp:lastPrinted>
  <dcterms:created xsi:type="dcterms:W3CDTF">2016-02-03T09:04:34Z</dcterms:created>
  <dcterms:modified xsi:type="dcterms:W3CDTF">2016-02-15T00:46:20Z</dcterms:modified>
  <cp:category/>
</cp:coreProperties>
</file>