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AD10" i="4" s="1"/>
  <c r="P6" i="5"/>
  <c r="O6" i="5"/>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P10" i="4"/>
  <c r="BB8" i="4"/>
  <c r="AT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<sst xmlns="http://schemas.openxmlformats.org/spreadsheetml/2006/main" count="220" uniqueCount="110">
  <si>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</si>
  <si>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</si>
  <si>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</si>
  <si>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</si>
  <si>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</si>
  <si>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</si>
  <si>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</si>
  <si>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</si>
  <si>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</si>
  <si>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</si>
  <si>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</si>
  <si>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</si>
  <si>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</si>
  <si>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</si>
  <si>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</si>
  <si>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</si>
  <si>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</si>
  <si>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</si>
  <si>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</si>
  <si>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</si>
  <si>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</si>
  <si>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</si>
  <si>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</si>
  <si>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</si>
  <si>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</si>
  <si>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</si>
  <si>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</si>
  <si>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</si>
  <si>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</si>
  <si>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</si>
  <si>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</si>
  <si>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</si>
  <si>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</si>
  <si>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</si>
  <si>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</si>
  <si>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</si>
  <si>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</si>
  <si>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</si>
  <si>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</si>
  <si>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</si>
  <si>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</si>
  <si>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</si>
  <si>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</si>
  <si>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</si>
  <si>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</si>
  <si>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</si>
  <si>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</si>
  <si>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</si>
  <si>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</si>
  <si>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</si>
  <si>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</si>
  <si>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</si>
  <si>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</si>
  <si>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</si>
  <si>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</si>
  <si>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</si>
  <si>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</si>
  <si>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</si>
  <si>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</si>
  <si>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</si>
  <si>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</si>
  <si>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</si>
  <si>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</si>
  <si>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</si>
  <si>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</si>
  <si>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</si>
  <si>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</si>
  <si>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</si>
  <si>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</si>
  <si>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</si>
  <si>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</si>
  <si>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</si>
  <si>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</si>
  <si>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</si>
  <si>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</si>
  <si>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</si>
  <si>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</si>
  <si>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</si>
  <si>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</si>
  <si>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</si>
  <si>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</si>
  <si>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</si>
  <si>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</si>
  <si>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</si>
  <si>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</si>
  <si>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</si>
  <si>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</si>
  <si>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</si>
  <si>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</si>
  <si>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</si>
  <si>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</si>
  <si>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</si>
  <si>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</si>
  <si>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</si>
  <si>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</si>
  <si>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</si>
  <si>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伊勢市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</si>
  <si>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</si>
  <si>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</si>
  <si>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</si>
  <si>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</si>
  <si>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</si>
  <si>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</si>
  <si>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</si>
  <si>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</si>
  <si>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</si>
  <si>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</si>
  <si>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においては、①経常収支比率が単年度の収支が黒字であることを示す100％を超え、かつ、②累積欠損金が発生していないことを示す0％であり、使用料で回収すべき経費をどの程度使用料で賄えているかを表す⑤経費回収率も100％を超え年々上昇していることから、健全であると言える。
　また、１年以内に支払うべき債務に対して支払うことができる現金等がある状況を示す③流動比率は100％を超えており短期的な債務の支払に問題はない。また、料金収入に対する企業債残高の割合を表す④企業債残高体事業規模比率も全国平均値を大幅に下回っていることから健全な財政状態であることがわかる。
　処理区域内人口のうち、実際に下水道に接続している人口の割合を表した⑧水洗化率は100％に近く、使用料で回収すべき経費をどの程度使用料で賄えているかを表す指標である⑤経費回収率も100％を超え、有収水量１㎥あたりの汚水処理に要した費用を表した⑥汚水処理原価も経費削減により年々下がり全国平均値より低い状態にあり良好な経営状態である。
　施設・設備が一日に対応可能な処理能力に対する一日平均処理水量の割合である⑦施設利用率もほぼ全国平均であり、適正で効率よく稼動していると言える。</t>
    <rPh sb="249" eb="251">
      <t>ゼンコク</t>
    </rPh>
    <rPh sb="255" eb="257">
      <t>オオハバ</t>
    </rPh>
    <rPh sb="258" eb="259">
      <t>シタ</t>
    </rPh>
    <rPh sb="268" eb="270">
      <t>ケンゼン</t>
    </rPh>
    <rPh sb="271" eb="273">
      <t>ザイセイ</t>
    </rPh>
    <rPh sb="273" eb="275">
      <t>ジョウタイ</t>
    </rPh>
    <rPh sb="331" eb="332">
      <t>チカ</t>
    </rPh>
    <rPh sb="380" eb="381">
      <t>コ</t>
    </rPh>
    <rPh sb="415" eb="417">
      <t>ケイヒ</t>
    </rPh>
    <rPh sb="417" eb="419">
      <t>サクゲン</t>
    </rPh>
    <rPh sb="422" eb="424">
      <t>ネンネン</t>
    </rPh>
    <rPh sb="424" eb="425">
      <t>サ</t>
    </rPh>
    <rPh sb="427" eb="429">
      <t>ゼンコク</t>
    </rPh>
    <rPh sb="434" eb="435">
      <t>ヒク</t>
    </rPh>
    <rPh sb="436" eb="438">
      <t>ジョウタイ</t>
    </rPh>
    <rPh sb="441" eb="443">
      <t>リョウコウ</t>
    </rPh>
    <rPh sb="444" eb="446">
      <t>ケイエイ</t>
    </rPh>
    <rPh sb="446" eb="448">
      <t>ジョウタイ</t>
    </rPh>
    <rPh sb="491" eb="493">
      <t>シセツ</t>
    </rPh>
    <rPh sb="493" eb="496">
      <t>リヨウリツ</t>
    </rPh>
    <rPh sb="499" eb="501">
      <t>ゼンコク</t>
    </rPh>
    <rPh sb="501" eb="503">
      <t>ヘイキン</t>
    </rPh>
    <rPh sb="507" eb="509">
      <t>テキセイ</t>
    </rPh>
    <rPh sb="510" eb="512">
      <t>コウリツ</t>
    </rPh>
    <rPh sb="514" eb="516">
      <t>カドウ</t>
    </rPh>
    <rPh sb="521" eb="522">
      <t>イ</t>
    </rPh>
    <phoneticPr fontId="4"/>
  </si>
  <si>
    <t>　有形固定資産のうち償却対象資産の減価償却がどの程度進んでいるかを表し資産の老朽化度合を示す⑦有形固定資産減価償却率は、全国平均値よりも高くなっているが、現在、施設の設備等の長寿命化を計画的に取り組んでいるところである。また、法定耐用年数を経過した管渠はないため、②管渠老朽化率及び③管渠改善率は0％である。</t>
    <rPh sb="60" eb="62">
      <t>ゼンコク</t>
    </rPh>
    <rPh sb="77" eb="79">
      <t>ゲンザイ</t>
    </rPh>
    <rPh sb="80" eb="82">
      <t>シセツ</t>
    </rPh>
    <rPh sb="83" eb="85">
      <t>セツビ</t>
    </rPh>
    <rPh sb="85" eb="86">
      <t>トウ</t>
    </rPh>
    <rPh sb="87" eb="88">
      <t>チョウ</t>
    </rPh>
    <rPh sb="88" eb="90">
      <t>ジュミョウ</t>
    </rPh>
    <rPh sb="90" eb="91">
      <t>カ</t>
    </rPh>
    <rPh sb="92" eb="95">
      <t>ケイカクテキ</t>
    </rPh>
    <rPh sb="96" eb="97">
      <t>ト</t>
    </rPh>
    <rPh sb="98" eb="99">
      <t>ク</t>
    </rPh>
    <phoneticPr fontId="4"/>
  </si>
  <si>
    <t>　当市の下水道事業の経営状況は、現在、比較的健全かつ効率的に運営していると言える。しかし、2.①有形固定資産減価償却率の上昇傾向からも施設の老朽化（特に浄化センターの設備等）が進んでいくと見込まれる。
　今後、人口の減少とともに使用料収入の減少が見込まれるが、計画的な更新事業の実施と経営改善を行いながら安定的に事業継続を行う必要がある。</t>
    <rPh sb="1" eb="3">
      <t>トウシ</t>
    </rPh>
    <rPh sb="4" eb="7">
      <t>ゲスイドウ</t>
    </rPh>
    <rPh sb="7" eb="9">
      <t>ジギョウ</t>
    </rPh>
    <rPh sb="10" eb="12">
      <t>ケイエイ</t>
    </rPh>
    <rPh sb="12" eb="14">
      <t>ジョウキョウ</t>
    </rPh>
    <rPh sb="16" eb="18">
      <t>ゲンザイ</t>
    </rPh>
    <rPh sb="19" eb="22">
      <t>ヒカクテキ</t>
    </rPh>
    <rPh sb="22" eb="24">
      <t>ケンゼン</t>
    </rPh>
    <rPh sb="26" eb="29">
      <t>コウリツテキ</t>
    </rPh>
    <rPh sb="30" eb="32">
      <t>ウンエイ</t>
    </rPh>
    <rPh sb="37" eb="38">
      <t>イ</t>
    </rPh>
    <rPh sb="60" eb="62">
      <t>ジョウショウ</t>
    </rPh>
    <rPh sb="62" eb="64">
      <t>ケイコウ</t>
    </rPh>
    <rPh sb="67" eb="69">
      <t>シセツ</t>
    </rPh>
    <rPh sb="70" eb="73">
      <t>ロウキュウカ</t>
    </rPh>
    <rPh sb="74" eb="75">
      <t>トク</t>
    </rPh>
    <rPh sb="76" eb="78">
      <t>ジョウカ</t>
    </rPh>
    <rPh sb="83" eb="85">
      <t>セツビ</t>
    </rPh>
    <rPh sb="85" eb="86">
      <t>トウ</t>
    </rPh>
    <rPh sb="88" eb="89">
      <t>スス</t>
    </rPh>
    <rPh sb="94" eb="96">
      <t>ミコ</t>
    </rPh>
    <rPh sb="102" eb="104">
      <t>コンゴ</t>
    </rPh>
    <rPh sb="105" eb="107">
      <t>ジンコウ</t>
    </rPh>
    <rPh sb="108" eb="110">
      <t>ゲンショウ</t>
    </rPh>
    <rPh sb="114" eb="116">
      <t>シヨウ</t>
    </rPh>
    <rPh sb="116" eb="117">
      <t>リョウ</t>
    </rPh>
    <rPh sb="117" eb="119">
      <t>シュウニュウ</t>
    </rPh>
    <rPh sb="120" eb="122">
      <t>ゲンショウ</t>
    </rPh>
    <rPh sb="123" eb="125">
      <t>ミコ</t>
    </rPh>
    <rPh sb="130" eb="133">
      <t>ケイカクテキ</t>
    </rPh>
    <rPh sb="134" eb="136">
      <t>コウシン</t>
    </rPh>
    <rPh sb="136" eb="138">
      <t>ジギョウ</t>
    </rPh>
    <rPh sb="139" eb="141">
      <t>ジッシ</t>
    </rPh>
    <rPh sb="142" eb="144">
      <t>ケイエイ</t>
    </rPh>
    <rPh sb="144" eb="146">
      <t>カイゼン</t>
    </rPh>
    <rPh sb="147" eb="148">
      <t>オコナ</t>
    </rPh>
    <rPh sb="152" eb="155">
      <t>アンテイテキ</t>
    </rPh>
    <rPh sb="156" eb="158">
      <t>ジギョウ</t>
    </rPh>
    <rPh sb="158" eb="160">
      <t>ケイゾク</t>
    </rPh>
    <rPh sb="161" eb="162">
      <t>オコナ</t>
    </rPh>
    <rPh sb="163" eb="1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</si>
</sst>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619584"/>
        <c:axId val="9962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0.05</c:v>
                </c:pt>
                <c:pt idx="4">
                  <c:v>0.04</c:v>
                </c:pt>
              </c:numCache>
            </c:numRef>
          </c:val>
          <c:smooth val="0"/>
        </c:ser>
        <c:dLbls>
          <c:showLegendKey val="0"/>
          <c:showVal val="0"/>
          <c:showCatName val="0"/>
          <c:showSerName val="0"/>
          <c:showPercent val="0"/>
          <c:showBubbleSize val="0"/>
        </c:dLbls>
        <c:marker val="1"/>
        <c:smooth val="0"/>
        <c:axId val="99619584"/>
        <c:axId val="99621504"/>
      </c:lineChart>
      <c:dateAx>
        <c:axId val="99619584"/>
        <c:scaling>
          <c:orientation val="minMax"/>
        </c:scaling>
        <c:delete val="1"/>
        <c:axPos val="b"/>
        <c:numFmt formatCode="ge" sourceLinked="1"/>
        <c:majorTickMark val="none"/>
        <c:minorTickMark val="none"/>
        <c:tickLblPos val="none"/>
        <c:crossAx val="99621504"/>
        <c:crosses val="autoZero"/>
        <c:auto val="1"/>
        <c:lblOffset val="100"/>
        <c:baseTimeUnit val="years"/>
      </c:dateAx>
      <c:valAx>
        <c:axId val="9962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55.94</c:v>
                </c:pt>
                <c:pt idx="1">
                  <c:v>54.94</c:v>
                </c:pt>
                <c:pt idx="2">
                  <c:v>55.59</c:v>
                </c:pt>
                <c:pt idx="3">
                  <c:v>66.34</c:v>
                </c:pt>
                <c:pt idx="4">
                  <c:v>62.38</c:v>
                </c:pt>
              </c:numCache>
            </c:numRef>
          </c:val>
        </c:ser>
        <c:dLbls>
          <c:showLegendKey val="0"/>
          <c:showVal val="0"/>
          <c:showCatName val="0"/>
          <c:showSerName val="0"/>
          <c:showPercent val="0"/>
          <c:showBubbleSize val="0"/>
        </c:dLbls>
        <c:gapWidth val="150"/>
        <c:axId val="100795520"/>
        <c:axId val="1007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43.65</c:v>
                </c:pt>
                <c:pt idx="4">
                  <c:v>43.58</c:v>
                </c:pt>
              </c:numCache>
            </c:numRef>
          </c:val>
          <c:smooth val="0"/>
        </c:ser>
        <c:dLbls>
          <c:showLegendKey val="0"/>
          <c:showVal val="0"/>
          <c:showCatName val="0"/>
          <c:showSerName val="0"/>
          <c:showPercent val="0"/>
          <c:showBubbleSize val="0"/>
        </c:dLbls>
        <c:marker val="1"/>
        <c:smooth val="0"/>
        <c:axId val="100795520"/>
        <c:axId val="100797440"/>
      </c:lineChart>
      <c:dateAx>
        <c:axId val="100795520"/>
        <c:scaling>
          <c:orientation val="minMax"/>
        </c:scaling>
        <c:delete val="1"/>
        <c:axPos val="b"/>
        <c:numFmt formatCode="ge" sourceLinked="1"/>
        <c:majorTickMark val="none"/>
        <c:minorTickMark val="none"/>
        <c:tickLblPos val="none"/>
        <c:crossAx val="100797440"/>
        <c:crosses val="autoZero"/>
        <c:auto val="1"/>
        <c:lblOffset val="100"/>
        <c:baseTimeUnit val="years"/>
      </c:dateAx>
      <c:valAx>
        <c:axId val="1007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93.71</c:v>
                </c:pt>
                <c:pt idx="1">
                  <c:v>94.88</c:v>
                </c:pt>
                <c:pt idx="2">
                  <c:v>97.32</c:v>
                </c:pt>
                <c:pt idx="3">
                  <c:v>96.78</c:v>
                </c:pt>
                <c:pt idx="4">
                  <c:v>96.69</c:v>
                </c:pt>
              </c:numCache>
            </c:numRef>
          </c:val>
        </c:ser>
        <c:dLbls>
          <c:showLegendKey val="0"/>
          <c:showVal val="0"/>
          <c:showCatName val="0"/>
          <c:showSerName val="0"/>
          <c:showPercent val="0"/>
          <c:showBubbleSize val="0"/>
        </c:dLbls>
        <c:gapWidth val="150"/>
        <c:axId val="100836096"/>
        <c:axId val="10083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82.2</c:v>
                </c:pt>
                <c:pt idx="4">
                  <c:v>82.35</c:v>
                </c:pt>
              </c:numCache>
            </c:numRef>
          </c:val>
          <c:smooth val="0"/>
        </c:ser>
        <c:dLbls>
          <c:showLegendKey val="0"/>
          <c:showVal val="0"/>
          <c:showCatName val="0"/>
          <c:showSerName val="0"/>
          <c:showPercent val="0"/>
          <c:showBubbleSize val="0"/>
        </c:dLbls>
        <c:marker val="1"/>
        <c:smooth val="0"/>
        <c:axId val="100836096"/>
        <c:axId val="100838016"/>
      </c:lineChart>
      <c:dateAx>
        <c:axId val="100836096"/>
        <c:scaling>
          <c:orientation val="minMax"/>
        </c:scaling>
        <c:delete val="1"/>
        <c:axPos val="b"/>
        <c:numFmt formatCode="ge" sourceLinked="1"/>
        <c:majorTickMark val="none"/>
        <c:minorTickMark val="none"/>
        <c:tickLblPos val="none"/>
        <c:crossAx val="100838016"/>
        <c:crosses val="autoZero"/>
        <c:auto val="1"/>
        <c:lblOffset val="100"/>
        <c:baseTimeUnit val="years"/>
      </c:dateAx>
      <c:valAx>
        <c:axId val="10083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98.99</c:v>
                </c:pt>
                <c:pt idx="1">
                  <c:v>99.19</c:v>
                </c:pt>
                <c:pt idx="2">
                  <c:v>100.1</c:v>
                </c:pt>
                <c:pt idx="3">
                  <c:v>153.25</c:v>
                </c:pt>
                <c:pt idx="4">
                  <c:v>113.17</c:v>
                </c:pt>
              </c:numCache>
            </c:numRef>
          </c:val>
        </c:ser>
        <c:dLbls>
          <c:showLegendKey val="0"/>
          <c:showVal val="0"/>
          <c:showCatName val="0"/>
          <c:showSerName val="0"/>
          <c:showPercent val="0"/>
          <c:showBubbleSize val="0"/>
        </c:dLbls>
        <c:gapWidth val="150"/>
        <c:axId val="99660160"/>
        <c:axId val="996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93.85</c:v>
                </c:pt>
                <c:pt idx="3">
                  <c:v>96.59</c:v>
                </c:pt>
                <c:pt idx="4">
                  <c:v>101.24</c:v>
                </c:pt>
              </c:numCache>
            </c:numRef>
          </c:val>
          <c:smooth val="0"/>
        </c:ser>
        <c:dLbls>
          <c:showLegendKey val="0"/>
          <c:showVal val="0"/>
          <c:showCatName val="0"/>
          <c:showSerName val="0"/>
          <c:showPercent val="0"/>
          <c:showBubbleSize val="0"/>
        </c:dLbls>
        <c:marker val="1"/>
        <c:smooth val="0"/>
        <c:axId val="99660160"/>
        <c:axId val="99662080"/>
      </c:lineChart>
      <c:dateAx>
        <c:axId val="99660160"/>
        <c:scaling>
          <c:orientation val="minMax"/>
        </c:scaling>
        <c:delete val="1"/>
        <c:axPos val="b"/>
        <c:numFmt formatCode="ge" sourceLinked="1"/>
        <c:majorTickMark val="none"/>
        <c:minorTickMark val="none"/>
        <c:tickLblPos val="none"/>
        <c:crossAx val="99662080"/>
        <c:crosses val="autoZero"/>
        <c:auto val="1"/>
        <c:lblOffset val="100"/>
        <c:baseTimeUnit val="years"/>
      </c:dateAx>
      <c:valAx>
        <c:axId val="996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10.76</c:v>
                </c:pt>
                <c:pt idx="1">
                  <c:v>12.76</c:v>
                </c:pt>
                <c:pt idx="2">
                  <c:v>14.76</c:v>
                </c:pt>
                <c:pt idx="3">
                  <c:v>16.66</c:v>
                </c:pt>
                <c:pt idx="4">
                  <c:v>27.51</c:v>
                </c:pt>
              </c:numCache>
            </c:numRef>
          </c:val>
        </c:ser>
        <c:dLbls>
          <c:showLegendKey val="0"/>
          <c:showVal val="0"/>
          <c:showCatName val="0"/>
          <c:showSerName val="0"/>
          <c:showPercent val="0"/>
          <c:showBubbleSize val="0"/>
        </c:dLbls>
        <c:gapWidth val="150"/>
        <c:axId val="100478976"/>
        <c:axId val="10048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6.5</c:v>
                </c:pt>
                <c:pt idx="3">
                  <c:v>13.6</c:v>
                </c:pt>
                <c:pt idx="4">
                  <c:v>22.34</c:v>
                </c:pt>
              </c:numCache>
            </c:numRef>
          </c:val>
          <c:smooth val="0"/>
        </c:ser>
        <c:dLbls>
          <c:showLegendKey val="0"/>
          <c:showVal val="0"/>
          <c:showCatName val="0"/>
          <c:showSerName val="0"/>
          <c:showPercent val="0"/>
          <c:showBubbleSize val="0"/>
        </c:dLbls>
        <c:marker val="1"/>
        <c:smooth val="0"/>
        <c:axId val="100478976"/>
        <c:axId val="100480896"/>
      </c:lineChart>
      <c:dateAx>
        <c:axId val="100478976"/>
        <c:scaling>
          <c:orientation val="minMax"/>
        </c:scaling>
        <c:delete val="1"/>
        <c:axPos val="b"/>
        <c:numFmt formatCode="ge" sourceLinked="1"/>
        <c:majorTickMark val="none"/>
        <c:minorTickMark val="none"/>
        <c:tickLblPos val="none"/>
        <c:crossAx val="100480896"/>
        <c:crosses val="autoZero"/>
        <c:auto val="1"/>
        <c:lblOffset val="100"/>
        <c:baseTimeUnit val="years"/>
      </c:dateAx>
      <c:valAx>
        <c:axId val="1004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537472"/>
        <c:axId val="1005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0537472"/>
        <c:axId val="100539392"/>
      </c:lineChart>
      <c:dateAx>
        <c:axId val="100537472"/>
        <c:scaling>
          <c:orientation val="minMax"/>
        </c:scaling>
        <c:delete val="1"/>
        <c:axPos val="b"/>
        <c:numFmt formatCode="ge" sourceLinked="1"/>
        <c:majorTickMark val="none"/>
        <c:minorTickMark val="none"/>
        <c:tickLblPos val="none"/>
        <c:crossAx val="100539392"/>
        <c:crosses val="autoZero"/>
        <c:auto val="1"/>
        <c:lblOffset val="100"/>
        <c:baseTimeUnit val="years"/>
      </c:dateAx>
      <c:valAx>
        <c:axId val="10053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562432"/>
        <c:axId val="10056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99.89</c:v>
                </c:pt>
                <c:pt idx="3">
                  <c:v>232.81</c:v>
                </c:pt>
                <c:pt idx="4">
                  <c:v>184.13</c:v>
                </c:pt>
              </c:numCache>
            </c:numRef>
          </c:val>
          <c:smooth val="0"/>
        </c:ser>
        <c:dLbls>
          <c:showLegendKey val="0"/>
          <c:showVal val="0"/>
          <c:showCatName val="0"/>
          <c:showSerName val="0"/>
          <c:showPercent val="0"/>
          <c:showBubbleSize val="0"/>
        </c:dLbls>
        <c:marker val="1"/>
        <c:smooth val="0"/>
        <c:axId val="100562432"/>
        <c:axId val="100564352"/>
      </c:lineChart>
      <c:dateAx>
        <c:axId val="100562432"/>
        <c:scaling>
          <c:orientation val="minMax"/>
        </c:scaling>
        <c:delete val="1"/>
        <c:axPos val="b"/>
        <c:numFmt formatCode="ge" sourceLinked="1"/>
        <c:majorTickMark val="none"/>
        <c:minorTickMark val="none"/>
        <c:tickLblPos val="none"/>
        <c:crossAx val="100564352"/>
        <c:crosses val="autoZero"/>
        <c:auto val="1"/>
        <c:lblOffset val="100"/>
        <c:baseTimeUnit val="years"/>
      </c:dateAx>
      <c:valAx>
        <c:axId val="10056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6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2119.19</c:v>
                </c:pt>
                <c:pt idx="1">
                  <c:v>3570.08</c:v>
                </c:pt>
                <c:pt idx="2">
                  <c:v>4480.41</c:v>
                </c:pt>
                <c:pt idx="3">
                  <c:v>6129.43</c:v>
                </c:pt>
                <c:pt idx="4">
                  <c:v>381.3</c:v>
                </c:pt>
              </c:numCache>
            </c:numRef>
          </c:val>
        </c:ser>
        <c:dLbls>
          <c:showLegendKey val="0"/>
          <c:showVal val="0"/>
          <c:showCatName val="0"/>
          <c:showSerName val="0"/>
          <c:showPercent val="0"/>
          <c:showBubbleSize val="0"/>
        </c:dLbls>
        <c:gapWidth val="150"/>
        <c:axId val="100598912"/>
        <c:axId val="1006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209.18</c:v>
                </c:pt>
                <c:pt idx="3">
                  <c:v>290.19</c:v>
                </c:pt>
                <c:pt idx="4">
                  <c:v>63.22</c:v>
                </c:pt>
              </c:numCache>
            </c:numRef>
          </c:val>
          <c:smooth val="0"/>
        </c:ser>
        <c:dLbls>
          <c:showLegendKey val="0"/>
          <c:showVal val="0"/>
          <c:showCatName val="0"/>
          <c:showSerName val="0"/>
          <c:showPercent val="0"/>
          <c:showBubbleSize val="0"/>
        </c:dLbls>
        <c:marker val="1"/>
        <c:smooth val="0"/>
        <c:axId val="100598912"/>
        <c:axId val="100600832"/>
      </c:lineChart>
      <c:dateAx>
        <c:axId val="100598912"/>
        <c:scaling>
          <c:orientation val="minMax"/>
        </c:scaling>
        <c:delete val="1"/>
        <c:axPos val="b"/>
        <c:numFmt formatCode="ge" sourceLinked="1"/>
        <c:majorTickMark val="none"/>
        <c:minorTickMark val="none"/>
        <c:tickLblPos val="none"/>
        <c:crossAx val="100600832"/>
        <c:crosses val="autoZero"/>
        <c:auto val="1"/>
        <c:lblOffset val="100"/>
        <c:baseTimeUnit val="years"/>
      </c:dateAx>
      <c:valAx>
        <c:axId val="1006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663.78</c:v>
                </c:pt>
                <c:pt idx="1">
                  <c:v>639.19000000000005</c:v>
                </c:pt>
                <c:pt idx="2">
                  <c:v>595.02</c:v>
                </c:pt>
                <c:pt idx="3">
                  <c:v>488.04</c:v>
                </c:pt>
                <c:pt idx="4">
                  <c:v>464.7</c:v>
                </c:pt>
              </c:numCache>
            </c:numRef>
          </c:val>
        </c:ser>
        <c:dLbls>
          <c:showLegendKey val="0"/>
          <c:showVal val="0"/>
          <c:showCatName val="0"/>
          <c:showSerName val="0"/>
          <c:showPercent val="0"/>
          <c:showBubbleSize val="0"/>
        </c:dLbls>
        <c:gapWidth val="150"/>
        <c:axId val="100625408"/>
        <c:axId val="10063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1569.13</c:v>
                </c:pt>
                <c:pt idx="4">
                  <c:v>1436</c:v>
                </c:pt>
              </c:numCache>
            </c:numRef>
          </c:val>
          <c:smooth val="0"/>
        </c:ser>
        <c:dLbls>
          <c:showLegendKey val="0"/>
          <c:showVal val="0"/>
          <c:showCatName val="0"/>
          <c:showSerName val="0"/>
          <c:showPercent val="0"/>
          <c:showBubbleSize val="0"/>
        </c:dLbls>
        <c:marker val="1"/>
        <c:smooth val="0"/>
        <c:axId val="100625408"/>
        <c:axId val="100635776"/>
      </c:lineChart>
      <c:dateAx>
        <c:axId val="100625408"/>
        <c:scaling>
          <c:orientation val="minMax"/>
        </c:scaling>
        <c:delete val="1"/>
        <c:axPos val="b"/>
        <c:numFmt formatCode="ge" sourceLinked="1"/>
        <c:majorTickMark val="none"/>
        <c:minorTickMark val="none"/>
        <c:tickLblPos val="none"/>
        <c:crossAx val="100635776"/>
        <c:crosses val="autoZero"/>
        <c:auto val="1"/>
        <c:lblOffset val="100"/>
        <c:baseTimeUnit val="years"/>
      </c:dateAx>
      <c:valAx>
        <c:axId val="10063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86.69</c:v>
                </c:pt>
                <c:pt idx="1">
                  <c:v>80.56</c:v>
                </c:pt>
                <c:pt idx="2">
                  <c:v>78.69</c:v>
                </c:pt>
                <c:pt idx="3">
                  <c:v>101.11</c:v>
                </c:pt>
                <c:pt idx="4">
                  <c:v>102.3</c:v>
                </c:pt>
              </c:numCache>
            </c:numRef>
          </c:val>
        </c:ser>
        <c:dLbls>
          <c:showLegendKey val="0"/>
          <c:showVal val="0"/>
          <c:showCatName val="0"/>
          <c:showSerName val="0"/>
          <c:showPercent val="0"/>
          <c:showBubbleSize val="0"/>
        </c:dLbls>
        <c:gapWidth val="150"/>
        <c:axId val="100649600"/>
        <c:axId val="10075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64.63</c:v>
                </c:pt>
                <c:pt idx="4">
                  <c:v>66.56</c:v>
                </c:pt>
              </c:numCache>
            </c:numRef>
          </c:val>
          <c:smooth val="0"/>
        </c:ser>
        <c:dLbls>
          <c:showLegendKey val="0"/>
          <c:showVal val="0"/>
          <c:showCatName val="0"/>
          <c:showSerName val="0"/>
          <c:showPercent val="0"/>
          <c:showBubbleSize val="0"/>
        </c:dLbls>
        <c:marker val="1"/>
        <c:smooth val="0"/>
        <c:axId val="100649600"/>
        <c:axId val="100750080"/>
      </c:lineChart>
      <c:dateAx>
        <c:axId val="100649600"/>
        <c:scaling>
          <c:orientation val="minMax"/>
        </c:scaling>
        <c:delete val="1"/>
        <c:axPos val="b"/>
        <c:numFmt formatCode="ge" sourceLinked="1"/>
        <c:majorTickMark val="none"/>
        <c:minorTickMark val="none"/>
        <c:tickLblPos val="none"/>
        <c:crossAx val="100750080"/>
        <c:crosses val="autoZero"/>
        <c:auto val="1"/>
        <c:lblOffset val="100"/>
        <c:baseTimeUnit val="years"/>
      </c:dateAx>
      <c:valAx>
        <c:axId val="10075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208.83</c:v>
                </c:pt>
                <c:pt idx="1">
                  <c:v>224.34</c:v>
                </c:pt>
                <c:pt idx="2">
                  <c:v>230.64</c:v>
                </c:pt>
                <c:pt idx="3">
                  <c:v>187.25</c:v>
                </c:pt>
                <c:pt idx="4">
                  <c:v>183.65</c:v>
                </c:pt>
              </c:numCache>
            </c:numRef>
          </c:val>
        </c:ser>
        <c:dLbls>
          <c:showLegendKey val="0"/>
          <c:showVal val="0"/>
          <c:showCatName val="0"/>
          <c:showSerName val="0"/>
          <c:showPercent val="0"/>
          <c:showBubbleSize val="0"/>
        </c:dLbls>
        <c:gapWidth val="150"/>
        <c:axId val="100767232"/>
        <c:axId val="1007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245.75</c:v>
                </c:pt>
                <c:pt idx="4">
                  <c:v>244.29</c:v>
                </c:pt>
              </c:numCache>
            </c:numRef>
          </c:val>
          <c:smooth val="0"/>
        </c:ser>
        <c:dLbls>
          <c:showLegendKey val="0"/>
          <c:showVal val="0"/>
          <c:showCatName val="0"/>
          <c:showSerName val="0"/>
          <c:showPercent val="0"/>
          <c:showBubbleSize val="0"/>
        </c:dLbls>
        <c:marker val="1"/>
        <c:smooth val="0"/>
        <c:axId val="100767232"/>
        <c:axId val="100769152"/>
      </c:lineChart>
      <c:dateAx>
        <c:axId val="100767232"/>
        <c:scaling>
          <c:orientation val="minMax"/>
        </c:scaling>
        <c:delete val="1"/>
        <c:axPos val="b"/>
        <c:numFmt formatCode="ge" sourceLinked="1"/>
        <c:majorTickMark val="none"/>
        <c:minorTickMark val="none"/>
        <c:tickLblPos val="none"/>
        <c:crossAx val="100769152"/>
        <c:crosses val="autoZero"/>
        <c:auto val="1"/>
        <c:lblOffset val="100"/>
        <c:baseTimeUnit val="years"/>
      </c:dateAx>
      <c:valAx>
        <c:axId val="1007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37" zoomScaleNormal="100" workbookViewId="0">
      <selection activeCell="AV56" sqref="AV56:BI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伊勢市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130865</v>
      </c>
      <c r="AM8" s="47"/>
      <c r="AN8" s="47"/>
      <c r="AO8" s="47"/>
      <c r="AP8" s="47"/>
      <c r="AQ8" s="47"/>
      <c r="AR8" s="47"/>
      <c r="AS8" s="47"/>
      <c r="AT8" s="43">
        <f>データ!S6</f>
        <v>208.35</v>
      </c>
      <c r="AU8" s="43"/>
      <c r="AV8" s="43"/>
      <c r="AW8" s="43"/>
      <c r="AX8" s="43"/>
      <c r="AY8" s="43"/>
      <c r="AZ8" s="43"/>
      <c r="BA8" s="43"/>
      <c r="BB8" s="43">
        <f>データ!T6</f>
        <v>628.1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63.05</v>
      </c>
      <c r="J10" s="43"/>
      <c r="K10" s="43"/>
      <c r="L10" s="43"/>
      <c r="M10" s="43"/>
      <c r="N10" s="43"/>
      <c r="O10" s="43"/>
      <c r="P10" s="43">
        <f>データ!O6</f>
        <v>2.9</v>
      </c>
      <c r="Q10" s="43"/>
      <c r="R10" s="43"/>
      <c r="S10" s="43"/>
      <c r="T10" s="43"/>
      <c r="U10" s="43"/>
      <c r="V10" s="43"/>
      <c r="W10" s="43">
        <f>データ!P6</f>
        <v>98.24</v>
      </c>
      <c r="X10" s="43"/>
      <c r="Y10" s="43"/>
      <c r="Z10" s="43"/>
      <c r="AA10" s="43"/>
      <c r="AB10" s="43"/>
      <c r="AC10" s="43"/>
      <c r="AD10" s="47">
        <f>データ!Q6</f>
        <v>2484</v>
      </c>
      <c r="AE10" s="47"/>
      <c r="AF10" s="47"/>
      <c r="AG10" s="47"/>
      <c r="AH10" s="47"/>
      <c r="AI10" s="47"/>
      <c r="AJ10" s="47"/>
      <c r="AK10" s="2"/>
      <c r="AL10" s="47">
        <f>データ!U6</f>
        <v>3778</v>
      </c>
      <c r="AM10" s="47"/>
      <c r="AN10" s="47"/>
      <c r="AO10" s="47"/>
      <c r="AP10" s="47"/>
      <c r="AQ10" s="47"/>
      <c r="AR10" s="47"/>
      <c r="AS10" s="47"/>
      <c r="AT10" s="43">
        <f>データ!V6</f>
        <v>1.59</v>
      </c>
      <c r="AU10" s="43"/>
      <c r="AV10" s="43"/>
      <c r="AW10" s="43"/>
      <c r="AX10" s="43"/>
      <c r="AY10" s="43"/>
      <c r="AZ10" s="43"/>
      <c r="BA10" s="43"/>
      <c r="BB10" s="43">
        <f>データ!W6</f>
        <v>2376.1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242039</v>
      </c>
      <c r="D6" s="31">
        <f t="shared" si="3"/>
        <v>46</v>
      </c>
      <c r="E6" s="31">
        <f t="shared" si="3"/>
        <v>17</v>
      </c>
      <c r="F6" s="31">
        <f t="shared" si="3"/>
        <v>4</v>
      </c>
      <c r="G6" s="31">
        <f t="shared" si="3"/>
        <v>0</v>
      </c>
      <c r="H6" s="31" t="str">
        <f t="shared" si="3"/>
        <v>三重県　伊勢市</v>
      </c>
      <c r="I6" s="31" t="str">
        <f t="shared" si="3"/>
        <v>法適用</v>
      </c>
      <c r="J6" s="31" t="str">
        <f t="shared" si="3"/>
        <v>下水道事業</v>
      </c>
      <c r="K6" s="31" t="str">
        <f t="shared" si="3"/>
        <v>特定環境保全公共下水道</v>
      </c>
      <c r="L6" s="31" t="str">
        <f t="shared" si="3"/>
        <v>D2</v>
      </c>
      <c r="M6" s="32" t="str">
        <f t="shared" si="3"/>
        <v>-</v>
      </c>
      <c r="N6" s="32">
        <f t="shared" si="3"/>
        <v>63.05</v>
      </c>
      <c r="O6" s="32">
        <f t="shared" si="3"/>
        <v>2.9</v>
      </c>
      <c r="P6" s="32">
        <f t="shared" si="3"/>
        <v>98.24</v>
      </c>
      <c r="Q6" s="32">
        <f t="shared" si="3"/>
        <v>2484</v>
      </c>
      <c r="R6" s="32">
        <f t="shared" si="3"/>
        <v>130865</v>
      </c>
      <c r="S6" s="32">
        <f t="shared" si="3"/>
        <v>208.35</v>
      </c>
      <c r="T6" s="32">
        <f t="shared" si="3"/>
        <v>628.1</v>
      </c>
      <c r="U6" s="32">
        <f t="shared" si="3"/>
        <v>3778</v>
      </c>
      <c r="V6" s="32">
        <f t="shared" si="3"/>
        <v>1.59</v>
      </c>
      <c r="W6" s="32">
        <f t="shared" si="3"/>
        <v>2376.1</v>
      </c>
      <c r="X6" s="33">
        <f>IF(X7="",NA(),X7)</f>
        <v>98.99</v>
      </c>
      <c r="Y6" s="33">
        <f t="shared" ref="Y6:AG6" si="4">IF(Y7="",NA(),Y7)</f>
        <v>99.19</v>
      </c>
      <c r="Z6" s="33">
        <f t="shared" si="4"/>
        <v>100.1</v>
      </c>
      <c r="AA6" s="33">
        <f t="shared" si="4"/>
        <v>153.25</v>
      </c>
      <c r="AB6" s="33">
        <f t="shared" si="4"/>
        <v>113.17</v>
      </c>
      <c r="AC6" s="33">
        <f t="shared" si="4"/>
        <v>93.06</v>
      </c>
      <c r="AD6" s="33">
        <f t="shared" si="4"/>
        <v>93.66</v>
      </c>
      <c r="AE6" s="33">
        <f t="shared" si="4"/>
        <v>93.85</v>
      </c>
      <c r="AF6" s="33">
        <f t="shared" si="4"/>
        <v>96.59</v>
      </c>
      <c r="AG6" s="33">
        <f t="shared" si="4"/>
        <v>101.24</v>
      </c>
      <c r="AH6" s="32" t="str">
        <f>IF(AH7="","",IF(AH7="-","【-】","【"&amp;SUBSTITUTE(TEXT(AH7,"#,##0.00"),"-","△")&amp;"】"))</f>
        <v>【99.53】</v>
      </c>
      <c r="AI6" s="32">
        <f>IF(AI7="",NA(),AI7)</f>
        <v>0</v>
      </c>
      <c r="AJ6" s="32">
        <f t="shared" ref="AJ6:AR6" si="5">IF(AJ7="",NA(),AJ7)</f>
        <v>0</v>
      </c>
      <c r="AK6" s="32">
        <f t="shared" si="5"/>
        <v>0</v>
      </c>
      <c r="AL6" s="32">
        <f t="shared" si="5"/>
        <v>0</v>
      </c>
      <c r="AM6" s="32">
        <f t="shared" si="5"/>
        <v>0</v>
      </c>
      <c r="AN6" s="33">
        <f t="shared" si="5"/>
        <v>125.99</v>
      </c>
      <c r="AO6" s="33">
        <f t="shared" si="5"/>
        <v>143.69</v>
      </c>
      <c r="AP6" s="33">
        <f t="shared" si="5"/>
        <v>99.89</v>
      </c>
      <c r="AQ6" s="33">
        <f t="shared" si="5"/>
        <v>232.81</v>
      </c>
      <c r="AR6" s="33">
        <f t="shared" si="5"/>
        <v>184.13</v>
      </c>
      <c r="AS6" s="32" t="str">
        <f>IF(AS7="","",IF(AS7="-","【-】","【"&amp;SUBSTITUTE(TEXT(AS7,"#,##0.00"),"-","△")&amp;"】"))</f>
        <v>【154.95】</v>
      </c>
      <c r="AT6" s="33">
        <f>IF(AT7="",NA(),AT7)</f>
        <v>2119.19</v>
      </c>
      <c r="AU6" s="33">
        <f t="shared" ref="AU6:BC6" si="6">IF(AU7="",NA(),AU7)</f>
        <v>3570.08</v>
      </c>
      <c r="AV6" s="33">
        <f t="shared" si="6"/>
        <v>4480.41</v>
      </c>
      <c r="AW6" s="33">
        <f t="shared" si="6"/>
        <v>6129.43</v>
      </c>
      <c r="AX6" s="33">
        <f t="shared" si="6"/>
        <v>381.3</v>
      </c>
      <c r="AY6" s="33">
        <f t="shared" si="6"/>
        <v>245.73</v>
      </c>
      <c r="AZ6" s="33">
        <f t="shared" si="6"/>
        <v>199.45</v>
      </c>
      <c r="BA6" s="33">
        <f t="shared" si="6"/>
        <v>209.18</v>
      </c>
      <c r="BB6" s="33">
        <f t="shared" si="6"/>
        <v>290.19</v>
      </c>
      <c r="BC6" s="33">
        <f t="shared" si="6"/>
        <v>63.22</v>
      </c>
      <c r="BD6" s="32" t="str">
        <f>IF(BD7="","",IF(BD7="-","【-】","【"&amp;SUBSTITUTE(TEXT(BD7,"#,##0.00"),"-","△")&amp;"】"))</f>
        <v>【59.45】</v>
      </c>
      <c r="BE6" s="33">
        <f>IF(BE7="",NA(),BE7)</f>
        <v>663.78</v>
      </c>
      <c r="BF6" s="33">
        <f t="shared" ref="BF6:BN6" si="7">IF(BF7="",NA(),BF7)</f>
        <v>639.19000000000005</v>
      </c>
      <c r="BG6" s="33">
        <f t="shared" si="7"/>
        <v>595.02</v>
      </c>
      <c r="BH6" s="33">
        <f t="shared" si="7"/>
        <v>488.04</v>
      </c>
      <c r="BI6" s="33">
        <f t="shared" si="7"/>
        <v>464.7</v>
      </c>
      <c r="BJ6" s="33">
        <f t="shared" si="7"/>
        <v>1868.17</v>
      </c>
      <c r="BK6" s="33">
        <f t="shared" si="7"/>
        <v>1835.56</v>
      </c>
      <c r="BL6" s="33">
        <f t="shared" si="7"/>
        <v>1716.82</v>
      </c>
      <c r="BM6" s="33">
        <f t="shared" si="7"/>
        <v>1569.13</v>
      </c>
      <c r="BN6" s="33">
        <f t="shared" si="7"/>
        <v>1436</v>
      </c>
      <c r="BO6" s="32" t="str">
        <f>IF(BO7="","",IF(BO7="-","【-】","【"&amp;SUBSTITUTE(TEXT(BO7,"#,##0.00"),"-","△")&amp;"】"))</f>
        <v>【1,479.31】</v>
      </c>
      <c r="BP6" s="33">
        <f>IF(BP7="",NA(),BP7)</f>
        <v>86.69</v>
      </c>
      <c r="BQ6" s="33">
        <f t="shared" ref="BQ6:BY6" si="8">IF(BQ7="",NA(),BQ7)</f>
        <v>80.56</v>
      </c>
      <c r="BR6" s="33">
        <f t="shared" si="8"/>
        <v>78.69</v>
      </c>
      <c r="BS6" s="33">
        <f t="shared" si="8"/>
        <v>101.11</v>
      </c>
      <c r="BT6" s="33">
        <f t="shared" si="8"/>
        <v>102.3</v>
      </c>
      <c r="BU6" s="33">
        <f t="shared" si="8"/>
        <v>55.15</v>
      </c>
      <c r="BV6" s="33">
        <f t="shared" si="8"/>
        <v>52.89</v>
      </c>
      <c r="BW6" s="33">
        <f t="shared" si="8"/>
        <v>51.73</v>
      </c>
      <c r="BX6" s="33">
        <f t="shared" si="8"/>
        <v>64.63</v>
      </c>
      <c r="BY6" s="33">
        <f t="shared" si="8"/>
        <v>66.56</v>
      </c>
      <c r="BZ6" s="32" t="str">
        <f>IF(BZ7="","",IF(BZ7="-","【-】","【"&amp;SUBSTITUTE(TEXT(BZ7,"#,##0.00"),"-","△")&amp;"】"))</f>
        <v>【63.50】</v>
      </c>
      <c r="CA6" s="33">
        <f>IF(CA7="",NA(),CA7)</f>
        <v>208.83</v>
      </c>
      <c r="CB6" s="33">
        <f t="shared" ref="CB6:CJ6" si="9">IF(CB7="",NA(),CB7)</f>
        <v>224.34</v>
      </c>
      <c r="CC6" s="33">
        <f t="shared" si="9"/>
        <v>230.64</v>
      </c>
      <c r="CD6" s="33">
        <f t="shared" si="9"/>
        <v>187.25</v>
      </c>
      <c r="CE6" s="33">
        <f t="shared" si="9"/>
        <v>183.65</v>
      </c>
      <c r="CF6" s="33">
        <f t="shared" si="9"/>
        <v>283.05</v>
      </c>
      <c r="CG6" s="33">
        <f t="shared" si="9"/>
        <v>300.52</v>
      </c>
      <c r="CH6" s="33">
        <f t="shared" si="9"/>
        <v>310.47000000000003</v>
      </c>
      <c r="CI6" s="33">
        <f t="shared" si="9"/>
        <v>245.75</v>
      </c>
      <c r="CJ6" s="33">
        <f t="shared" si="9"/>
        <v>244.29</v>
      </c>
      <c r="CK6" s="32" t="str">
        <f>IF(CK7="","",IF(CK7="-","【-】","【"&amp;SUBSTITUTE(TEXT(CK7,"#,##0.00"),"-","△")&amp;"】"))</f>
        <v>【253.12】</v>
      </c>
      <c r="CL6" s="33">
        <f>IF(CL7="",NA(),CL7)</f>
        <v>55.94</v>
      </c>
      <c r="CM6" s="33">
        <f t="shared" ref="CM6:CU6" si="10">IF(CM7="",NA(),CM7)</f>
        <v>54.94</v>
      </c>
      <c r="CN6" s="33">
        <f t="shared" si="10"/>
        <v>55.59</v>
      </c>
      <c r="CO6" s="33">
        <f t="shared" si="10"/>
        <v>66.34</v>
      </c>
      <c r="CP6" s="33">
        <f t="shared" si="10"/>
        <v>62.38</v>
      </c>
      <c r="CQ6" s="33">
        <f t="shared" si="10"/>
        <v>36.18</v>
      </c>
      <c r="CR6" s="33">
        <f t="shared" si="10"/>
        <v>36.799999999999997</v>
      </c>
      <c r="CS6" s="33">
        <f t="shared" si="10"/>
        <v>36.67</v>
      </c>
      <c r="CT6" s="33">
        <f t="shared" si="10"/>
        <v>43.65</v>
      </c>
      <c r="CU6" s="33">
        <f t="shared" si="10"/>
        <v>43.58</v>
      </c>
      <c r="CV6" s="32" t="str">
        <f>IF(CV7="","",IF(CV7="-","【-】","【"&amp;SUBSTITUTE(TEXT(CV7,"#,##0.00"),"-","△")&amp;"】"))</f>
        <v>【41.06】</v>
      </c>
      <c r="CW6" s="33">
        <f>IF(CW7="",NA(),CW7)</f>
        <v>93.71</v>
      </c>
      <c r="CX6" s="33">
        <f t="shared" ref="CX6:DF6" si="11">IF(CX7="",NA(),CX7)</f>
        <v>94.88</v>
      </c>
      <c r="CY6" s="33">
        <f t="shared" si="11"/>
        <v>97.32</v>
      </c>
      <c r="CZ6" s="33">
        <f t="shared" si="11"/>
        <v>96.78</v>
      </c>
      <c r="DA6" s="33">
        <f t="shared" si="11"/>
        <v>96.69</v>
      </c>
      <c r="DB6" s="33">
        <f t="shared" si="11"/>
        <v>72.14</v>
      </c>
      <c r="DC6" s="33">
        <f t="shared" si="11"/>
        <v>71.62</v>
      </c>
      <c r="DD6" s="33">
        <f t="shared" si="11"/>
        <v>71.239999999999995</v>
      </c>
      <c r="DE6" s="33">
        <f t="shared" si="11"/>
        <v>82.2</v>
      </c>
      <c r="DF6" s="33">
        <f t="shared" si="11"/>
        <v>82.35</v>
      </c>
      <c r="DG6" s="32" t="str">
        <f>IF(DG7="","",IF(DG7="-","【-】","【"&amp;SUBSTITUTE(TEXT(DG7,"#,##0.00"),"-","△")&amp;"】"))</f>
        <v>【80.39】</v>
      </c>
      <c r="DH6" s="33">
        <f>IF(DH7="",NA(),DH7)</f>
        <v>10.76</v>
      </c>
      <c r="DI6" s="33">
        <f t="shared" ref="DI6:DQ6" si="12">IF(DI7="",NA(),DI7)</f>
        <v>12.76</v>
      </c>
      <c r="DJ6" s="33">
        <f t="shared" si="12"/>
        <v>14.76</v>
      </c>
      <c r="DK6" s="33">
        <f t="shared" si="12"/>
        <v>16.66</v>
      </c>
      <c r="DL6" s="33">
        <f t="shared" si="12"/>
        <v>27.51</v>
      </c>
      <c r="DM6" s="33">
        <f t="shared" si="12"/>
        <v>7.84</v>
      </c>
      <c r="DN6" s="33">
        <f t="shared" si="12"/>
        <v>7.58</v>
      </c>
      <c r="DO6" s="33">
        <f t="shared" si="12"/>
        <v>6.5</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0.05</v>
      </c>
      <c r="EM6" s="33">
        <f t="shared" si="14"/>
        <v>0.04</v>
      </c>
      <c r="EN6" s="32" t="str">
        <f>IF(EN7="","",IF(EN7="-","【-】","【"&amp;SUBSTITUTE(TEXT(EN7,"#,##0.00"),"-","△")&amp;"】"))</f>
        <v>【0.05】</v>
      </c>
    </row>
    <row r="7" spans="1:147" s="34" customFormat="1">
      <c r="A7" s="26"/>
      <c r="B7" s="35">
        <v>2014</v>
      </c>
      <c r="C7" s="35">
        <v>242039</v>
      </c>
      <c r="D7" s="35">
        <v>46</v>
      </c>
      <c r="E7" s="35">
        <v>17</v>
      </c>
      <c r="F7" s="35">
        <v>4</v>
      </c>
      <c r="G7" s="35">
        <v>0</v>
      </c>
      <c r="H7" s="35" t="s">
        <v>96</v>
      </c>
      <c r="I7" s="35" t="s">
        <v>97</v>
      </c>
      <c r="J7" s="35" t="s">
        <v>98</v>
      </c>
      <c r="K7" s="35" t="s">
        <v>99</v>
      </c>
      <c r="L7" s="35" t="s">
        <v>100</v>
      </c>
      <c r="M7" s="36" t="s">
        <v>101</v>
      </c>
      <c r="N7" s="36">
        <v>63.05</v>
      </c>
      <c r="O7" s="36">
        <v>2.9</v>
      </c>
      <c r="P7" s="36">
        <v>98.24</v>
      </c>
      <c r="Q7" s="36">
        <v>2484</v>
      </c>
      <c r="R7" s="36">
        <v>130865</v>
      </c>
      <c r="S7" s="36">
        <v>208.35</v>
      </c>
      <c r="T7" s="36">
        <v>628.1</v>
      </c>
      <c r="U7" s="36">
        <v>3778</v>
      </c>
      <c r="V7" s="36">
        <v>1.59</v>
      </c>
      <c r="W7" s="36">
        <v>2376.1</v>
      </c>
      <c r="X7" s="36">
        <v>98.99</v>
      </c>
      <c r="Y7" s="36">
        <v>99.19</v>
      </c>
      <c r="Z7" s="36">
        <v>100.1</v>
      </c>
      <c r="AA7" s="36">
        <v>153.25</v>
      </c>
      <c r="AB7" s="36">
        <v>113.17</v>
      </c>
      <c r="AC7" s="36">
        <v>93.06</v>
      </c>
      <c r="AD7" s="36">
        <v>93.66</v>
      </c>
      <c r="AE7" s="36">
        <v>93.85</v>
      </c>
      <c r="AF7" s="36">
        <v>96.59</v>
      </c>
      <c r="AG7" s="36">
        <v>101.24</v>
      </c>
      <c r="AH7" s="36">
        <v>99.53</v>
      </c>
      <c r="AI7" s="36">
        <v>0</v>
      </c>
      <c r="AJ7" s="36">
        <v>0</v>
      </c>
      <c r="AK7" s="36">
        <v>0</v>
      </c>
      <c r="AL7" s="36">
        <v>0</v>
      </c>
      <c r="AM7" s="36">
        <v>0</v>
      </c>
      <c r="AN7" s="36">
        <v>125.99</v>
      </c>
      <c r="AO7" s="36">
        <v>143.69</v>
      </c>
      <c r="AP7" s="36">
        <v>99.89</v>
      </c>
      <c r="AQ7" s="36">
        <v>232.81</v>
      </c>
      <c r="AR7" s="36">
        <v>184.13</v>
      </c>
      <c r="AS7" s="36">
        <v>154.94999999999999</v>
      </c>
      <c r="AT7" s="36">
        <v>2119.19</v>
      </c>
      <c r="AU7" s="36">
        <v>3570.08</v>
      </c>
      <c r="AV7" s="36">
        <v>4480.41</v>
      </c>
      <c r="AW7" s="36">
        <v>6129.43</v>
      </c>
      <c r="AX7" s="36">
        <v>381.3</v>
      </c>
      <c r="AY7" s="36">
        <v>245.73</v>
      </c>
      <c r="AZ7" s="36">
        <v>199.45</v>
      </c>
      <c r="BA7" s="36">
        <v>209.18</v>
      </c>
      <c r="BB7" s="36">
        <v>290.19</v>
      </c>
      <c r="BC7" s="36">
        <v>63.22</v>
      </c>
      <c r="BD7" s="36">
        <v>59.45</v>
      </c>
      <c r="BE7" s="36">
        <v>663.78</v>
      </c>
      <c r="BF7" s="36">
        <v>639.19000000000005</v>
      </c>
      <c r="BG7" s="36">
        <v>595.02</v>
      </c>
      <c r="BH7" s="36">
        <v>488.04</v>
      </c>
      <c r="BI7" s="36">
        <v>464.7</v>
      </c>
      <c r="BJ7" s="36">
        <v>1868.17</v>
      </c>
      <c r="BK7" s="36">
        <v>1835.56</v>
      </c>
      <c r="BL7" s="36">
        <v>1716.82</v>
      </c>
      <c r="BM7" s="36">
        <v>1569.13</v>
      </c>
      <c r="BN7" s="36">
        <v>1436</v>
      </c>
      <c r="BO7" s="36">
        <v>1479.31</v>
      </c>
      <c r="BP7" s="36">
        <v>86.69</v>
      </c>
      <c r="BQ7" s="36">
        <v>80.56</v>
      </c>
      <c r="BR7" s="36">
        <v>78.69</v>
      </c>
      <c r="BS7" s="36">
        <v>101.11</v>
      </c>
      <c r="BT7" s="36">
        <v>102.3</v>
      </c>
      <c r="BU7" s="36">
        <v>55.15</v>
      </c>
      <c r="BV7" s="36">
        <v>52.89</v>
      </c>
      <c r="BW7" s="36">
        <v>51.73</v>
      </c>
      <c r="BX7" s="36">
        <v>64.63</v>
      </c>
      <c r="BY7" s="36">
        <v>66.56</v>
      </c>
      <c r="BZ7" s="36">
        <v>63.5</v>
      </c>
      <c r="CA7" s="36">
        <v>208.83</v>
      </c>
      <c r="CB7" s="36">
        <v>224.34</v>
      </c>
      <c r="CC7" s="36">
        <v>230.64</v>
      </c>
      <c r="CD7" s="36">
        <v>187.25</v>
      </c>
      <c r="CE7" s="36">
        <v>183.65</v>
      </c>
      <c r="CF7" s="36">
        <v>283.05</v>
      </c>
      <c r="CG7" s="36">
        <v>300.52</v>
      </c>
      <c r="CH7" s="36">
        <v>310.47000000000003</v>
      </c>
      <c r="CI7" s="36">
        <v>245.75</v>
      </c>
      <c r="CJ7" s="36">
        <v>244.29</v>
      </c>
      <c r="CK7" s="36">
        <v>253.12</v>
      </c>
      <c r="CL7" s="36">
        <v>55.94</v>
      </c>
      <c r="CM7" s="36">
        <v>54.94</v>
      </c>
      <c r="CN7" s="36">
        <v>55.59</v>
      </c>
      <c r="CO7" s="36">
        <v>66.34</v>
      </c>
      <c r="CP7" s="36">
        <v>62.38</v>
      </c>
      <c r="CQ7" s="36">
        <v>36.18</v>
      </c>
      <c r="CR7" s="36">
        <v>36.799999999999997</v>
      </c>
      <c r="CS7" s="36">
        <v>36.67</v>
      </c>
      <c r="CT7" s="36">
        <v>43.65</v>
      </c>
      <c r="CU7" s="36">
        <v>43.58</v>
      </c>
      <c r="CV7" s="36">
        <v>41.06</v>
      </c>
      <c r="CW7" s="36">
        <v>93.71</v>
      </c>
      <c r="CX7" s="36">
        <v>94.88</v>
      </c>
      <c r="CY7" s="36">
        <v>97.32</v>
      </c>
      <c r="CZ7" s="36">
        <v>96.78</v>
      </c>
      <c r="DA7" s="36">
        <v>96.69</v>
      </c>
      <c r="DB7" s="36">
        <v>72.14</v>
      </c>
      <c r="DC7" s="36">
        <v>71.62</v>
      </c>
      <c r="DD7" s="36">
        <v>71.239999999999995</v>
      </c>
      <c r="DE7" s="36">
        <v>82.2</v>
      </c>
      <c r="DF7" s="36">
        <v>82.35</v>
      </c>
      <c r="DG7" s="36">
        <v>80.39</v>
      </c>
      <c r="DH7" s="36">
        <v>10.76</v>
      </c>
      <c r="DI7" s="36">
        <v>12.76</v>
      </c>
      <c r="DJ7" s="36">
        <v>14.76</v>
      </c>
      <c r="DK7" s="36">
        <v>16.66</v>
      </c>
      <c r="DL7" s="36">
        <v>27.51</v>
      </c>
      <c r="DM7" s="36">
        <v>7.84</v>
      </c>
      <c r="DN7" s="36">
        <v>7.58</v>
      </c>
      <c r="DO7" s="36">
        <v>6.5</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0.05</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2016-02-03T07:47:21Z</dcterms:created>
  <dcterms:modified xsi:type="dcterms:W3CDTF">2016-02-11T23:59:59Z</dcterms:modified>
</cp:coreProperties>
</file>