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<sst xmlns="http://schemas.openxmlformats.org/spreadsheetml/2006/main" count="226" uniqueCount="111">
  <si>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</si>
  <si>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</si>
  <si>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</si>
  <si>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</si>
  <si>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</si>
  <si>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</si>
  <si>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</si>
  <si>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</si>
  <si>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</si>
  <si>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</si>
  <si>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</si>
  <si>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</si>
  <si>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</si>
  <si>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</si>
  <si>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</si>
  <si>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</si>
  <si>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</si>
  <si>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</si>
  <si>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</si>
  <si>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</si>
  <si>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</si>
  <si>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</si>
  <si>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</si>
  <si>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</si>
  <si>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</si>
  <si>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</si>
  <si>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</si>
  <si>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</si>
  <si>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</si>
  <si>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</si>
  <si>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</si>
  <si>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</si>
  <si>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</si>
  <si>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</si>
  <si>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</si>
  <si>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</si>
  <si>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</si>
  <si>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</si>
  <si>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</si>
  <si>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</si>
  <si>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</si>
  <si>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</si>
  <si>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</si>
  <si>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</si>
  <si>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</si>
  <si>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</si>
  <si>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</si>
  <si>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</si>
  <si>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</si>
  <si>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</si>
  <si>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</si>
  <si>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</si>
  <si>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</si>
  <si>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</si>
  <si>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</si>
  <si>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</si>
  <si>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</si>
  <si>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</si>
  <si>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</si>
  <si>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</si>
  <si>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</si>
  <si>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</si>
  <si>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</si>
  <si>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</si>
  <si>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</si>
  <si>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</si>
  <si>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</si>
  <si>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</si>
  <si>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</si>
  <si>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</si>
  <si>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</si>
  <si>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</si>
  <si>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</si>
  <si>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</si>
  <si>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</si>
  <si>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</si>
  <si>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</si>
  <si>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</si>
  <si>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</si>
  <si>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</si>
  <si>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</si>
  <si>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</si>
  <si>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</si>
  <si>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</si>
  <si>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</si>
  <si>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</si>
  <si>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</si>
  <si>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</si>
  <si>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</si>
  <si>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</si>
  <si>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</si>
  <si>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</si>
  <si>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</si>
  <si>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</si>
  <si>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</si>
  <si>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</si>
  <si>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菰野町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</si>
  <si>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</si>
  <si>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</si>
  <si>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</si>
  <si>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</si>
  <si>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</si>
  <si>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</si>
  <si>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</si>
  <si>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</si>
  <si>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</si>
  <si>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</si>
  <si>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</si>
  <si>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平成６年度、流域下水道関連公共下水道事業計画事業認可により同年度に事業着手し、平成12年度に一部供用開始し、一部を除き市街地においてほぼ面的整備が終了し今日に至っている。
地域内での水洗化意識が高く年々水洗化率が高まり有収水量も増加していることから、収益的収支比率は徐々に高まっている。
企業債残高対事業規模比率は、下水道整備がほぼ完了したことから整備にかかる企業債の新規借入がなく事業規模に対する企業債残高比率は年々低下している。
下水道使用料が年々増加するなか、経費回収率は改善傾向にあり全国平均値をほぼ上回っていたが、平成26年度全国平均値が大幅に改善された一方、当町は企業会計移行業務経費等の増加によりほぼ前年度並みとなり、結果的に全国平均値を下回った。
汚水処理費が増加傾向にあり、汚水処理原価は平成25年度までは全国平均値を下回って推移してきたが、平成26年度において全国平均値が大幅に低下したことからほぼ同水準となった。</t>
    <phoneticPr fontId="4"/>
  </si>
  <si>
    <t>町下水道事業による新規整備は概ね完了したが、市街化区域内農地における宅地化が進みつつあり有収水量の伸びが見込まれる。</t>
    <phoneticPr fontId="4"/>
  </si>
  <si>
    <t>平成６年度、流域下水道関連公共下水道事業計画事業認可により同年度に事業着手し、平成11年度に一部供用開始したもので、管路施設についてはその耐用年数50年から考えると老朽化対策を講じるにまでは至っていない状態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</si>
</sst>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0076032"/>
        <c:axId val="40077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0.14000000000000001</c:v>
                </c:pt>
                <c:pt idx="1">
                  <c:v>0.18</c:v>
                </c:pt>
                <c:pt idx="2">
                  <c:v>0.18</c:v>
                </c:pt>
                <c:pt idx="3">
                  <c:v>0.19</c:v>
                </c:pt>
                <c:pt idx="4">
                  <c:v>0.04</c:v>
                </c:pt>
              </c:numCache>
            </c:numRef>
          </c:val>
          <c:smooth val="0"/>
        </c:ser>
        <c:dLbls>
          <c:showLegendKey val="0"/>
          <c:showVal val="0"/>
          <c:showCatName val="0"/>
          <c:showSerName val="0"/>
          <c:showPercent val="0"/>
          <c:showBubbleSize val="0"/>
        </c:dLbls>
        <c:marker val="1"/>
        <c:smooth val="0"/>
        <c:axId val="40076032"/>
        <c:axId val="40077952"/>
      </c:lineChart>
      <c:dateAx>
        <c:axId val="40076032"/>
        <c:scaling>
          <c:orientation val="minMax"/>
        </c:scaling>
        <c:delete val="1"/>
        <c:axPos val="b"/>
        <c:numFmt formatCode="ge" sourceLinked="1"/>
        <c:majorTickMark val="none"/>
        <c:minorTickMark val="none"/>
        <c:tickLblPos val="none"/>
        <c:crossAx val="40077952"/>
        <c:crosses val="autoZero"/>
        <c:auto val="1"/>
        <c:lblOffset val="100"/>
        <c:baseTimeUnit val="years"/>
      </c:dateAx>
      <c:valAx>
        <c:axId val="4007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7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3717504"/>
        <c:axId val="14371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39.770000000000003</c:v>
                </c:pt>
                <c:pt idx="1">
                  <c:v>38.950000000000003</c:v>
                </c:pt>
                <c:pt idx="2">
                  <c:v>40.07</c:v>
                </c:pt>
                <c:pt idx="3">
                  <c:v>39.92</c:v>
                </c:pt>
                <c:pt idx="4">
                  <c:v>54.44</c:v>
                </c:pt>
              </c:numCache>
            </c:numRef>
          </c:val>
          <c:smooth val="0"/>
        </c:ser>
        <c:dLbls>
          <c:showLegendKey val="0"/>
          <c:showVal val="0"/>
          <c:showCatName val="0"/>
          <c:showSerName val="0"/>
          <c:showPercent val="0"/>
          <c:showBubbleSize val="0"/>
        </c:dLbls>
        <c:marker val="1"/>
        <c:smooth val="0"/>
        <c:axId val="143717504"/>
        <c:axId val="143719424"/>
      </c:lineChart>
      <c:dateAx>
        <c:axId val="143717504"/>
        <c:scaling>
          <c:orientation val="minMax"/>
        </c:scaling>
        <c:delete val="1"/>
        <c:axPos val="b"/>
        <c:numFmt formatCode="ge" sourceLinked="1"/>
        <c:majorTickMark val="none"/>
        <c:minorTickMark val="none"/>
        <c:tickLblPos val="none"/>
        <c:crossAx val="143719424"/>
        <c:crosses val="autoZero"/>
        <c:auto val="1"/>
        <c:lblOffset val="100"/>
        <c:baseTimeUnit val="years"/>
      </c:dateAx>
      <c:valAx>
        <c:axId val="14371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1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92.09</c:v>
                </c:pt>
                <c:pt idx="1">
                  <c:v>94.81</c:v>
                </c:pt>
                <c:pt idx="2">
                  <c:v>96.44</c:v>
                </c:pt>
                <c:pt idx="3">
                  <c:v>98.12</c:v>
                </c:pt>
                <c:pt idx="4">
                  <c:v>99.32</c:v>
                </c:pt>
              </c:numCache>
            </c:numRef>
          </c:val>
        </c:ser>
        <c:dLbls>
          <c:showLegendKey val="0"/>
          <c:showVal val="0"/>
          <c:showCatName val="0"/>
          <c:showSerName val="0"/>
          <c:showPercent val="0"/>
          <c:showBubbleSize val="0"/>
        </c:dLbls>
        <c:gapWidth val="150"/>
        <c:axId val="143762176"/>
        <c:axId val="14376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65.66</c:v>
                </c:pt>
                <c:pt idx="1">
                  <c:v>65.599999999999994</c:v>
                </c:pt>
                <c:pt idx="2">
                  <c:v>66</c:v>
                </c:pt>
                <c:pt idx="3">
                  <c:v>65.86</c:v>
                </c:pt>
                <c:pt idx="4">
                  <c:v>84.2</c:v>
                </c:pt>
              </c:numCache>
            </c:numRef>
          </c:val>
          <c:smooth val="0"/>
        </c:ser>
        <c:dLbls>
          <c:showLegendKey val="0"/>
          <c:showVal val="0"/>
          <c:showCatName val="0"/>
          <c:showSerName val="0"/>
          <c:showPercent val="0"/>
          <c:showBubbleSize val="0"/>
        </c:dLbls>
        <c:marker val="1"/>
        <c:smooth val="0"/>
        <c:axId val="143762176"/>
        <c:axId val="143764096"/>
      </c:lineChart>
      <c:dateAx>
        <c:axId val="143762176"/>
        <c:scaling>
          <c:orientation val="minMax"/>
        </c:scaling>
        <c:delete val="1"/>
        <c:axPos val="b"/>
        <c:numFmt formatCode="ge" sourceLinked="1"/>
        <c:majorTickMark val="none"/>
        <c:minorTickMark val="none"/>
        <c:tickLblPos val="none"/>
        <c:crossAx val="143764096"/>
        <c:crosses val="autoZero"/>
        <c:auto val="1"/>
        <c:lblOffset val="100"/>
        <c:baseTimeUnit val="years"/>
      </c:dateAx>
      <c:valAx>
        <c:axId val="14376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6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68.33</c:v>
                </c:pt>
                <c:pt idx="1">
                  <c:v>71.599999999999994</c:v>
                </c:pt>
                <c:pt idx="2">
                  <c:v>75.77</c:v>
                </c:pt>
                <c:pt idx="3">
                  <c:v>86</c:v>
                </c:pt>
                <c:pt idx="4">
                  <c:v>83.48</c:v>
                </c:pt>
              </c:numCache>
            </c:numRef>
          </c:val>
        </c:ser>
        <c:dLbls>
          <c:showLegendKey val="0"/>
          <c:showVal val="0"/>
          <c:showCatName val="0"/>
          <c:showSerName val="0"/>
          <c:showPercent val="0"/>
          <c:showBubbleSize val="0"/>
        </c:dLbls>
        <c:gapWidth val="150"/>
        <c:axId val="40509824"/>
        <c:axId val="4051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509824"/>
        <c:axId val="40511744"/>
      </c:lineChart>
      <c:dateAx>
        <c:axId val="40509824"/>
        <c:scaling>
          <c:orientation val="minMax"/>
        </c:scaling>
        <c:delete val="1"/>
        <c:axPos val="b"/>
        <c:numFmt formatCode="ge" sourceLinked="1"/>
        <c:majorTickMark val="none"/>
        <c:minorTickMark val="none"/>
        <c:tickLblPos val="none"/>
        <c:crossAx val="40511744"/>
        <c:crosses val="autoZero"/>
        <c:auto val="1"/>
        <c:lblOffset val="100"/>
        <c:baseTimeUnit val="years"/>
      </c:dateAx>
      <c:valAx>
        <c:axId val="4051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0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566784"/>
        <c:axId val="4056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566784"/>
        <c:axId val="40568704"/>
      </c:lineChart>
      <c:dateAx>
        <c:axId val="40566784"/>
        <c:scaling>
          <c:orientation val="minMax"/>
        </c:scaling>
        <c:delete val="1"/>
        <c:axPos val="b"/>
        <c:numFmt formatCode="ge" sourceLinked="1"/>
        <c:majorTickMark val="none"/>
        <c:minorTickMark val="none"/>
        <c:tickLblPos val="none"/>
        <c:crossAx val="40568704"/>
        <c:crosses val="autoZero"/>
        <c:auto val="1"/>
        <c:lblOffset val="100"/>
        <c:baseTimeUnit val="years"/>
      </c:dateAx>
      <c:valAx>
        <c:axId val="4056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6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586624"/>
        <c:axId val="4059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586624"/>
        <c:axId val="40592896"/>
      </c:lineChart>
      <c:dateAx>
        <c:axId val="40586624"/>
        <c:scaling>
          <c:orientation val="minMax"/>
        </c:scaling>
        <c:delete val="1"/>
        <c:axPos val="b"/>
        <c:numFmt formatCode="ge" sourceLinked="1"/>
        <c:majorTickMark val="none"/>
        <c:minorTickMark val="none"/>
        <c:tickLblPos val="none"/>
        <c:crossAx val="40592896"/>
        <c:crosses val="autoZero"/>
        <c:auto val="1"/>
        <c:lblOffset val="100"/>
        <c:baseTimeUnit val="years"/>
      </c:dateAx>
      <c:valAx>
        <c:axId val="4059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8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625280"/>
        <c:axId val="4062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625280"/>
        <c:axId val="40627200"/>
      </c:lineChart>
      <c:dateAx>
        <c:axId val="40625280"/>
        <c:scaling>
          <c:orientation val="minMax"/>
        </c:scaling>
        <c:delete val="1"/>
        <c:axPos val="b"/>
        <c:numFmt formatCode="ge" sourceLinked="1"/>
        <c:majorTickMark val="none"/>
        <c:minorTickMark val="none"/>
        <c:tickLblPos val="none"/>
        <c:crossAx val="40627200"/>
        <c:crosses val="autoZero"/>
        <c:auto val="1"/>
        <c:lblOffset val="100"/>
        <c:baseTimeUnit val="years"/>
      </c:dateAx>
      <c:valAx>
        <c:axId val="4062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2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6877184"/>
        <c:axId val="13687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6877184"/>
        <c:axId val="136879104"/>
      </c:lineChart>
      <c:dateAx>
        <c:axId val="136877184"/>
        <c:scaling>
          <c:orientation val="minMax"/>
        </c:scaling>
        <c:delete val="1"/>
        <c:axPos val="b"/>
        <c:numFmt formatCode="ge" sourceLinked="1"/>
        <c:majorTickMark val="none"/>
        <c:minorTickMark val="none"/>
        <c:tickLblPos val="none"/>
        <c:crossAx val="136879104"/>
        <c:crosses val="autoZero"/>
        <c:auto val="1"/>
        <c:lblOffset val="100"/>
        <c:baseTimeUnit val="years"/>
      </c:dateAx>
      <c:valAx>
        <c:axId val="13687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87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879.99</c:v>
                </c:pt>
                <c:pt idx="1">
                  <c:v>873.36</c:v>
                </c:pt>
                <c:pt idx="2">
                  <c:v>815.24</c:v>
                </c:pt>
                <c:pt idx="3">
                  <c:v>756.98</c:v>
                </c:pt>
                <c:pt idx="4">
                  <c:v>699.76</c:v>
                </c:pt>
              </c:numCache>
            </c:numRef>
          </c:val>
        </c:ser>
        <c:dLbls>
          <c:showLegendKey val="0"/>
          <c:showVal val="0"/>
          <c:showCatName val="0"/>
          <c:showSerName val="0"/>
          <c:showPercent val="0"/>
          <c:showBubbleSize val="0"/>
        </c:dLbls>
        <c:gapWidth val="150"/>
        <c:axId val="136899200"/>
        <c:axId val="13693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1882.66</c:v>
                </c:pt>
                <c:pt idx="1">
                  <c:v>1749.66</c:v>
                </c:pt>
                <c:pt idx="2">
                  <c:v>1574.53</c:v>
                </c:pt>
                <c:pt idx="3">
                  <c:v>1506.51</c:v>
                </c:pt>
                <c:pt idx="4">
                  <c:v>1136.5</c:v>
                </c:pt>
              </c:numCache>
            </c:numRef>
          </c:val>
          <c:smooth val="0"/>
        </c:ser>
        <c:dLbls>
          <c:showLegendKey val="0"/>
          <c:showVal val="0"/>
          <c:showCatName val="0"/>
          <c:showSerName val="0"/>
          <c:showPercent val="0"/>
          <c:showBubbleSize val="0"/>
        </c:dLbls>
        <c:marker val="1"/>
        <c:smooth val="0"/>
        <c:axId val="136899200"/>
        <c:axId val="136930048"/>
      </c:lineChart>
      <c:dateAx>
        <c:axId val="136899200"/>
        <c:scaling>
          <c:orientation val="minMax"/>
        </c:scaling>
        <c:delete val="1"/>
        <c:axPos val="b"/>
        <c:numFmt formatCode="ge" sourceLinked="1"/>
        <c:majorTickMark val="none"/>
        <c:minorTickMark val="none"/>
        <c:tickLblPos val="none"/>
        <c:crossAx val="136930048"/>
        <c:crosses val="autoZero"/>
        <c:auto val="1"/>
        <c:lblOffset val="100"/>
        <c:baseTimeUnit val="years"/>
      </c:dateAx>
      <c:valAx>
        <c:axId val="13693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89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72.040000000000006</c:v>
                </c:pt>
                <c:pt idx="1">
                  <c:v>71.63</c:v>
                </c:pt>
                <c:pt idx="2">
                  <c:v>74.569999999999993</c:v>
                </c:pt>
                <c:pt idx="3">
                  <c:v>75.62</c:v>
                </c:pt>
                <c:pt idx="4">
                  <c:v>74.08</c:v>
                </c:pt>
              </c:numCache>
            </c:numRef>
          </c:val>
        </c:ser>
        <c:dLbls>
          <c:showLegendKey val="0"/>
          <c:showVal val="0"/>
          <c:showCatName val="0"/>
          <c:showSerName val="0"/>
          <c:showPercent val="0"/>
          <c:showBubbleSize val="0"/>
        </c:dLbls>
        <c:gapWidth val="150"/>
        <c:axId val="136956160"/>
        <c:axId val="13695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54.67</c:v>
                </c:pt>
                <c:pt idx="1">
                  <c:v>54.46</c:v>
                </c:pt>
                <c:pt idx="2">
                  <c:v>57.36</c:v>
                </c:pt>
                <c:pt idx="3">
                  <c:v>57.33</c:v>
                </c:pt>
                <c:pt idx="4">
                  <c:v>71.650000000000006</c:v>
                </c:pt>
              </c:numCache>
            </c:numRef>
          </c:val>
          <c:smooth val="0"/>
        </c:ser>
        <c:dLbls>
          <c:showLegendKey val="0"/>
          <c:showVal val="0"/>
          <c:showCatName val="0"/>
          <c:showSerName val="0"/>
          <c:showPercent val="0"/>
          <c:showBubbleSize val="0"/>
        </c:dLbls>
        <c:marker val="1"/>
        <c:smooth val="0"/>
        <c:axId val="136956160"/>
        <c:axId val="136958336"/>
      </c:lineChart>
      <c:dateAx>
        <c:axId val="136956160"/>
        <c:scaling>
          <c:orientation val="minMax"/>
        </c:scaling>
        <c:delete val="1"/>
        <c:axPos val="b"/>
        <c:numFmt formatCode="ge" sourceLinked="1"/>
        <c:majorTickMark val="none"/>
        <c:minorTickMark val="none"/>
        <c:tickLblPos val="none"/>
        <c:crossAx val="136958336"/>
        <c:crosses val="autoZero"/>
        <c:auto val="1"/>
        <c:lblOffset val="100"/>
        <c:baseTimeUnit val="years"/>
      </c:dateAx>
      <c:valAx>
        <c:axId val="13695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95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194.68</c:v>
                </c:pt>
                <c:pt idx="1">
                  <c:v>196.97</c:v>
                </c:pt>
                <c:pt idx="2">
                  <c:v>198.93</c:v>
                </c:pt>
                <c:pt idx="3">
                  <c:v>209.87</c:v>
                </c:pt>
                <c:pt idx="4">
                  <c:v>220</c:v>
                </c:pt>
              </c:numCache>
            </c:numRef>
          </c:val>
        </c:ser>
        <c:dLbls>
          <c:showLegendKey val="0"/>
          <c:showVal val="0"/>
          <c:showCatName val="0"/>
          <c:showSerName val="0"/>
          <c:showPercent val="0"/>
          <c:showBubbleSize val="0"/>
        </c:dLbls>
        <c:gapWidth val="150"/>
        <c:axId val="143676928"/>
        <c:axId val="14367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290.26</c:v>
                </c:pt>
                <c:pt idx="1">
                  <c:v>293.08999999999997</c:v>
                </c:pt>
                <c:pt idx="2">
                  <c:v>279.91000000000003</c:v>
                </c:pt>
                <c:pt idx="3">
                  <c:v>284.52999999999997</c:v>
                </c:pt>
                <c:pt idx="4">
                  <c:v>217.82</c:v>
                </c:pt>
              </c:numCache>
            </c:numRef>
          </c:val>
          <c:smooth val="0"/>
        </c:ser>
        <c:dLbls>
          <c:showLegendKey val="0"/>
          <c:showVal val="0"/>
          <c:showCatName val="0"/>
          <c:showSerName val="0"/>
          <c:showPercent val="0"/>
          <c:showBubbleSize val="0"/>
        </c:dLbls>
        <c:marker val="1"/>
        <c:smooth val="0"/>
        <c:axId val="143676928"/>
        <c:axId val="143678848"/>
      </c:lineChart>
      <c:dateAx>
        <c:axId val="143676928"/>
        <c:scaling>
          <c:orientation val="minMax"/>
        </c:scaling>
        <c:delete val="1"/>
        <c:axPos val="b"/>
        <c:numFmt formatCode="ge" sourceLinked="1"/>
        <c:majorTickMark val="none"/>
        <c:minorTickMark val="none"/>
        <c:tickLblPos val="none"/>
        <c:crossAx val="143678848"/>
        <c:crosses val="autoZero"/>
        <c:auto val="1"/>
        <c:lblOffset val="100"/>
        <c:baseTimeUnit val="years"/>
      </c:dateAx>
      <c:valAx>
        <c:axId val="14367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67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40"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菰野町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41492</v>
      </c>
      <c r="AM8" s="47"/>
      <c r="AN8" s="47"/>
      <c r="AO8" s="47"/>
      <c r="AP8" s="47"/>
      <c r="AQ8" s="47"/>
      <c r="AR8" s="47"/>
      <c r="AS8" s="47"/>
      <c r="AT8" s="43">
        <f>データ!S6</f>
        <v>107.01</v>
      </c>
      <c r="AU8" s="43"/>
      <c r="AV8" s="43"/>
      <c r="AW8" s="43"/>
      <c r="AX8" s="43"/>
      <c r="AY8" s="43"/>
      <c r="AZ8" s="43"/>
      <c r="BA8" s="43"/>
      <c r="BB8" s="43">
        <f>データ!T6</f>
        <v>387.74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35.07</v>
      </c>
      <c r="Q10" s="43"/>
      <c r="R10" s="43"/>
      <c r="S10" s="43"/>
      <c r="T10" s="43"/>
      <c r="U10" s="43"/>
      <c r="V10" s="43"/>
      <c r="W10" s="43">
        <f>データ!P6</f>
        <v>102.77</v>
      </c>
      <c r="X10" s="43"/>
      <c r="Y10" s="43"/>
      <c r="Z10" s="43"/>
      <c r="AA10" s="43"/>
      <c r="AB10" s="43"/>
      <c r="AC10" s="43"/>
      <c r="AD10" s="47">
        <f>データ!Q6</f>
        <v>3088</v>
      </c>
      <c r="AE10" s="47"/>
      <c r="AF10" s="47"/>
      <c r="AG10" s="47"/>
      <c r="AH10" s="47"/>
      <c r="AI10" s="47"/>
      <c r="AJ10" s="47"/>
      <c r="AK10" s="2"/>
      <c r="AL10" s="47">
        <f>データ!U6</f>
        <v>14540</v>
      </c>
      <c r="AM10" s="47"/>
      <c r="AN10" s="47"/>
      <c r="AO10" s="47"/>
      <c r="AP10" s="47"/>
      <c r="AQ10" s="47"/>
      <c r="AR10" s="47"/>
      <c r="AS10" s="47"/>
      <c r="AT10" s="43">
        <f>データ!V6</f>
        <v>3.22</v>
      </c>
      <c r="AU10" s="43"/>
      <c r="AV10" s="43"/>
      <c r="AW10" s="43"/>
      <c r="AX10" s="43"/>
      <c r="AY10" s="43"/>
      <c r="AZ10" s="43"/>
      <c r="BA10" s="43"/>
      <c r="BB10" s="43">
        <f>データ!W6</f>
        <v>4515.53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243418</v>
      </c>
      <c r="D6" s="31">
        <f t="shared" si="3"/>
        <v>47</v>
      </c>
      <c r="E6" s="31">
        <f t="shared" si="3"/>
        <v>17</v>
      </c>
      <c r="F6" s="31">
        <f t="shared" si="3"/>
        <v>1</v>
      </c>
      <c r="G6" s="31">
        <f t="shared" si="3"/>
        <v>0</v>
      </c>
      <c r="H6" s="31" t="str">
        <f t="shared" si="3"/>
        <v>三重県　菰野町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35.07</v>
      </c>
      <c r="P6" s="32">
        <f t="shared" si="3"/>
        <v>102.77</v>
      </c>
      <c r="Q6" s="32">
        <f t="shared" si="3"/>
        <v>3088</v>
      </c>
      <c r="R6" s="32">
        <f t="shared" si="3"/>
        <v>41492</v>
      </c>
      <c r="S6" s="32">
        <f t="shared" si="3"/>
        <v>107.01</v>
      </c>
      <c r="T6" s="32">
        <f t="shared" si="3"/>
        <v>387.74</v>
      </c>
      <c r="U6" s="32">
        <f t="shared" si="3"/>
        <v>14540</v>
      </c>
      <c r="V6" s="32">
        <f t="shared" si="3"/>
        <v>3.22</v>
      </c>
      <c r="W6" s="32">
        <f t="shared" si="3"/>
        <v>4515.53</v>
      </c>
      <c r="X6" s="33">
        <f>IF(X7="",NA(),X7)</f>
        <v>68.33</v>
      </c>
      <c r="Y6" s="33">
        <f t="shared" ref="Y6:AG6" si="4">IF(Y7="",NA(),Y7)</f>
        <v>71.599999999999994</v>
      </c>
      <c r="Z6" s="33">
        <f t="shared" si="4"/>
        <v>75.77</v>
      </c>
      <c r="AA6" s="33">
        <f t="shared" si="4"/>
        <v>86</v>
      </c>
      <c r="AB6" s="33">
        <f t="shared" si="4"/>
        <v>83.48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879.99</v>
      </c>
      <c r="BF6" s="33">
        <f t="shared" ref="BF6:BN6" si="7">IF(BF7="",NA(),BF7)</f>
        <v>873.36</v>
      </c>
      <c r="BG6" s="33">
        <f t="shared" si="7"/>
        <v>815.24</v>
      </c>
      <c r="BH6" s="33">
        <f t="shared" si="7"/>
        <v>756.98</v>
      </c>
      <c r="BI6" s="33">
        <f t="shared" si="7"/>
        <v>699.76</v>
      </c>
      <c r="BJ6" s="33">
        <f t="shared" si="7"/>
        <v>1882.66</v>
      </c>
      <c r="BK6" s="33">
        <f t="shared" si="7"/>
        <v>1749.66</v>
      </c>
      <c r="BL6" s="33">
        <f t="shared" si="7"/>
        <v>1574.53</v>
      </c>
      <c r="BM6" s="33">
        <f t="shared" si="7"/>
        <v>1506.51</v>
      </c>
      <c r="BN6" s="33">
        <f t="shared" si="7"/>
        <v>1136.5</v>
      </c>
      <c r="BO6" s="32" t="str">
        <f>IF(BO7="","",IF(BO7="-","【-】","【"&amp;SUBSTITUTE(TEXT(BO7,"#,##0.00"),"-","△")&amp;"】"))</f>
        <v>【776.35】</v>
      </c>
      <c r="BP6" s="33">
        <f>IF(BP7="",NA(),BP7)</f>
        <v>72.040000000000006</v>
      </c>
      <c r="BQ6" s="33">
        <f t="shared" ref="BQ6:BY6" si="8">IF(BQ7="",NA(),BQ7)</f>
        <v>71.63</v>
      </c>
      <c r="BR6" s="33">
        <f t="shared" si="8"/>
        <v>74.569999999999993</v>
      </c>
      <c r="BS6" s="33">
        <f t="shared" si="8"/>
        <v>75.62</v>
      </c>
      <c r="BT6" s="33">
        <f t="shared" si="8"/>
        <v>74.08</v>
      </c>
      <c r="BU6" s="33">
        <f t="shared" si="8"/>
        <v>54.67</v>
      </c>
      <c r="BV6" s="33">
        <f t="shared" si="8"/>
        <v>54.46</v>
      </c>
      <c r="BW6" s="33">
        <f t="shared" si="8"/>
        <v>57.36</v>
      </c>
      <c r="BX6" s="33">
        <f t="shared" si="8"/>
        <v>57.33</v>
      </c>
      <c r="BY6" s="33">
        <f t="shared" si="8"/>
        <v>71.650000000000006</v>
      </c>
      <c r="BZ6" s="32" t="str">
        <f>IF(BZ7="","",IF(BZ7="-","【-】","【"&amp;SUBSTITUTE(TEXT(BZ7,"#,##0.00"),"-","△")&amp;"】"))</f>
        <v>【96.57】</v>
      </c>
      <c r="CA6" s="33">
        <f>IF(CA7="",NA(),CA7)</f>
        <v>194.68</v>
      </c>
      <c r="CB6" s="33">
        <f t="shared" ref="CB6:CJ6" si="9">IF(CB7="",NA(),CB7)</f>
        <v>196.97</v>
      </c>
      <c r="CC6" s="33">
        <f t="shared" si="9"/>
        <v>198.93</v>
      </c>
      <c r="CD6" s="33">
        <f t="shared" si="9"/>
        <v>209.87</v>
      </c>
      <c r="CE6" s="33">
        <f t="shared" si="9"/>
        <v>220</v>
      </c>
      <c r="CF6" s="33">
        <f t="shared" si="9"/>
        <v>290.26</v>
      </c>
      <c r="CG6" s="33">
        <f t="shared" si="9"/>
        <v>293.08999999999997</v>
      </c>
      <c r="CH6" s="33">
        <f t="shared" si="9"/>
        <v>279.91000000000003</v>
      </c>
      <c r="CI6" s="33">
        <f t="shared" si="9"/>
        <v>284.52999999999997</v>
      </c>
      <c r="CJ6" s="33">
        <f t="shared" si="9"/>
        <v>217.82</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39.770000000000003</v>
      </c>
      <c r="CR6" s="33">
        <f t="shared" si="10"/>
        <v>38.950000000000003</v>
      </c>
      <c r="CS6" s="33">
        <f t="shared" si="10"/>
        <v>40.07</v>
      </c>
      <c r="CT6" s="33">
        <f t="shared" si="10"/>
        <v>39.92</v>
      </c>
      <c r="CU6" s="33">
        <f t="shared" si="10"/>
        <v>54.44</v>
      </c>
      <c r="CV6" s="32" t="str">
        <f>IF(CV7="","",IF(CV7="-","【-】","【"&amp;SUBSTITUTE(TEXT(CV7,"#,##0.00"),"-","△")&amp;"】"))</f>
        <v>【60.35】</v>
      </c>
      <c r="CW6" s="33">
        <f>IF(CW7="",NA(),CW7)</f>
        <v>92.09</v>
      </c>
      <c r="CX6" s="33">
        <f t="shared" ref="CX6:DF6" si="11">IF(CX7="",NA(),CX7)</f>
        <v>94.81</v>
      </c>
      <c r="CY6" s="33">
        <f t="shared" si="11"/>
        <v>96.44</v>
      </c>
      <c r="CZ6" s="33">
        <f t="shared" si="11"/>
        <v>98.12</v>
      </c>
      <c r="DA6" s="33">
        <f t="shared" si="11"/>
        <v>99.32</v>
      </c>
      <c r="DB6" s="33">
        <f t="shared" si="11"/>
        <v>65.66</v>
      </c>
      <c r="DC6" s="33">
        <f t="shared" si="11"/>
        <v>65.599999999999994</v>
      </c>
      <c r="DD6" s="33">
        <f t="shared" si="11"/>
        <v>66</v>
      </c>
      <c r="DE6" s="33">
        <f t="shared" si="11"/>
        <v>65.86</v>
      </c>
      <c r="DF6" s="33">
        <f t="shared" si="11"/>
        <v>84.2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0.14000000000000001</v>
      </c>
      <c r="EJ6" s="33">
        <f t="shared" si="14"/>
        <v>0.18</v>
      </c>
      <c r="EK6" s="33">
        <f t="shared" si="14"/>
        <v>0.18</v>
      </c>
      <c r="EL6" s="33">
        <f t="shared" si="14"/>
        <v>0.19</v>
      </c>
      <c r="EM6" s="33">
        <f t="shared" si="14"/>
        <v>0.04</v>
      </c>
      <c r="EN6" s="32" t="str">
        <f>IF(EN7="","",IF(EN7="-","【-】","【"&amp;SUBSTITUTE(TEXT(EN7,"#,##0.00"),"-","△")&amp;"】"))</f>
        <v>【0.17】</v>
      </c>
    </row>
    <row r="7" spans="1:144" s="34" customFormat="1">
      <c r="A7" s="26"/>
      <c r="B7" s="35">
        <v>2014</v>
      </c>
      <c r="C7" s="35">
        <v>243418</v>
      </c>
      <c r="D7" s="35">
        <v>47</v>
      </c>
      <c r="E7" s="35">
        <v>17</v>
      </c>
      <c r="F7" s="35">
        <v>1</v>
      </c>
      <c r="G7" s="35">
        <v>0</v>
      </c>
      <c r="H7" s="35" t="s">
        <v>96</v>
      </c>
      <c r="I7" s="35" t="s">
        <v>97</v>
      </c>
      <c r="J7" s="35" t="s">
        <v>98</v>
      </c>
      <c r="K7" s="35" t="s">
        <v>99</v>
      </c>
      <c r="L7" s="35" t="s">
        <v>100</v>
      </c>
      <c r="M7" s="36" t="s">
        <v>101</v>
      </c>
      <c r="N7" s="36" t="s">
        <v>102</v>
      </c>
      <c r="O7" s="36">
        <v>35.07</v>
      </c>
      <c r="P7" s="36">
        <v>102.77</v>
      </c>
      <c r="Q7" s="36">
        <v>3088</v>
      </c>
      <c r="R7" s="36">
        <v>41492</v>
      </c>
      <c r="S7" s="36">
        <v>107.01</v>
      </c>
      <c r="T7" s="36">
        <v>387.74</v>
      </c>
      <c r="U7" s="36">
        <v>14540</v>
      </c>
      <c r="V7" s="36">
        <v>3.22</v>
      </c>
      <c r="W7" s="36">
        <v>4515.53</v>
      </c>
      <c r="X7" s="36">
        <v>68.33</v>
      </c>
      <c r="Y7" s="36">
        <v>71.599999999999994</v>
      </c>
      <c r="Z7" s="36">
        <v>75.77</v>
      </c>
      <c r="AA7" s="36">
        <v>86</v>
      </c>
      <c r="AB7" s="36">
        <v>83.48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879.99</v>
      </c>
      <c r="BF7" s="36">
        <v>873.36</v>
      </c>
      <c r="BG7" s="36">
        <v>815.24</v>
      </c>
      <c r="BH7" s="36">
        <v>756.98</v>
      </c>
      <c r="BI7" s="36">
        <v>699.76</v>
      </c>
      <c r="BJ7" s="36">
        <v>1882.66</v>
      </c>
      <c r="BK7" s="36">
        <v>1749.66</v>
      </c>
      <c r="BL7" s="36">
        <v>1574.53</v>
      </c>
      <c r="BM7" s="36">
        <v>1506.51</v>
      </c>
      <c r="BN7" s="36">
        <v>1136.5</v>
      </c>
      <c r="BO7" s="36">
        <v>776.35</v>
      </c>
      <c r="BP7" s="36">
        <v>72.040000000000006</v>
      </c>
      <c r="BQ7" s="36">
        <v>71.63</v>
      </c>
      <c r="BR7" s="36">
        <v>74.569999999999993</v>
      </c>
      <c r="BS7" s="36">
        <v>75.62</v>
      </c>
      <c r="BT7" s="36">
        <v>74.08</v>
      </c>
      <c r="BU7" s="36">
        <v>54.67</v>
      </c>
      <c r="BV7" s="36">
        <v>54.46</v>
      </c>
      <c r="BW7" s="36">
        <v>57.36</v>
      </c>
      <c r="BX7" s="36">
        <v>57.33</v>
      </c>
      <c r="BY7" s="36">
        <v>71.650000000000006</v>
      </c>
      <c r="BZ7" s="36">
        <v>96.57</v>
      </c>
      <c r="CA7" s="36">
        <v>194.68</v>
      </c>
      <c r="CB7" s="36">
        <v>196.97</v>
      </c>
      <c r="CC7" s="36">
        <v>198.93</v>
      </c>
      <c r="CD7" s="36">
        <v>209.87</v>
      </c>
      <c r="CE7" s="36">
        <v>220</v>
      </c>
      <c r="CF7" s="36">
        <v>290.26</v>
      </c>
      <c r="CG7" s="36">
        <v>293.08999999999997</v>
      </c>
      <c r="CH7" s="36">
        <v>279.91000000000003</v>
      </c>
      <c r="CI7" s="36">
        <v>284.52999999999997</v>
      </c>
      <c r="CJ7" s="36">
        <v>217.82</v>
      </c>
      <c r="CK7" s="36">
        <v>142.28</v>
      </c>
      <c r="CL7" s="36" t="s">
        <v>101</v>
      </c>
      <c r="CM7" s="36" t="s">
        <v>101</v>
      </c>
      <c r="CN7" s="36" t="s">
        <v>101</v>
      </c>
      <c r="CO7" s="36" t="s">
        <v>101</v>
      </c>
      <c r="CP7" s="36" t="s">
        <v>101</v>
      </c>
      <c r="CQ7" s="36">
        <v>39.770000000000003</v>
      </c>
      <c r="CR7" s="36">
        <v>38.950000000000003</v>
      </c>
      <c r="CS7" s="36">
        <v>40.07</v>
      </c>
      <c r="CT7" s="36">
        <v>39.92</v>
      </c>
      <c r="CU7" s="36">
        <v>54.44</v>
      </c>
      <c r="CV7" s="36">
        <v>60.35</v>
      </c>
      <c r="CW7" s="36">
        <v>92.09</v>
      </c>
      <c r="CX7" s="36">
        <v>94.81</v>
      </c>
      <c r="CY7" s="36">
        <v>96.44</v>
      </c>
      <c r="CZ7" s="36">
        <v>98.12</v>
      </c>
      <c r="DA7" s="36">
        <v>99.32</v>
      </c>
      <c r="DB7" s="36">
        <v>65.66</v>
      </c>
      <c r="DC7" s="36">
        <v>65.599999999999994</v>
      </c>
      <c r="DD7" s="36">
        <v>66</v>
      </c>
      <c r="DE7" s="36">
        <v>65.86</v>
      </c>
      <c r="DF7" s="36">
        <v>84.2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0.14000000000000001</v>
      </c>
      <c r="EJ7" s="36">
        <v>0.18</v>
      </c>
      <c r="EK7" s="36">
        <v>0.18</v>
      </c>
      <c r="EL7" s="36">
        <v>0.19</v>
      </c>
      <c r="EM7" s="36">
        <v>0.04</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職員ユーザー</cp:lastModifiedBy>
  <cp:lastPrinted>2016-02-10T02:41:27Z</cp:lastPrinted>
  <dcterms:created xsi:type="dcterms:W3CDTF">2016-02-03T08:53:55Z</dcterms:created>
  <dcterms:modified xsi:type="dcterms:W3CDTF">2016-02-25T08:40:08Z</dcterms:modified>
</cp:coreProperties>
</file>