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AT8" i="4" s="1"/>
  <c r="R6" i="5"/>
  <c r="AL8" i="4" s="1"/>
  <c r="Q6" i="5"/>
  <c r="AD10" i="4" s="1"/>
  <c r="P6" i="5"/>
  <c r="O6" i="5"/>
  <c r="P10" i="4" s="1"/>
  <c r="N6" i="5"/>
  <c r="I10" i="4" s="1"/>
  <c r="M6" i="5"/>
  <c r="B10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L10" i="4"/>
  <c r="W10" i="4"/>
  <c r="BB8" i="4"/>
  <c r="W8" i="4"/>
  <c r="P8" i="4"/>
  <c r="B6" i="4"/>
  <c r="D10" i="5" l="1"/>
  <c r="E10" i="5"/>
  <c r="C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<sst xmlns="http://schemas.openxmlformats.org/spreadsheetml/2006/main" count="221" uniqueCount="111">
  <si>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</si>
  <si>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</si>
  <si>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</si>
  <si>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</si>
  <si>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</si>
  <si>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</si>
  <si>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</si>
  <si>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</si>
  <si>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</si>
  <si>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</si>
  <si>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</si>
  <si>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</si>
  <si>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</si>
  <si>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</si>
  <si>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</si>
  <si>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</si>
  <si>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</si>
  <si>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</si>
  <si>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</si>
  <si>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</si>
  <si>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</si>
  <si>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</si>
  <si>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</si>
  <si>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</si>
  <si>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</si>
  <si>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</si>
  <si>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</si>
  <si>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</si>
  <si>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</si>
  <si>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</si>
  <si>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</si>
  <si>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</si>
  <si>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</si>
  <si>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</si>
  <si>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</si>
  <si>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</si>
  <si>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</si>
  <si>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</si>
  <si>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</si>
  <si>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</si>
  <si>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</si>
  <si>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</si>
  <si>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</si>
  <si>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</si>
  <si>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</si>
  <si>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</si>
  <si>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</si>
  <si>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</si>
  <si>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</si>
  <si>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</si>
  <si>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</si>
  <si>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</si>
  <si>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</si>
  <si>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</si>
  <si>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</si>
  <si>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</si>
  <si>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</si>
  <si>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</si>
  <si>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</si>
  <si>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</si>
  <si>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</si>
  <si>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</si>
  <si>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</si>
  <si>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</si>
  <si>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</si>
  <si>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</si>
  <si>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</si>
  <si>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</si>
  <si>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</si>
  <si>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</si>
  <si>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</si>
  <si>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</si>
  <si>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</si>
  <si>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</si>
  <si>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</si>
  <si>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</si>
  <si>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</si>
  <si>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</si>
  <si>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</si>
  <si>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</si>
  <si>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</si>
  <si>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</si>
  <si>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</si>
  <si>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</si>
  <si>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</si>
  <si>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</si>
  <si>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</si>
  <si>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</si>
  <si>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</si>
  <si>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</si>
  <si>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</si>
  <si>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</si>
  <si>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</si>
  <si>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</si>
  <si>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</si>
  <si>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</si>
  <si>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伊賀市</t>
  </si>
  <si>
    <t>法非適用</t>
  </si>
  <si>
    <t>下水道事業</t>
  </si>
  <si>
    <t>公共下水道</t>
  </si>
  <si>
    <t>Cc2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</si>
  <si>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</si>
  <si>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</si>
  <si>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</si>
  <si>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</si>
  <si>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</si>
  <si>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</si>
  <si>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</si>
  <si>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収益的収支は黒字であるが、一般会計繰入金に依存しており経費回収率と併せて分析し、経営改善を図る必要がある。</t>
    <rPh sb="0" eb="3">
      <t>シュウエキテキ</t>
    </rPh>
    <rPh sb="3" eb="5">
      <t>シュウシ</t>
    </rPh>
    <rPh sb="6" eb="8">
      <t>クロジ</t>
    </rPh>
    <rPh sb="13" eb="15">
      <t>イッパン</t>
    </rPh>
    <rPh sb="15" eb="17">
      <t>カイケイ</t>
    </rPh>
    <rPh sb="17" eb="19">
      <t>クリイレ</t>
    </rPh>
    <rPh sb="19" eb="20">
      <t>キン</t>
    </rPh>
    <rPh sb="21" eb="23">
      <t>イゾン</t>
    </rPh>
    <rPh sb="27" eb="29">
      <t>ケイヒ</t>
    </rPh>
    <rPh sb="29" eb="31">
      <t>カイシュウ</t>
    </rPh>
    <rPh sb="31" eb="32">
      <t>リツ</t>
    </rPh>
    <rPh sb="33" eb="34">
      <t>アワ</t>
    </rPh>
    <rPh sb="36" eb="38">
      <t>ブンセキ</t>
    </rPh>
    <rPh sb="40" eb="42">
      <t>ケイエイ</t>
    </rPh>
    <rPh sb="42" eb="44">
      <t>カイゼン</t>
    </rPh>
    <rPh sb="45" eb="46">
      <t>ハカ</t>
    </rPh>
    <rPh sb="47" eb="49">
      <t>ヒツヨウ</t>
    </rPh>
    <phoneticPr fontId="4"/>
  </si>
  <si>
    <t>　収益的収支比率について、黒字であり料金収入や一般会計繰入金等の収益をもって、維持管理費や支払利息等の費用を十分賄えていると考える。一方、一般会計繰入金に依存する傾向が強い。
　企業債残高対策事業規模比率について、年度毎に企業債残高は減少しているが、今後長寿命化対策事業により増加する。
　経費回収率について、使用料にて回収すべき経費をほぼ賄えている状況であるが、適正な使用料金収入の確保が必要である。
　汚水処理原価について、類似団体と比較しても数値は低く、低コストにて効率的な汚水処理が実施できていると考える。
　施設利用率について、数値は低く、施設が十分に活用されていないと考える。ゆめが丘地域の人口推移等を鑑み分析が必要である。
　水洗化率については100％であり適切である。</t>
    <rPh sb="1" eb="4">
      <t>シュウエキテキ</t>
    </rPh>
    <rPh sb="4" eb="6">
      <t>シュウシ</t>
    </rPh>
    <rPh sb="6" eb="8">
      <t>ヒリツ</t>
    </rPh>
    <rPh sb="13" eb="15">
      <t>クロジ</t>
    </rPh>
    <rPh sb="18" eb="20">
      <t>リョウキン</t>
    </rPh>
    <rPh sb="20" eb="22">
      <t>シュウニュウ</t>
    </rPh>
    <rPh sb="23" eb="25">
      <t>イッパン</t>
    </rPh>
    <rPh sb="25" eb="27">
      <t>カイケイ</t>
    </rPh>
    <rPh sb="27" eb="29">
      <t>クリイレ</t>
    </rPh>
    <rPh sb="29" eb="30">
      <t>キン</t>
    </rPh>
    <rPh sb="30" eb="31">
      <t>トウ</t>
    </rPh>
    <rPh sb="32" eb="34">
      <t>シュウエキ</t>
    </rPh>
    <rPh sb="39" eb="41">
      <t>イジ</t>
    </rPh>
    <rPh sb="41" eb="44">
      <t>カンリヒ</t>
    </rPh>
    <rPh sb="45" eb="47">
      <t>シハライ</t>
    </rPh>
    <rPh sb="47" eb="49">
      <t>リソク</t>
    </rPh>
    <rPh sb="49" eb="50">
      <t>トウ</t>
    </rPh>
    <rPh sb="51" eb="53">
      <t>ヒヨウ</t>
    </rPh>
    <rPh sb="54" eb="56">
      <t>ジュウブン</t>
    </rPh>
    <rPh sb="56" eb="57">
      <t>マカナ</t>
    </rPh>
    <rPh sb="62" eb="63">
      <t>カンガ</t>
    </rPh>
    <rPh sb="66" eb="68">
      <t>イッポウ</t>
    </rPh>
    <rPh sb="69" eb="71">
      <t>イッパン</t>
    </rPh>
    <rPh sb="71" eb="73">
      <t>カイケイ</t>
    </rPh>
    <rPh sb="73" eb="75">
      <t>クリイレ</t>
    </rPh>
    <rPh sb="75" eb="76">
      <t>キン</t>
    </rPh>
    <rPh sb="77" eb="79">
      <t>イゾン</t>
    </rPh>
    <rPh sb="81" eb="83">
      <t>ケイコウ</t>
    </rPh>
    <rPh sb="84" eb="85">
      <t>ツヨ</t>
    </rPh>
    <rPh sb="89" eb="91">
      <t>キギョウ</t>
    </rPh>
    <rPh sb="91" eb="92">
      <t>サイ</t>
    </rPh>
    <rPh sb="92" eb="94">
      <t>ザンダカ</t>
    </rPh>
    <rPh sb="94" eb="96">
      <t>タイサク</t>
    </rPh>
    <rPh sb="96" eb="98">
      <t>ジギョウ</t>
    </rPh>
    <rPh sb="98" eb="100">
      <t>キボ</t>
    </rPh>
    <rPh sb="100" eb="102">
      <t>ヒリツ</t>
    </rPh>
    <rPh sb="107" eb="109">
      <t>ネンド</t>
    </rPh>
    <rPh sb="109" eb="110">
      <t>ゴト</t>
    </rPh>
    <rPh sb="111" eb="113">
      <t>キギョウ</t>
    </rPh>
    <rPh sb="113" eb="114">
      <t>サイ</t>
    </rPh>
    <rPh sb="114" eb="116">
      <t>ザンダカ</t>
    </rPh>
    <rPh sb="117" eb="119">
      <t>ゲンショウ</t>
    </rPh>
    <rPh sb="125" eb="127">
      <t>コンゴ</t>
    </rPh>
    <rPh sb="127" eb="128">
      <t>チョウ</t>
    </rPh>
    <rPh sb="128" eb="131">
      <t>ジュミョウカ</t>
    </rPh>
    <rPh sb="131" eb="133">
      <t>タイサク</t>
    </rPh>
    <rPh sb="133" eb="135">
      <t>ジギョウ</t>
    </rPh>
    <rPh sb="138" eb="140">
      <t>ゾウカ</t>
    </rPh>
    <rPh sb="145" eb="147">
      <t>ケイヒ</t>
    </rPh>
    <rPh sb="147" eb="150">
      <t>カイシュウリツ</t>
    </rPh>
    <rPh sb="155" eb="158">
      <t>シヨウリョウ</t>
    </rPh>
    <rPh sb="160" eb="162">
      <t>カイシュウ</t>
    </rPh>
    <rPh sb="165" eb="167">
      <t>ケイヒ</t>
    </rPh>
    <rPh sb="170" eb="171">
      <t>マカナ</t>
    </rPh>
    <rPh sb="175" eb="177">
      <t>ジョウキョウ</t>
    </rPh>
    <rPh sb="182" eb="184">
      <t>テキセイ</t>
    </rPh>
    <rPh sb="185" eb="187">
      <t>シヨウ</t>
    </rPh>
    <rPh sb="187" eb="189">
      <t>リョウキン</t>
    </rPh>
    <rPh sb="189" eb="191">
      <t>シュウニュウ</t>
    </rPh>
    <rPh sb="192" eb="194">
      <t>カクホ</t>
    </rPh>
    <rPh sb="195" eb="197">
      <t>ヒツヨウ</t>
    </rPh>
    <rPh sb="203" eb="205">
      <t>オスイ</t>
    </rPh>
    <rPh sb="205" eb="207">
      <t>ショリ</t>
    </rPh>
    <rPh sb="207" eb="209">
      <t>ゲンカ</t>
    </rPh>
    <rPh sb="214" eb="216">
      <t>ルイジ</t>
    </rPh>
    <rPh sb="216" eb="218">
      <t>ダンタイ</t>
    </rPh>
    <rPh sb="219" eb="221">
      <t>ヒカク</t>
    </rPh>
    <rPh sb="225" eb="226">
      <t>アタイ</t>
    </rPh>
    <rPh sb="227" eb="228">
      <t>ヒク</t>
    </rPh>
    <rPh sb="230" eb="231">
      <t>テイ</t>
    </rPh>
    <rPh sb="236" eb="239">
      <t>コウリツテキ</t>
    </rPh>
    <rPh sb="240" eb="242">
      <t>オスイ</t>
    </rPh>
    <rPh sb="242" eb="244">
      <t>ショリ</t>
    </rPh>
    <rPh sb="245" eb="247">
      <t>ジッシ</t>
    </rPh>
    <rPh sb="253" eb="254">
      <t>カンガ</t>
    </rPh>
    <rPh sb="259" eb="261">
      <t>シセツ</t>
    </rPh>
    <rPh sb="261" eb="264">
      <t>リヨウリツ</t>
    </rPh>
    <rPh sb="269" eb="271">
      <t>スウチ</t>
    </rPh>
    <rPh sb="272" eb="273">
      <t>ヒク</t>
    </rPh>
    <rPh sb="275" eb="277">
      <t>シセツ</t>
    </rPh>
    <rPh sb="278" eb="280">
      <t>ジュウブン</t>
    </rPh>
    <rPh sb="281" eb="283">
      <t>カツヨウ</t>
    </rPh>
    <rPh sb="290" eb="291">
      <t>カンガ</t>
    </rPh>
    <rPh sb="297" eb="298">
      <t>オカ</t>
    </rPh>
    <rPh sb="298" eb="300">
      <t>チイキ</t>
    </rPh>
    <rPh sb="301" eb="303">
      <t>ジンコウ</t>
    </rPh>
    <rPh sb="303" eb="305">
      <t>スイイ</t>
    </rPh>
    <rPh sb="305" eb="306">
      <t>トウ</t>
    </rPh>
    <rPh sb="307" eb="308">
      <t>カンガ</t>
    </rPh>
    <rPh sb="309" eb="311">
      <t>ブンセキ</t>
    </rPh>
    <rPh sb="312" eb="314">
      <t>ヒツヨウ</t>
    </rPh>
    <rPh sb="320" eb="323">
      <t>スイセンカ</t>
    </rPh>
    <rPh sb="323" eb="324">
      <t>リツ</t>
    </rPh>
    <rPh sb="336" eb="338">
      <t>テキセツ</t>
    </rPh>
    <phoneticPr fontId="4"/>
  </si>
  <si>
    <t xml:space="preserve"> 処理施設の維持管理コスト低減等のため「下水道長寿命化対策事業」を策定し、上野新都市浄化センターにて計画策定を基に、実施設計を行い、今後対策工事を実施。</t>
    <rPh sb="1" eb="3">
      <t>ショリ</t>
    </rPh>
    <rPh sb="3" eb="5">
      <t>シセツ</t>
    </rPh>
    <rPh sb="6" eb="8">
      <t>イジ</t>
    </rPh>
    <rPh sb="8" eb="10">
      <t>カンリ</t>
    </rPh>
    <rPh sb="13" eb="16">
      <t>テイゲントウ</t>
    </rPh>
    <rPh sb="20" eb="23">
      <t>ゲスイドウ</t>
    </rPh>
    <rPh sb="23" eb="24">
      <t>チョウ</t>
    </rPh>
    <rPh sb="24" eb="27">
      <t>ジュミョウカ</t>
    </rPh>
    <rPh sb="27" eb="29">
      <t>タイサク</t>
    </rPh>
    <rPh sb="29" eb="31">
      <t>ジギョウ</t>
    </rPh>
    <rPh sb="33" eb="35">
      <t>サクテイ</t>
    </rPh>
    <rPh sb="37" eb="39">
      <t>ウエノ</t>
    </rPh>
    <rPh sb="39" eb="42">
      <t>シントシ</t>
    </rPh>
    <rPh sb="42" eb="44">
      <t>ジョウカ</t>
    </rPh>
    <rPh sb="50" eb="52">
      <t>ケイカク</t>
    </rPh>
    <rPh sb="52" eb="54">
      <t>サクテイ</t>
    </rPh>
    <rPh sb="55" eb="56">
      <t>モト</t>
    </rPh>
    <rPh sb="58" eb="60">
      <t>ジッシ</t>
    </rPh>
    <rPh sb="60" eb="62">
      <t>セッケイ</t>
    </rPh>
    <rPh sb="63" eb="64">
      <t>オコナ</t>
    </rPh>
    <rPh sb="66" eb="68">
      <t>コンゴ</t>
    </rPh>
    <rPh sb="68" eb="70">
      <t>タイサク</t>
    </rPh>
    <rPh sb="70" eb="72">
      <t>コウジ</t>
    </rPh>
    <rPh sb="73" eb="75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</si>
</sst>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99456"/>
        <c:axId val="7690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0.14000000000000001</c:v>
                </c:pt>
                <c:pt idx="1">
                  <c:v>0.01</c:v>
                </c:pt>
                <c:pt idx="2">
                  <c:v>0.1</c:v>
                </c:pt>
                <c:pt idx="3">
                  <c:v>7.0000000000000007E-2</c:v>
                </c:pt>
                <c:pt idx="4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99456"/>
        <c:axId val="76901376"/>
      </c:lineChart>
      <c:dateAx>
        <c:axId val="76899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901376"/>
        <c:crosses val="autoZero"/>
        <c:auto val="1"/>
        <c:lblOffset val="100"/>
        <c:baseTimeUnit val="years"/>
      </c:dateAx>
      <c:valAx>
        <c:axId val="7690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899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63.72</c:v>
                </c:pt>
                <c:pt idx="1">
                  <c:v>56.04</c:v>
                </c:pt>
                <c:pt idx="2">
                  <c:v>60.58</c:v>
                </c:pt>
                <c:pt idx="3">
                  <c:v>62.2</c:v>
                </c:pt>
                <c:pt idx="4">
                  <c:v>58.78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9888"/>
        <c:axId val="103271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39.770000000000003</c:v>
                </c:pt>
                <c:pt idx="1">
                  <c:v>53.79</c:v>
                </c:pt>
                <c:pt idx="2">
                  <c:v>55.41</c:v>
                </c:pt>
                <c:pt idx="3">
                  <c:v>55.81</c:v>
                </c:pt>
                <c:pt idx="4">
                  <c:v>54.44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9888"/>
        <c:axId val="103271808"/>
      </c:lineChart>
      <c:dateAx>
        <c:axId val="103269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271808"/>
        <c:crosses val="autoZero"/>
        <c:auto val="1"/>
        <c:lblOffset val="100"/>
        <c:baseTimeUnit val="years"/>
      </c:dateAx>
      <c:valAx>
        <c:axId val="103271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269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978688"/>
        <c:axId val="10298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65.66</c:v>
                </c:pt>
                <c:pt idx="1">
                  <c:v>83.76</c:v>
                </c:pt>
                <c:pt idx="2">
                  <c:v>84.12</c:v>
                </c:pt>
                <c:pt idx="3">
                  <c:v>84.41</c:v>
                </c:pt>
                <c:pt idx="4">
                  <c:v>84.2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78688"/>
        <c:axId val="102980608"/>
      </c:lineChart>
      <c:dateAx>
        <c:axId val="102978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980608"/>
        <c:crosses val="autoZero"/>
        <c:auto val="1"/>
        <c:lblOffset val="100"/>
        <c:baseTimeUnit val="years"/>
      </c:dateAx>
      <c:valAx>
        <c:axId val="10298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978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125.92</c:v>
                </c:pt>
                <c:pt idx="1">
                  <c:v>104.71</c:v>
                </c:pt>
                <c:pt idx="2">
                  <c:v>134.04</c:v>
                </c:pt>
                <c:pt idx="3">
                  <c:v>137</c:v>
                </c:pt>
                <c:pt idx="4">
                  <c:v>122.2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0016"/>
        <c:axId val="78391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0016"/>
        <c:axId val="78391936"/>
      </c:lineChart>
      <c:dateAx>
        <c:axId val="783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391936"/>
        <c:crosses val="autoZero"/>
        <c:auto val="1"/>
        <c:lblOffset val="100"/>
        <c:baseTimeUnit val="years"/>
      </c:dateAx>
      <c:valAx>
        <c:axId val="78391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3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4208"/>
        <c:axId val="78416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4208"/>
        <c:axId val="78416128"/>
      </c:lineChart>
      <c:dateAx>
        <c:axId val="78414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6128"/>
        <c:crosses val="autoZero"/>
        <c:auto val="1"/>
        <c:lblOffset val="100"/>
        <c:baseTimeUnit val="years"/>
      </c:dateAx>
      <c:valAx>
        <c:axId val="78416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414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912000"/>
        <c:axId val="102913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12000"/>
        <c:axId val="102913920"/>
      </c:lineChart>
      <c:dateAx>
        <c:axId val="102912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913920"/>
        <c:crosses val="autoZero"/>
        <c:auto val="1"/>
        <c:lblOffset val="100"/>
        <c:baseTimeUnit val="years"/>
      </c:dateAx>
      <c:valAx>
        <c:axId val="102913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912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12128"/>
        <c:axId val="78514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2128"/>
        <c:axId val="78514048"/>
      </c:lineChart>
      <c:dateAx>
        <c:axId val="78512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514048"/>
        <c:crosses val="autoZero"/>
        <c:auto val="1"/>
        <c:lblOffset val="100"/>
        <c:baseTimeUnit val="years"/>
      </c:dateAx>
      <c:valAx>
        <c:axId val="78514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512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40160"/>
        <c:axId val="78554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160"/>
        <c:axId val="78554624"/>
      </c:lineChart>
      <c:dateAx>
        <c:axId val="78540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554624"/>
        <c:crosses val="autoZero"/>
        <c:auto val="1"/>
        <c:lblOffset val="100"/>
        <c:baseTimeUnit val="years"/>
      </c:dateAx>
      <c:valAx>
        <c:axId val="78554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540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68448"/>
        <c:axId val="78587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1882.66</c:v>
                </c:pt>
                <c:pt idx="1">
                  <c:v>1334.01</c:v>
                </c:pt>
                <c:pt idx="2">
                  <c:v>1273.52</c:v>
                </c:pt>
                <c:pt idx="3">
                  <c:v>1209.95</c:v>
                </c:pt>
                <c:pt idx="4">
                  <c:v>1136.5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448"/>
        <c:axId val="78587008"/>
      </c:lineChart>
      <c:dateAx>
        <c:axId val="78568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587008"/>
        <c:crosses val="autoZero"/>
        <c:auto val="1"/>
        <c:lblOffset val="100"/>
        <c:baseTimeUnit val="years"/>
      </c:dateAx>
      <c:valAx>
        <c:axId val="78587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568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136.51</c:v>
                </c:pt>
                <c:pt idx="1">
                  <c:v>29.44</c:v>
                </c:pt>
                <c:pt idx="2">
                  <c:v>129.02000000000001</c:v>
                </c:pt>
                <c:pt idx="3">
                  <c:v>135.12</c:v>
                </c:pt>
                <c:pt idx="4">
                  <c:v>94.16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625408"/>
        <c:axId val="78627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54.67</c:v>
                </c:pt>
                <c:pt idx="1">
                  <c:v>67.14</c:v>
                </c:pt>
                <c:pt idx="2">
                  <c:v>67.849999999999994</c:v>
                </c:pt>
                <c:pt idx="3">
                  <c:v>69.48</c:v>
                </c:pt>
                <c:pt idx="4">
                  <c:v>71.650000000000006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25408"/>
        <c:axId val="78627584"/>
      </c:lineChart>
      <c:dateAx>
        <c:axId val="78625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627584"/>
        <c:crosses val="autoZero"/>
        <c:auto val="1"/>
        <c:lblOffset val="100"/>
        <c:baseTimeUnit val="years"/>
      </c:dateAx>
      <c:valAx>
        <c:axId val="78627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625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97.7</c:v>
                </c:pt>
                <c:pt idx="1">
                  <c:v>421.18</c:v>
                </c:pt>
                <c:pt idx="2">
                  <c:v>95.05</c:v>
                </c:pt>
                <c:pt idx="3">
                  <c:v>88.41</c:v>
                </c:pt>
                <c:pt idx="4">
                  <c:v>127.03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33408"/>
        <c:axId val="103247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290.26</c:v>
                </c:pt>
                <c:pt idx="1">
                  <c:v>224.83</c:v>
                </c:pt>
                <c:pt idx="2">
                  <c:v>224.94</c:v>
                </c:pt>
                <c:pt idx="3">
                  <c:v>220.67</c:v>
                </c:pt>
                <c:pt idx="4">
                  <c:v>217.82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33408"/>
        <c:axId val="103247872"/>
      </c:lineChart>
      <c:dateAx>
        <c:axId val="103233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247872"/>
        <c:crosses val="autoZero"/>
        <c:auto val="1"/>
        <c:lblOffset val="100"/>
        <c:baseTimeUnit val="years"/>
      </c:dateAx>
      <c:valAx>
        <c:axId val="103247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233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【776.35】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【142.28】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【96.57】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42" zoomScaleNormal="10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三重県　伊賀市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Cc2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95743</v>
      </c>
      <c r="AM8" s="64"/>
      <c r="AN8" s="64"/>
      <c r="AO8" s="64"/>
      <c r="AP8" s="64"/>
      <c r="AQ8" s="64"/>
      <c r="AR8" s="64"/>
      <c r="AS8" s="64"/>
      <c r="AT8" s="63">
        <f>データ!S6</f>
        <v>558.23</v>
      </c>
      <c r="AU8" s="63"/>
      <c r="AV8" s="63"/>
      <c r="AW8" s="63"/>
      <c r="AX8" s="63"/>
      <c r="AY8" s="63"/>
      <c r="AZ8" s="63"/>
      <c r="BA8" s="63"/>
      <c r="BB8" s="63">
        <f>データ!T6</f>
        <v>171.51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4.91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2584</v>
      </c>
      <c r="AE10" s="64"/>
      <c r="AF10" s="64"/>
      <c r="AG10" s="64"/>
      <c r="AH10" s="64"/>
      <c r="AI10" s="64"/>
      <c r="AJ10" s="64"/>
      <c r="AK10" s="2"/>
      <c r="AL10" s="64">
        <f>データ!U6</f>
        <v>4670</v>
      </c>
      <c r="AM10" s="64"/>
      <c r="AN10" s="64"/>
      <c r="AO10" s="64"/>
      <c r="AP10" s="64"/>
      <c r="AQ10" s="64"/>
      <c r="AR10" s="64"/>
      <c r="AS10" s="64"/>
      <c r="AT10" s="63">
        <f>データ!V6</f>
        <v>1.61</v>
      </c>
      <c r="AU10" s="63"/>
      <c r="AV10" s="63"/>
      <c r="AW10" s="63"/>
      <c r="AX10" s="63"/>
      <c r="AY10" s="63"/>
      <c r="AZ10" s="63"/>
      <c r="BA10" s="63"/>
      <c r="BB10" s="63">
        <f>データ!W6</f>
        <v>2900.62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109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110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108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242161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三重県　伊賀市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Cc2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4.91</v>
      </c>
      <c r="P6" s="32">
        <f t="shared" si="3"/>
        <v>100</v>
      </c>
      <c r="Q6" s="32">
        <f t="shared" si="3"/>
        <v>2584</v>
      </c>
      <c r="R6" s="32">
        <f t="shared" si="3"/>
        <v>95743</v>
      </c>
      <c r="S6" s="32">
        <f t="shared" si="3"/>
        <v>558.23</v>
      </c>
      <c r="T6" s="32">
        <f t="shared" si="3"/>
        <v>171.51</v>
      </c>
      <c r="U6" s="32">
        <f t="shared" si="3"/>
        <v>4670</v>
      </c>
      <c r="V6" s="32">
        <f t="shared" si="3"/>
        <v>1.61</v>
      </c>
      <c r="W6" s="32">
        <f t="shared" si="3"/>
        <v>2900.62</v>
      </c>
      <c r="X6" s="33">
        <f>IF(X7="",NA(),X7)</f>
        <v>125.92</v>
      </c>
      <c r="Y6" s="33">
        <f t="shared" ref="Y6:AG6" si="4">IF(Y7="",NA(),Y7)</f>
        <v>104.71</v>
      </c>
      <c r="Z6" s="33">
        <f t="shared" si="4"/>
        <v>134.04</v>
      </c>
      <c r="AA6" s="33">
        <f t="shared" si="4"/>
        <v>137</v>
      </c>
      <c r="AB6" s="33">
        <f t="shared" si="4"/>
        <v>122.2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1882.66</v>
      </c>
      <c r="BK6" s="33">
        <f t="shared" si="7"/>
        <v>1334.01</v>
      </c>
      <c r="BL6" s="33">
        <f t="shared" si="7"/>
        <v>1273.52</v>
      </c>
      <c r="BM6" s="33">
        <f t="shared" si="7"/>
        <v>1209.95</v>
      </c>
      <c r="BN6" s="33">
        <f t="shared" si="7"/>
        <v>1136.5</v>
      </c>
      <c r="BO6" s="32" t="str">
        <f>IF(BO7="","",IF(BO7="-","【-】","【"&amp;SUBSTITUTE(TEXT(BO7,"#,##0.00"),"-","△")&amp;"】"))</f>
        <v>【776.35】</v>
      </c>
      <c r="BP6" s="33">
        <f>IF(BP7="",NA(),BP7)</f>
        <v>136.51</v>
      </c>
      <c r="BQ6" s="33">
        <f t="shared" ref="BQ6:BY6" si="8">IF(BQ7="",NA(),BQ7)</f>
        <v>29.44</v>
      </c>
      <c r="BR6" s="33">
        <f t="shared" si="8"/>
        <v>129.02000000000001</v>
      </c>
      <c r="BS6" s="33">
        <f t="shared" si="8"/>
        <v>135.12</v>
      </c>
      <c r="BT6" s="33">
        <f t="shared" si="8"/>
        <v>94.16</v>
      </c>
      <c r="BU6" s="33">
        <f t="shared" si="8"/>
        <v>54.67</v>
      </c>
      <c r="BV6" s="33">
        <f t="shared" si="8"/>
        <v>67.14</v>
      </c>
      <c r="BW6" s="33">
        <f t="shared" si="8"/>
        <v>67.849999999999994</v>
      </c>
      <c r="BX6" s="33">
        <f t="shared" si="8"/>
        <v>69.48</v>
      </c>
      <c r="BY6" s="33">
        <f t="shared" si="8"/>
        <v>71.650000000000006</v>
      </c>
      <c r="BZ6" s="32" t="str">
        <f>IF(BZ7="","",IF(BZ7="-","【-】","【"&amp;SUBSTITUTE(TEXT(BZ7,"#,##0.00"),"-","△")&amp;"】"))</f>
        <v>【96.57】</v>
      </c>
      <c r="CA6" s="33">
        <f>IF(CA7="",NA(),CA7)</f>
        <v>97.7</v>
      </c>
      <c r="CB6" s="33">
        <f t="shared" ref="CB6:CJ6" si="9">IF(CB7="",NA(),CB7)</f>
        <v>421.18</v>
      </c>
      <c r="CC6" s="33">
        <f t="shared" si="9"/>
        <v>95.05</v>
      </c>
      <c r="CD6" s="33">
        <f t="shared" si="9"/>
        <v>88.41</v>
      </c>
      <c r="CE6" s="33">
        <f t="shared" si="9"/>
        <v>127.03</v>
      </c>
      <c r="CF6" s="33">
        <f t="shared" si="9"/>
        <v>290.26</v>
      </c>
      <c r="CG6" s="33">
        <f t="shared" si="9"/>
        <v>224.83</v>
      </c>
      <c r="CH6" s="33">
        <f t="shared" si="9"/>
        <v>224.94</v>
      </c>
      <c r="CI6" s="33">
        <f t="shared" si="9"/>
        <v>220.67</v>
      </c>
      <c r="CJ6" s="33">
        <f t="shared" si="9"/>
        <v>217.82</v>
      </c>
      <c r="CK6" s="32" t="str">
        <f>IF(CK7="","",IF(CK7="-","【-】","【"&amp;SUBSTITUTE(TEXT(CK7,"#,##0.00"),"-","△")&amp;"】"))</f>
        <v>【142.28】</v>
      </c>
      <c r="CL6" s="33">
        <f>IF(CL7="",NA(),CL7)</f>
        <v>63.72</v>
      </c>
      <c r="CM6" s="33">
        <f t="shared" ref="CM6:CU6" si="10">IF(CM7="",NA(),CM7)</f>
        <v>56.04</v>
      </c>
      <c r="CN6" s="33">
        <f t="shared" si="10"/>
        <v>60.58</v>
      </c>
      <c r="CO6" s="33">
        <f t="shared" si="10"/>
        <v>62.2</v>
      </c>
      <c r="CP6" s="33">
        <f t="shared" si="10"/>
        <v>58.78</v>
      </c>
      <c r="CQ6" s="33">
        <f t="shared" si="10"/>
        <v>39.770000000000003</v>
      </c>
      <c r="CR6" s="33">
        <f t="shared" si="10"/>
        <v>53.79</v>
      </c>
      <c r="CS6" s="33">
        <f t="shared" si="10"/>
        <v>55.41</v>
      </c>
      <c r="CT6" s="33">
        <f t="shared" si="10"/>
        <v>55.81</v>
      </c>
      <c r="CU6" s="33">
        <f t="shared" si="10"/>
        <v>54.44</v>
      </c>
      <c r="CV6" s="32" t="str">
        <f>IF(CV7="","",IF(CV7="-","【-】","【"&amp;SUBSTITUTE(TEXT(CV7,"#,##0.00"),"-","△")&amp;"】"))</f>
        <v>【60.35】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65.66</v>
      </c>
      <c r="DC6" s="33">
        <f t="shared" si="11"/>
        <v>83.76</v>
      </c>
      <c r="DD6" s="33">
        <f t="shared" si="11"/>
        <v>84.12</v>
      </c>
      <c r="DE6" s="33">
        <f t="shared" si="11"/>
        <v>84.41</v>
      </c>
      <c r="DF6" s="33">
        <f t="shared" si="11"/>
        <v>84.2</v>
      </c>
      <c r="DG6" s="32" t="str">
        <f>IF(DG7="","",IF(DG7="-","【-】","【"&amp;SUBSTITUTE(TEXT(DG7,"#,##0.00"),"-","△")&amp;"】"))</f>
        <v>【94.57】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0.14000000000000001</v>
      </c>
      <c r="EJ6" s="33">
        <f t="shared" si="14"/>
        <v>0.01</v>
      </c>
      <c r="EK6" s="33">
        <f t="shared" si="14"/>
        <v>0.1</v>
      </c>
      <c r="EL6" s="33">
        <f t="shared" si="14"/>
        <v>7.0000000000000007E-2</v>
      </c>
      <c r="EM6" s="33">
        <f t="shared" si="14"/>
        <v>0.04</v>
      </c>
      <c r="EN6" s="32" t="str">
        <f>IF(EN7="","",IF(EN7="-","【-】","【"&amp;SUBSTITUTE(TEXT(EN7,"#,##0.00"),"-","△")&amp;"】"))</f>
        <v>【0.17】</v>
      </c>
    </row>
    <row r="7" spans="1:144" s="34" customFormat="1">
      <c r="A7" s="26"/>
      <c r="B7" s="35">
        <v>2014</v>
      </c>
      <c r="C7" s="35">
        <v>242161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4.91</v>
      </c>
      <c r="P7" s="36">
        <v>100</v>
      </c>
      <c r="Q7" s="36">
        <v>2584</v>
      </c>
      <c r="R7" s="36">
        <v>95743</v>
      </c>
      <c r="S7" s="36">
        <v>558.23</v>
      </c>
      <c r="T7" s="36">
        <v>171.51</v>
      </c>
      <c r="U7" s="36">
        <v>4670</v>
      </c>
      <c r="V7" s="36">
        <v>1.61</v>
      </c>
      <c r="W7" s="36">
        <v>2900.62</v>
      </c>
      <c r="X7" s="36">
        <v>125.92</v>
      </c>
      <c r="Y7" s="36">
        <v>104.71</v>
      </c>
      <c r="Z7" s="36">
        <v>134.04</v>
      </c>
      <c r="AA7" s="36">
        <v>137</v>
      </c>
      <c r="AB7" s="36">
        <v>122.2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1882.66</v>
      </c>
      <c r="BK7" s="36">
        <v>1334.01</v>
      </c>
      <c r="BL7" s="36">
        <v>1273.52</v>
      </c>
      <c r="BM7" s="36">
        <v>1209.95</v>
      </c>
      <c r="BN7" s="36">
        <v>1136.5</v>
      </c>
      <c r="BO7" s="36">
        <v>776.35</v>
      </c>
      <c r="BP7" s="36">
        <v>136.51</v>
      </c>
      <c r="BQ7" s="36">
        <v>29.44</v>
      </c>
      <c r="BR7" s="36">
        <v>129.02000000000001</v>
      </c>
      <c r="BS7" s="36">
        <v>135.12</v>
      </c>
      <c r="BT7" s="36">
        <v>94.16</v>
      </c>
      <c r="BU7" s="36">
        <v>54.67</v>
      </c>
      <c r="BV7" s="36">
        <v>67.14</v>
      </c>
      <c r="BW7" s="36">
        <v>67.849999999999994</v>
      </c>
      <c r="BX7" s="36">
        <v>69.48</v>
      </c>
      <c r="BY7" s="36">
        <v>71.650000000000006</v>
      </c>
      <c r="BZ7" s="36">
        <v>96.57</v>
      </c>
      <c r="CA7" s="36">
        <v>97.7</v>
      </c>
      <c r="CB7" s="36">
        <v>421.18</v>
      </c>
      <c r="CC7" s="36">
        <v>95.05</v>
      </c>
      <c r="CD7" s="36">
        <v>88.41</v>
      </c>
      <c r="CE7" s="36">
        <v>127.03</v>
      </c>
      <c r="CF7" s="36">
        <v>290.26</v>
      </c>
      <c r="CG7" s="36">
        <v>224.83</v>
      </c>
      <c r="CH7" s="36">
        <v>224.94</v>
      </c>
      <c r="CI7" s="36">
        <v>220.67</v>
      </c>
      <c r="CJ7" s="36">
        <v>217.82</v>
      </c>
      <c r="CK7" s="36">
        <v>142.28</v>
      </c>
      <c r="CL7" s="36">
        <v>63.72</v>
      </c>
      <c r="CM7" s="36">
        <v>56.04</v>
      </c>
      <c r="CN7" s="36">
        <v>60.58</v>
      </c>
      <c r="CO7" s="36">
        <v>62.2</v>
      </c>
      <c r="CP7" s="36">
        <v>58.78</v>
      </c>
      <c r="CQ7" s="36">
        <v>39.770000000000003</v>
      </c>
      <c r="CR7" s="36">
        <v>53.79</v>
      </c>
      <c r="CS7" s="36">
        <v>55.41</v>
      </c>
      <c r="CT7" s="36">
        <v>55.81</v>
      </c>
      <c r="CU7" s="36">
        <v>54.44</v>
      </c>
      <c r="CV7" s="36">
        <v>60.35</v>
      </c>
      <c r="CW7" s="36">
        <v>100</v>
      </c>
      <c r="CX7" s="36">
        <v>100</v>
      </c>
      <c r="CY7" s="36">
        <v>100</v>
      </c>
      <c r="CZ7" s="36">
        <v>100</v>
      </c>
      <c r="DA7" s="36">
        <v>100</v>
      </c>
      <c r="DB7" s="36">
        <v>65.66</v>
      </c>
      <c r="DC7" s="36">
        <v>83.76</v>
      </c>
      <c r="DD7" s="36">
        <v>84.12</v>
      </c>
      <c r="DE7" s="36">
        <v>84.41</v>
      </c>
      <c r="DF7" s="36">
        <v>84.2</v>
      </c>
      <c r="DG7" s="36">
        <v>94.57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0.14000000000000001</v>
      </c>
      <c r="EJ7" s="36">
        <v>0.01</v>
      </c>
      <c r="EK7" s="36">
        <v>0.1</v>
      </c>
      <c r="EL7" s="36">
        <v>7.0000000000000007E-2</v>
      </c>
      <c r="EM7" s="36">
        <v>0.04</v>
      </c>
      <c r="EN7" s="36">
        <v>0.17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</cp:lastModifiedBy>
  <cp:lastPrinted>2016-02-15T00:45:49Z</cp:lastPrinted>
  <dcterms:created xsi:type="dcterms:W3CDTF">2016-02-03T08:53:53Z</dcterms:created>
  <dcterms:modified xsi:type="dcterms:W3CDTF">2016-02-15T00:45:52Z</dcterms:modified>
  <cp:category/>
</cp:coreProperties>
</file>