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上下水道総務課\会計係\会計係長\上下　経営戦略\経営比較分析表（2月15日締め切り）\再提出（2月19）上水簡水\"/>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<sst xmlns="http://schemas.openxmlformats.org/spreadsheetml/2006/main" count="217" uniqueCount="107">
  <si>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</si>
  <si>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</si>
  <si>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</si>
  <si>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</si>
  <si>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</si>
  <si>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</si>
  <si>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</si>
  <si>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</si>
  <si>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</si>
  <si>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</si>
  <si>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</si>
  <si>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</si>
  <si>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</si>
  <si>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</si>
  <si>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</si>
  <si>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</si>
  <si>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</si>
  <si>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</si>
  <si>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</si>
  <si>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</si>
  <si>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</si>
  <si>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</si>
  <si>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</si>
  <si>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</si>
  <si>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</si>
  <si>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</si>
  <si>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</si>
  <si>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</si>
  <si>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</si>
  <si>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</si>
  <si>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</si>
  <si>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</si>
  <si>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</si>
  <si>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</si>
  <si>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</si>
  <si>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</si>
  <si>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</si>
  <si>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</si>
  <si>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</si>
  <si>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</si>
  <si>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</si>
  <si>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</si>
  <si>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</si>
  <si>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</si>
  <si>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</si>
  <si>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</si>
  <si>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</si>
  <si>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</si>
  <si>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</si>
  <si>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</si>
  <si>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</si>
  <si>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</si>
  <si>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</si>
  <si>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</si>
  <si>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</si>
  <si>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</si>
  <si>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</si>
  <si>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</si>
  <si>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</si>
  <si>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</si>
  <si>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</si>
  <si>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</si>
  <si>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</si>
  <si>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</si>
  <si>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</si>
  <si>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</si>
  <si>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</si>
  <si>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</si>
  <si>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</si>
  <si>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</si>
  <si>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</si>
  <si>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</si>
  <si>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</si>
  <si>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</si>
  <si>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</si>
  <si>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</si>
  <si>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</si>
  <si>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</si>
  <si>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</si>
  <si>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</si>
  <si>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</si>
  <si>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</si>
  <si>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</si>
  <si>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</si>
  <si>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</si>
  <si>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</si>
  <si>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</si>
  <si>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</si>
  <si>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</si>
  <si>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</si>
  <si>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</si>
  <si>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</si>
  <si>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</si>
  <si>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松阪市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</si>
  <si>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</si>
  <si>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</si>
  <si>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</si>
  <si>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</si>
  <si>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</si>
  <si>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</si>
  <si>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</si>
  <si>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</si>
  <si>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</si>
  <si>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</si>
  <si>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は類似団体平均を下回っておりますが、100％を越えており、累積欠損金も生じていません。一方、支払能力を示す流動比率は、平成26年度から建設改良に充てるため国等から借り入れた企業債を負債に整理したことから前年と比較して大きく下がりましたが、全国平均を上回っており経営の健全性は保たれています。
　給水収益に対する企業債残高の比率は増加傾向ですが、これは、給水量が減少傾向にある中、配水池等の基幹施設の耐震化整備を集中的に実施したことによるものです。
　料金回収率は概ね100％を越えて推移していますが、給水原価が類似団体平均値を上回っています。これは、当市が県から買い入れる受水費用が大きく影響しており、平成27年度には交渉により受水費の引き下げが実現しましたが、今後も給水人口が減ると予想されることから給水原価は高い状態が続くものと考えます。
　施設利用率は類似団体平均同様に年々減少傾向にあります。また、有収率は過去3か年では微増になり改善傾向が見られますが、給水量の減少、漏水の増加などにより効率面では低下傾向にあります。
</t>
    <phoneticPr fontId="4"/>
  </si>
  <si>
    <t>　配水池等の基幹水道施設の耐震化を早期に実施した結果、有形固定資産減価償却率は類似団体と比較して低い数値でありますが、管路経年化率は平成26年度に35.44％となり、類似団体、全国平均を大きく上回っています。また、管路更新率は類似団体、全国平均を上回るものの低い水準にあります。</t>
    <phoneticPr fontId="4"/>
  </si>
  <si>
    <t xml:space="preserve">　人口減少、節水意識の定着により給水収益が年々減少する中、将来にわたり安全、安心な水の供給のため、施設の耐震化、老朽管の更新が急務となってきております。
　管路等の更新には莫大な費用を要するため、引き続き、県受水費の引き下げ交渉、委託内容の見直しなど徹底した経費削減を進めるとともに、料金改定を視野に入れた収入増による更新財源を確保し、更新事業を進めてまいり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</si>
</sst>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1.1200000000000001</c:v>
                </c:pt>
                <c:pt idx="1">
                  <c:v>0.71</c:v>
                </c:pt>
                <c:pt idx="2">
                  <c:v>1.08</c:v>
                </c:pt>
                <c:pt idx="3">
                  <c:v>0.83</c:v>
                </c:pt>
                <c:pt idx="4">
                  <c:v>0.88</c:v>
                </c:pt>
              </c:numCache>
            </c:numRef>
          </c:val>
          <c:extLst>
            <c:ext xmlns:c16="http://schemas.microsoft.com/office/drawing/2014/chart" uri="{C3380CC4-5D6E-409C-BE32-E72D297353CC}">
              <c16:uniqueId val="{00000000-6602-421B-9153-D975AAB9AC9B}"/>
            </c:ext>
          </c:extLst>
        </c:ser>
        <c:dLbls>
          <c:showLegendKey val="0"/>
          <c:showVal val="0"/>
          <c:showCatName val="0"/>
          <c:showSerName val="0"/>
          <c:showPercent val="0"/>
          <c:showBubbleSize val="0"/>
        </c:dLbls>
        <c:gapWidth val="150"/>
        <c:axId val="150395136"/>
        <c:axId val="15040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0.82</c:v>
                </c:pt>
                <c:pt idx="2">
                  <c:v>0.76</c:v>
                </c:pt>
                <c:pt idx="3">
                  <c:v>0.8</c:v>
                </c:pt>
                <c:pt idx="4">
                  <c:v>0.72</c:v>
                </c:pt>
              </c:numCache>
            </c:numRef>
          </c:val>
          <c:smooth val="0"/>
          <c:extLst>
            <c:ext xmlns:c16="http://schemas.microsoft.com/office/drawing/2014/chart" uri="{C3380CC4-5D6E-409C-BE32-E72D297353CC}">
              <c16:uniqueId val="{00000001-6602-421B-9153-D975AAB9AC9B}"/>
            </c:ext>
          </c:extLst>
        </c:ser>
        <c:dLbls>
          <c:showLegendKey val="0"/>
          <c:showVal val="0"/>
          <c:showCatName val="0"/>
          <c:showSerName val="0"/>
          <c:showPercent val="0"/>
          <c:showBubbleSize val="0"/>
        </c:dLbls>
        <c:marker val="1"/>
        <c:smooth val="0"/>
        <c:axId val="150395136"/>
        <c:axId val="150405504"/>
      </c:lineChart>
      <c:dateAx>
        <c:axId val="150395136"/>
        <c:scaling>
          <c:orientation val="minMax"/>
        </c:scaling>
        <c:delete val="1"/>
        <c:axPos val="b"/>
        <c:numFmt formatCode="ge" sourceLinked="1"/>
        <c:majorTickMark val="none"/>
        <c:minorTickMark val="none"/>
        <c:tickLblPos val="none"/>
        <c:crossAx val="150405504"/>
        <c:crosses val="autoZero"/>
        <c:auto val="1"/>
        <c:lblOffset val="100"/>
        <c:baseTimeUnit val="years"/>
      </c:dateAx>
      <c:valAx>
        <c:axId val="15040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9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63.8</c:v>
                </c:pt>
                <c:pt idx="1">
                  <c:v>62.89</c:v>
                </c:pt>
                <c:pt idx="2">
                  <c:v>61.4</c:v>
                </c:pt>
                <c:pt idx="3">
                  <c:v>61.26</c:v>
                </c:pt>
                <c:pt idx="4">
                  <c:v>60.34</c:v>
                </c:pt>
              </c:numCache>
            </c:numRef>
          </c:val>
          <c:extLst>
            <c:ext xmlns:c16="http://schemas.microsoft.com/office/drawing/2014/chart" uri="{C3380CC4-5D6E-409C-BE32-E72D297353CC}">
              <c16:uniqueId val="{00000000-943F-4B71-AB48-F93AE31F483E}"/>
            </c:ext>
          </c:extLst>
        </c:ser>
        <c:dLbls>
          <c:showLegendKey val="0"/>
          <c:showVal val="0"/>
          <c:showCatName val="0"/>
          <c:showSerName val="0"/>
          <c:showPercent val="0"/>
          <c:showBubbleSize val="0"/>
        </c:dLbls>
        <c:gapWidth val="150"/>
        <c:axId val="150928768"/>
        <c:axId val="15100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63.67</c:v>
                </c:pt>
                <c:pt idx="1">
                  <c:v>63.07</c:v>
                </c:pt>
                <c:pt idx="2">
                  <c:v>62.71</c:v>
                </c:pt>
                <c:pt idx="3">
                  <c:v>62.15</c:v>
                </c:pt>
                <c:pt idx="4">
                  <c:v>61.61</c:v>
                </c:pt>
              </c:numCache>
            </c:numRef>
          </c:val>
          <c:smooth val="0"/>
          <c:extLst>
            <c:ext xmlns:c16="http://schemas.microsoft.com/office/drawing/2014/chart" uri="{C3380CC4-5D6E-409C-BE32-E72D297353CC}">
              <c16:uniqueId val="{00000001-943F-4B71-AB48-F93AE31F483E}"/>
            </c:ext>
          </c:extLst>
        </c:ser>
        <c:dLbls>
          <c:showLegendKey val="0"/>
          <c:showVal val="0"/>
          <c:showCatName val="0"/>
          <c:showSerName val="0"/>
          <c:showPercent val="0"/>
          <c:showBubbleSize val="0"/>
        </c:dLbls>
        <c:marker val="1"/>
        <c:smooth val="0"/>
        <c:axId val="150928768"/>
        <c:axId val="151000576"/>
      </c:lineChart>
      <c:dateAx>
        <c:axId val="150928768"/>
        <c:scaling>
          <c:orientation val="minMax"/>
        </c:scaling>
        <c:delete val="1"/>
        <c:axPos val="b"/>
        <c:numFmt formatCode="ge" sourceLinked="1"/>
        <c:majorTickMark val="none"/>
        <c:minorTickMark val="none"/>
        <c:tickLblPos val="none"/>
        <c:crossAx val="151000576"/>
        <c:crosses val="autoZero"/>
        <c:auto val="1"/>
        <c:lblOffset val="100"/>
        <c:baseTimeUnit val="years"/>
      </c:dateAx>
      <c:valAx>
        <c:axId val="15100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92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88.51</c:v>
                </c:pt>
                <c:pt idx="1">
                  <c:v>87.94</c:v>
                </c:pt>
                <c:pt idx="2">
                  <c:v>88.42</c:v>
                </c:pt>
                <c:pt idx="3">
                  <c:v>88.58</c:v>
                </c:pt>
                <c:pt idx="4">
                  <c:v>88.96</c:v>
                </c:pt>
              </c:numCache>
            </c:numRef>
          </c:val>
          <c:extLst>
            <c:ext xmlns:c16="http://schemas.microsoft.com/office/drawing/2014/chart" uri="{C3380CC4-5D6E-409C-BE32-E72D297353CC}">
              <c16:uniqueId val="{00000000-7C08-407A-BA28-BE34602C82A2}"/>
            </c:ext>
          </c:extLst>
        </c:ser>
        <c:dLbls>
          <c:showLegendKey val="0"/>
          <c:showVal val="0"/>
          <c:showCatName val="0"/>
          <c:showSerName val="0"/>
          <c:showPercent val="0"/>
          <c:showBubbleSize val="0"/>
        </c:dLbls>
        <c:gapWidth val="150"/>
        <c:axId val="151022592"/>
        <c:axId val="15102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90.67</c:v>
                </c:pt>
                <c:pt idx="1">
                  <c:v>89.96</c:v>
                </c:pt>
                <c:pt idx="2">
                  <c:v>90.54</c:v>
                </c:pt>
                <c:pt idx="3">
                  <c:v>90.64</c:v>
                </c:pt>
                <c:pt idx="4">
                  <c:v>90.23</c:v>
                </c:pt>
              </c:numCache>
            </c:numRef>
          </c:val>
          <c:smooth val="0"/>
          <c:extLst>
            <c:ext xmlns:c16="http://schemas.microsoft.com/office/drawing/2014/chart" uri="{C3380CC4-5D6E-409C-BE32-E72D297353CC}">
              <c16:uniqueId val="{00000001-7C08-407A-BA28-BE34602C82A2}"/>
            </c:ext>
          </c:extLst>
        </c:ser>
        <c:dLbls>
          <c:showLegendKey val="0"/>
          <c:showVal val="0"/>
          <c:showCatName val="0"/>
          <c:showSerName val="0"/>
          <c:showPercent val="0"/>
          <c:showBubbleSize val="0"/>
        </c:dLbls>
        <c:marker val="1"/>
        <c:smooth val="0"/>
        <c:axId val="151022592"/>
        <c:axId val="151028864"/>
      </c:lineChart>
      <c:dateAx>
        <c:axId val="151022592"/>
        <c:scaling>
          <c:orientation val="minMax"/>
        </c:scaling>
        <c:delete val="1"/>
        <c:axPos val="b"/>
        <c:numFmt formatCode="ge" sourceLinked="1"/>
        <c:majorTickMark val="none"/>
        <c:minorTickMark val="none"/>
        <c:tickLblPos val="none"/>
        <c:crossAx val="151028864"/>
        <c:crosses val="autoZero"/>
        <c:auto val="1"/>
        <c:lblOffset val="100"/>
        <c:baseTimeUnit val="years"/>
      </c:dateAx>
      <c:valAx>
        <c:axId val="15102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2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105.09</c:v>
                </c:pt>
                <c:pt idx="1">
                  <c:v>102.96</c:v>
                </c:pt>
                <c:pt idx="2">
                  <c:v>102.87</c:v>
                </c:pt>
                <c:pt idx="3">
                  <c:v>104.44</c:v>
                </c:pt>
                <c:pt idx="4">
                  <c:v>109.61</c:v>
                </c:pt>
              </c:numCache>
            </c:numRef>
          </c:val>
          <c:extLst>
            <c:ext xmlns:c16="http://schemas.microsoft.com/office/drawing/2014/chart" uri="{C3380CC4-5D6E-409C-BE32-E72D297353CC}">
              <c16:uniqueId val="{00000000-02D8-4AE7-B393-193E80F381C7}"/>
            </c:ext>
          </c:extLst>
        </c:ser>
        <c:dLbls>
          <c:showLegendKey val="0"/>
          <c:showVal val="0"/>
          <c:showCatName val="0"/>
          <c:showSerName val="0"/>
          <c:showPercent val="0"/>
          <c:showBubbleSize val="0"/>
        </c:dLbls>
        <c:gapWidth val="150"/>
        <c:axId val="150431616"/>
        <c:axId val="15044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108.64</c:v>
                </c:pt>
                <c:pt idx="1">
                  <c:v>107.51</c:v>
                </c:pt>
                <c:pt idx="2">
                  <c:v>108.39</c:v>
                </c:pt>
                <c:pt idx="3">
                  <c:v>108.9</c:v>
                </c:pt>
                <c:pt idx="4">
                  <c:v>114.43</c:v>
                </c:pt>
              </c:numCache>
            </c:numRef>
          </c:val>
          <c:smooth val="0"/>
          <c:extLst>
            <c:ext xmlns:c16="http://schemas.microsoft.com/office/drawing/2014/chart" uri="{C3380CC4-5D6E-409C-BE32-E72D297353CC}">
              <c16:uniqueId val="{00000001-02D8-4AE7-B393-193E80F381C7}"/>
            </c:ext>
          </c:extLst>
        </c:ser>
        <c:dLbls>
          <c:showLegendKey val="0"/>
          <c:showVal val="0"/>
          <c:showCatName val="0"/>
          <c:showSerName val="0"/>
          <c:showPercent val="0"/>
          <c:showBubbleSize val="0"/>
        </c:dLbls>
        <c:marker val="1"/>
        <c:smooth val="0"/>
        <c:axId val="150431616"/>
        <c:axId val="150441984"/>
      </c:lineChart>
      <c:dateAx>
        <c:axId val="150431616"/>
        <c:scaling>
          <c:orientation val="minMax"/>
        </c:scaling>
        <c:delete val="1"/>
        <c:axPos val="b"/>
        <c:numFmt formatCode="ge" sourceLinked="1"/>
        <c:majorTickMark val="none"/>
        <c:minorTickMark val="none"/>
        <c:tickLblPos val="none"/>
        <c:crossAx val="150441984"/>
        <c:crosses val="autoZero"/>
        <c:auto val="1"/>
        <c:lblOffset val="100"/>
        <c:baseTimeUnit val="years"/>
      </c:dateAx>
      <c:valAx>
        <c:axId val="150441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43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43.37</c:v>
                </c:pt>
                <c:pt idx="1">
                  <c:v>44.09</c:v>
                </c:pt>
                <c:pt idx="2">
                  <c:v>44.8</c:v>
                </c:pt>
                <c:pt idx="3">
                  <c:v>45.36</c:v>
                </c:pt>
                <c:pt idx="4">
                  <c:v>40.64</c:v>
                </c:pt>
              </c:numCache>
            </c:numRef>
          </c:val>
          <c:extLst>
            <c:ext xmlns:c16="http://schemas.microsoft.com/office/drawing/2014/chart" uri="{C3380CC4-5D6E-409C-BE32-E72D297353CC}">
              <c16:uniqueId val="{00000000-C531-49EA-9CF2-C3B4387D7D59}"/>
            </c:ext>
          </c:extLst>
        </c:ser>
        <c:dLbls>
          <c:showLegendKey val="0"/>
          <c:showVal val="0"/>
          <c:showCatName val="0"/>
          <c:showSerName val="0"/>
          <c:showPercent val="0"/>
          <c:showBubbleSize val="0"/>
        </c:dLbls>
        <c:gapWidth val="150"/>
        <c:axId val="150480384"/>
        <c:axId val="15048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40.369999999999997</c:v>
                </c:pt>
                <c:pt idx="1">
                  <c:v>41.47</c:v>
                </c:pt>
                <c:pt idx="2">
                  <c:v>42.43</c:v>
                </c:pt>
                <c:pt idx="3">
                  <c:v>43.24</c:v>
                </c:pt>
                <c:pt idx="4">
                  <c:v>46.36</c:v>
                </c:pt>
              </c:numCache>
            </c:numRef>
          </c:val>
          <c:smooth val="0"/>
          <c:extLst>
            <c:ext xmlns:c16="http://schemas.microsoft.com/office/drawing/2014/chart" uri="{C3380CC4-5D6E-409C-BE32-E72D297353CC}">
              <c16:uniqueId val="{00000001-C531-49EA-9CF2-C3B4387D7D59}"/>
            </c:ext>
          </c:extLst>
        </c:ser>
        <c:dLbls>
          <c:showLegendKey val="0"/>
          <c:showVal val="0"/>
          <c:showCatName val="0"/>
          <c:showSerName val="0"/>
          <c:showPercent val="0"/>
          <c:showBubbleSize val="0"/>
        </c:dLbls>
        <c:marker val="1"/>
        <c:smooth val="0"/>
        <c:axId val="150480384"/>
        <c:axId val="150482304"/>
      </c:lineChart>
      <c:dateAx>
        <c:axId val="150480384"/>
        <c:scaling>
          <c:orientation val="minMax"/>
        </c:scaling>
        <c:delete val="1"/>
        <c:axPos val="b"/>
        <c:numFmt formatCode="ge" sourceLinked="1"/>
        <c:majorTickMark val="none"/>
        <c:minorTickMark val="none"/>
        <c:tickLblPos val="none"/>
        <c:crossAx val="150482304"/>
        <c:crosses val="autoZero"/>
        <c:auto val="1"/>
        <c:lblOffset val="100"/>
        <c:baseTimeUnit val="years"/>
      </c:dateAx>
      <c:valAx>
        <c:axId val="15048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8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3.9</c:v>
                </c:pt>
                <c:pt idx="1">
                  <c:v>3.86</c:v>
                </c:pt>
                <c:pt idx="2">
                  <c:v>3.33</c:v>
                </c:pt>
                <c:pt idx="3">
                  <c:v>3.07</c:v>
                </c:pt>
                <c:pt idx="4">
                  <c:v>35.44</c:v>
                </c:pt>
              </c:numCache>
            </c:numRef>
          </c:val>
          <c:extLst>
            <c:ext xmlns:c16="http://schemas.microsoft.com/office/drawing/2014/chart" uri="{C3380CC4-5D6E-409C-BE32-E72D297353CC}">
              <c16:uniqueId val="{00000000-C5C4-4D3F-A6CB-94AA6E65D81E}"/>
            </c:ext>
          </c:extLst>
        </c:ser>
        <c:dLbls>
          <c:showLegendKey val="0"/>
          <c:showVal val="0"/>
          <c:showCatName val="0"/>
          <c:showSerName val="0"/>
          <c:showPercent val="0"/>
          <c:showBubbleSize val="0"/>
        </c:dLbls>
        <c:gapWidth val="150"/>
        <c:axId val="150512768"/>
        <c:axId val="15051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9.42</c:v>
                </c:pt>
                <c:pt idx="1">
                  <c:v>9.92</c:v>
                </c:pt>
                <c:pt idx="2">
                  <c:v>11.07</c:v>
                </c:pt>
                <c:pt idx="3">
                  <c:v>12.21</c:v>
                </c:pt>
                <c:pt idx="4">
                  <c:v>13.57</c:v>
                </c:pt>
              </c:numCache>
            </c:numRef>
          </c:val>
          <c:smooth val="0"/>
          <c:extLst>
            <c:ext xmlns:c16="http://schemas.microsoft.com/office/drawing/2014/chart" uri="{C3380CC4-5D6E-409C-BE32-E72D297353CC}">
              <c16:uniqueId val="{00000001-C5C4-4D3F-A6CB-94AA6E65D81E}"/>
            </c:ext>
          </c:extLst>
        </c:ser>
        <c:dLbls>
          <c:showLegendKey val="0"/>
          <c:showVal val="0"/>
          <c:showCatName val="0"/>
          <c:showSerName val="0"/>
          <c:showPercent val="0"/>
          <c:showBubbleSize val="0"/>
        </c:dLbls>
        <c:marker val="1"/>
        <c:smooth val="0"/>
        <c:axId val="150512768"/>
        <c:axId val="150514688"/>
      </c:lineChart>
      <c:dateAx>
        <c:axId val="150512768"/>
        <c:scaling>
          <c:orientation val="minMax"/>
        </c:scaling>
        <c:delete val="1"/>
        <c:axPos val="b"/>
        <c:numFmt formatCode="ge" sourceLinked="1"/>
        <c:majorTickMark val="none"/>
        <c:minorTickMark val="none"/>
        <c:tickLblPos val="none"/>
        <c:crossAx val="150514688"/>
        <c:crosses val="autoZero"/>
        <c:auto val="1"/>
        <c:lblOffset val="100"/>
        <c:baseTimeUnit val="years"/>
      </c:dateAx>
      <c:valAx>
        <c:axId val="15051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1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3B-41C1-9F68-41C30F8885B0}"/>
            </c:ext>
          </c:extLst>
        </c:ser>
        <c:dLbls>
          <c:showLegendKey val="0"/>
          <c:showVal val="0"/>
          <c:showCatName val="0"/>
          <c:showSerName val="0"/>
          <c:showPercent val="0"/>
          <c:showBubbleSize val="0"/>
        </c:dLbls>
        <c:gapWidth val="150"/>
        <c:axId val="150676608"/>
        <c:axId val="15067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2.1800000000000002</c:v>
                </c:pt>
                <c:pt idx="1">
                  <c:v>2.83</c:v>
                </c:pt>
                <c:pt idx="2">
                  <c:v>3.08</c:v>
                </c:pt>
                <c:pt idx="3">
                  <c:v>3.47</c:v>
                </c:pt>
                <c:pt idx="4">
                  <c:v>0.13</c:v>
                </c:pt>
              </c:numCache>
            </c:numRef>
          </c:val>
          <c:smooth val="0"/>
          <c:extLst>
            <c:ext xmlns:c16="http://schemas.microsoft.com/office/drawing/2014/chart" uri="{C3380CC4-5D6E-409C-BE32-E72D297353CC}">
              <c16:uniqueId val="{00000001-463B-41C1-9F68-41C30F8885B0}"/>
            </c:ext>
          </c:extLst>
        </c:ser>
        <c:dLbls>
          <c:showLegendKey val="0"/>
          <c:showVal val="0"/>
          <c:showCatName val="0"/>
          <c:showSerName val="0"/>
          <c:showPercent val="0"/>
          <c:showBubbleSize val="0"/>
        </c:dLbls>
        <c:marker val="1"/>
        <c:smooth val="0"/>
        <c:axId val="150676608"/>
        <c:axId val="150678528"/>
      </c:lineChart>
      <c:dateAx>
        <c:axId val="150676608"/>
        <c:scaling>
          <c:orientation val="minMax"/>
        </c:scaling>
        <c:delete val="1"/>
        <c:axPos val="b"/>
        <c:numFmt formatCode="ge" sourceLinked="1"/>
        <c:majorTickMark val="none"/>
        <c:minorTickMark val="none"/>
        <c:tickLblPos val="none"/>
        <c:crossAx val="150678528"/>
        <c:crosses val="autoZero"/>
        <c:auto val="1"/>
        <c:lblOffset val="100"/>
        <c:baseTimeUnit val="years"/>
      </c:dateAx>
      <c:valAx>
        <c:axId val="150678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67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588.38</c:v>
                </c:pt>
                <c:pt idx="1">
                  <c:v>655.76</c:v>
                </c:pt>
                <c:pt idx="2">
                  <c:v>664.3</c:v>
                </c:pt>
                <c:pt idx="3">
                  <c:v>764.75</c:v>
                </c:pt>
                <c:pt idx="4">
                  <c:v>308.70999999999998</c:v>
                </c:pt>
              </c:numCache>
            </c:numRef>
          </c:val>
          <c:extLst>
            <c:ext xmlns:c16="http://schemas.microsoft.com/office/drawing/2014/chart" uri="{C3380CC4-5D6E-409C-BE32-E72D297353CC}">
              <c16:uniqueId val="{00000000-56DE-4481-A65E-FA07E6DD1FCA}"/>
            </c:ext>
          </c:extLst>
        </c:ser>
        <c:dLbls>
          <c:showLegendKey val="0"/>
          <c:showVal val="0"/>
          <c:showCatName val="0"/>
          <c:showSerName val="0"/>
          <c:showPercent val="0"/>
          <c:showBubbleSize val="0"/>
        </c:dLbls>
        <c:gapWidth val="150"/>
        <c:axId val="150696704"/>
        <c:axId val="15069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545.52</c:v>
                </c:pt>
                <c:pt idx="1">
                  <c:v>602.73</c:v>
                </c:pt>
                <c:pt idx="2">
                  <c:v>590.46</c:v>
                </c:pt>
                <c:pt idx="3">
                  <c:v>628.34</c:v>
                </c:pt>
                <c:pt idx="4">
                  <c:v>289.8</c:v>
                </c:pt>
              </c:numCache>
            </c:numRef>
          </c:val>
          <c:smooth val="0"/>
          <c:extLst>
            <c:ext xmlns:c16="http://schemas.microsoft.com/office/drawing/2014/chart" uri="{C3380CC4-5D6E-409C-BE32-E72D297353CC}">
              <c16:uniqueId val="{00000001-56DE-4481-A65E-FA07E6DD1FCA}"/>
            </c:ext>
          </c:extLst>
        </c:ser>
        <c:dLbls>
          <c:showLegendKey val="0"/>
          <c:showVal val="0"/>
          <c:showCatName val="0"/>
          <c:showSerName val="0"/>
          <c:showPercent val="0"/>
          <c:showBubbleSize val="0"/>
        </c:dLbls>
        <c:marker val="1"/>
        <c:smooth val="0"/>
        <c:axId val="150696704"/>
        <c:axId val="150698624"/>
      </c:lineChart>
      <c:dateAx>
        <c:axId val="150696704"/>
        <c:scaling>
          <c:orientation val="minMax"/>
        </c:scaling>
        <c:delete val="1"/>
        <c:axPos val="b"/>
        <c:numFmt formatCode="ge" sourceLinked="1"/>
        <c:majorTickMark val="none"/>
        <c:minorTickMark val="none"/>
        <c:tickLblPos val="none"/>
        <c:crossAx val="150698624"/>
        <c:crosses val="autoZero"/>
        <c:auto val="1"/>
        <c:lblOffset val="100"/>
        <c:baseTimeUnit val="years"/>
      </c:dateAx>
      <c:valAx>
        <c:axId val="150698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6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271.52</c:v>
                </c:pt>
                <c:pt idx="1">
                  <c:v>286.44</c:v>
                </c:pt>
                <c:pt idx="2">
                  <c:v>299.17</c:v>
                </c:pt>
                <c:pt idx="3">
                  <c:v>310.43</c:v>
                </c:pt>
                <c:pt idx="4">
                  <c:v>334.91</c:v>
                </c:pt>
              </c:numCache>
            </c:numRef>
          </c:val>
          <c:extLst>
            <c:ext xmlns:c16="http://schemas.microsoft.com/office/drawing/2014/chart" uri="{C3380CC4-5D6E-409C-BE32-E72D297353CC}">
              <c16:uniqueId val="{00000000-709E-450F-AD1F-8B4BFBF967D9}"/>
            </c:ext>
          </c:extLst>
        </c:ser>
        <c:dLbls>
          <c:showLegendKey val="0"/>
          <c:showVal val="0"/>
          <c:showCatName val="0"/>
          <c:showSerName val="0"/>
          <c:showPercent val="0"/>
          <c:showBubbleSize val="0"/>
        </c:dLbls>
        <c:gapWidth val="150"/>
        <c:axId val="150757760"/>
        <c:axId val="15075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313.52999999999997</c:v>
                </c:pt>
                <c:pt idx="1">
                  <c:v>310.79000000000002</c:v>
                </c:pt>
                <c:pt idx="2">
                  <c:v>299.16000000000003</c:v>
                </c:pt>
                <c:pt idx="3">
                  <c:v>297.13</c:v>
                </c:pt>
                <c:pt idx="4">
                  <c:v>301.99</c:v>
                </c:pt>
              </c:numCache>
            </c:numRef>
          </c:val>
          <c:smooth val="0"/>
          <c:extLst>
            <c:ext xmlns:c16="http://schemas.microsoft.com/office/drawing/2014/chart" uri="{C3380CC4-5D6E-409C-BE32-E72D297353CC}">
              <c16:uniqueId val="{00000001-709E-450F-AD1F-8B4BFBF967D9}"/>
            </c:ext>
          </c:extLst>
        </c:ser>
        <c:dLbls>
          <c:showLegendKey val="0"/>
          <c:showVal val="0"/>
          <c:showCatName val="0"/>
          <c:showSerName val="0"/>
          <c:showPercent val="0"/>
          <c:showBubbleSize val="0"/>
        </c:dLbls>
        <c:marker val="1"/>
        <c:smooth val="0"/>
        <c:axId val="150757760"/>
        <c:axId val="150759680"/>
      </c:lineChart>
      <c:dateAx>
        <c:axId val="150757760"/>
        <c:scaling>
          <c:orientation val="minMax"/>
        </c:scaling>
        <c:delete val="1"/>
        <c:axPos val="b"/>
        <c:numFmt formatCode="ge" sourceLinked="1"/>
        <c:majorTickMark val="none"/>
        <c:minorTickMark val="none"/>
        <c:tickLblPos val="none"/>
        <c:crossAx val="150759680"/>
        <c:crosses val="autoZero"/>
        <c:auto val="1"/>
        <c:lblOffset val="100"/>
        <c:baseTimeUnit val="years"/>
      </c:dateAx>
      <c:valAx>
        <c:axId val="150759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75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102.02</c:v>
                </c:pt>
                <c:pt idx="1">
                  <c:v>99.55</c:v>
                </c:pt>
                <c:pt idx="2">
                  <c:v>99.54</c:v>
                </c:pt>
                <c:pt idx="3">
                  <c:v>100.98</c:v>
                </c:pt>
                <c:pt idx="4">
                  <c:v>106.22</c:v>
                </c:pt>
              </c:numCache>
            </c:numRef>
          </c:val>
          <c:extLst>
            <c:ext xmlns:c16="http://schemas.microsoft.com/office/drawing/2014/chart" uri="{C3380CC4-5D6E-409C-BE32-E72D297353CC}">
              <c16:uniqueId val="{00000000-9DEC-4C45-909B-11388F7AC1AF}"/>
            </c:ext>
          </c:extLst>
        </c:ser>
        <c:dLbls>
          <c:showLegendKey val="0"/>
          <c:showVal val="0"/>
          <c:showCatName val="0"/>
          <c:showSerName val="0"/>
          <c:showPercent val="0"/>
          <c:showBubbleSize val="0"/>
        </c:dLbls>
        <c:gapWidth val="150"/>
        <c:axId val="150867968"/>
        <c:axId val="15086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100.11</c:v>
                </c:pt>
                <c:pt idx="1">
                  <c:v>99</c:v>
                </c:pt>
                <c:pt idx="2">
                  <c:v>99.91</c:v>
                </c:pt>
                <c:pt idx="3">
                  <c:v>99.89</c:v>
                </c:pt>
                <c:pt idx="4">
                  <c:v>107.05</c:v>
                </c:pt>
              </c:numCache>
            </c:numRef>
          </c:val>
          <c:smooth val="0"/>
          <c:extLst>
            <c:ext xmlns:c16="http://schemas.microsoft.com/office/drawing/2014/chart" uri="{C3380CC4-5D6E-409C-BE32-E72D297353CC}">
              <c16:uniqueId val="{00000001-9DEC-4C45-909B-11388F7AC1AF}"/>
            </c:ext>
          </c:extLst>
        </c:ser>
        <c:dLbls>
          <c:showLegendKey val="0"/>
          <c:showVal val="0"/>
          <c:showCatName val="0"/>
          <c:showSerName val="0"/>
          <c:showPercent val="0"/>
          <c:showBubbleSize val="0"/>
        </c:dLbls>
        <c:marker val="1"/>
        <c:smooth val="0"/>
        <c:axId val="150867968"/>
        <c:axId val="150869888"/>
      </c:lineChart>
      <c:dateAx>
        <c:axId val="150867968"/>
        <c:scaling>
          <c:orientation val="minMax"/>
        </c:scaling>
        <c:delete val="1"/>
        <c:axPos val="b"/>
        <c:numFmt formatCode="ge" sourceLinked="1"/>
        <c:majorTickMark val="none"/>
        <c:minorTickMark val="none"/>
        <c:tickLblPos val="none"/>
        <c:crossAx val="150869888"/>
        <c:crosses val="autoZero"/>
        <c:auto val="1"/>
        <c:lblOffset val="100"/>
        <c:baseTimeUnit val="years"/>
      </c:dateAx>
      <c:valAx>
        <c:axId val="15086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86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180.8</c:v>
                </c:pt>
                <c:pt idx="1">
                  <c:v>182.66</c:v>
                </c:pt>
                <c:pt idx="2">
                  <c:v>182.59</c:v>
                </c:pt>
                <c:pt idx="3">
                  <c:v>179.82</c:v>
                </c:pt>
                <c:pt idx="4">
                  <c:v>170.86</c:v>
                </c:pt>
              </c:numCache>
            </c:numRef>
          </c:val>
          <c:extLst>
            <c:ext xmlns:c16="http://schemas.microsoft.com/office/drawing/2014/chart" uri="{C3380CC4-5D6E-409C-BE32-E72D297353CC}">
              <c16:uniqueId val="{00000000-7426-4E6B-804B-74AC23F0680F}"/>
            </c:ext>
          </c:extLst>
        </c:ser>
        <c:dLbls>
          <c:showLegendKey val="0"/>
          <c:showVal val="0"/>
          <c:showCatName val="0"/>
          <c:showSerName val="0"/>
          <c:showPercent val="0"/>
          <c:showBubbleSize val="0"/>
        </c:dLbls>
        <c:gapWidth val="150"/>
        <c:axId val="150913024"/>
        <c:axId val="1509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163.07</c:v>
                </c:pt>
                <c:pt idx="1">
                  <c:v>164.03</c:v>
                </c:pt>
                <c:pt idx="2">
                  <c:v>164.25</c:v>
                </c:pt>
                <c:pt idx="3">
                  <c:v>165.34</c:v>
                </c:pt>
                <c:pt idx="4">
                  <c:v>155.09</c:v>
                </c:pt>
              </c:numCache>
            </c:numRef>
          </c:val>
          <c:smooth val="0"/>
          <c:extLst>
            <c:ext xmlns:c16="http://schemas.microsoft.com/office/drawing/2014/chart" uri="{C3380CC4-5D6E-409C-BE32-E72D297353CC}">
              <c16:uniqueId val="{00000001-7426-4E6B-804B-74AC23F0680F}"/>
            </c:ext>
          </c:extLst>
        </c:ser>
        <c:dLbls>
          <c:showLegendKey val="0"/>
          <c:showVal val="0"/>
          <c:showCatName val="0"/>
          <c:showSerName val="0"/>
          <c:showPercent val="0"/>
          <c:showBubbleSize val="0"/>
        </c:dLbls>
        <c:marker val="1"/>
        <c:smooth val="0"/>
        <c:axId val="150913024"/>
        <c:axId val="150914944"/>
      </c:lineChart>
      <c:dateAx>
        <c:axId val="150913024"/>
        <c:scaling>
          <c:orientation val="minMax"/>
        </c:scaling>
        <c:delete val="1"/>
        <c:axPos val="b"/>
        <c:numFmt formatCode="ge" sourceLinked="1"/>
        <c:majorTickMark val="none"/>
        <c:minorTickMark val="none"/>
        <c:tickLblPos val="none"/>
        <c:crossAx val="150914944"/>
        <c:crosses val="autoZero"/>
        <c:auto val="1"/>
        <c:lblOffset val="100"/>
        <c:baseTimeUnit val="years"/>
      </c:dateAx>
      <c:valAx>
        <c:axId val="1509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9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70" zoomScaleNormal="100" workbookViewId="0">
      <selection activeCell="AV58" sqref="AV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三重県　松阪市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A2</v>
      </c>
      <c r="AA8" s="72"/>
      <c r="AB8" s="72"/>
      <c r="AC8" s="72"/>
      <c r="AD8" s="72"/>
      <c r="AE8" s="72"/>
      <c r="AF8" s="72"/>
      <c r="AG8" s="73"/>
      <c r="AH8" s="3"/>
      <c r="AI8" s="74">
        <f>データ!Q6</f>
        <v>168682</v>
      </c>
      <c r="AJ8" s="75"/>
      <c r="AK8" s="75"/>
      <c r="AL8" s="75"/>
      <c r="AM8" s="75"/>
      <c r="AN8" s="75"/>
      <c r="AO8" s="75"/>
      <c r="AP8" s="76"/>
      <c r="AQ8" s="57">
        <f>データ!R6</f>
        <v>623.64</v>
      </c>
      <c r="AR8" s="57"/>
      <c r="AS8" s="57"/>
      <c r="AT8" s="57"/>
      <c r="AU8" s="57"/>
      <c r="AV8" s="57"/>
      <c r="AW8" s="57"/>
      <c r="AX8" s="57"/>
      <c r="AY8" s="57">
        <f>データ!S6</f>
        <v>270.48</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57.62</v>
      </c>
      <c r="K10" s="57"/>
      <c r="L10" s="57"/>
      <c r="M10" s="57"/>
      <c r="N10" s="57"/>
      <c r="O10" s="57"/>
      <c r="P10" s="57"/>
      <c r="Q10" s="57"/>
      <c r="R10" s="57">
        <f>データ!O6</f>
        <v>96.02</v>
      </c>
      <c r="S10" s="57"/>
      <c r="T10" s="57"/>
      <c r="U10" s="57"/>
      <c r="V10" s="57"/>
      <c r="W10" s="57"/>
      <c r="X10" s="57"/>
      <c r="Y10" s="57"/>
      <c r="Z10" s="65">
        <f>データ!P6</f>
        <v>3078</v>
      </c>
      <c r="AA10" s="65"/>
      <c r="AB10" s="65"/>
      <c r="AC10" s="65"/>
      <c r="AD10" s="65"/>
      <c r="AE10" s="65"/>
      <c r="AF10" s="65"/>
      <c r="AG10" s="65"/>
      <c r="AH10" s="2"/>
      <c r="AI10" s="65">
        <f>データ!T6</f>
        <v>161477</v>
      </c>
      <c r="AJ10" s="65"/>
      <c r="AK10" s="65"/>
      <c r="AL10" s="65"/>
      <c r="AM10" s="65"/>
      <c r="AN10" s="65"/>
      <c r="AO10" s="65"/>
      <c r="AP10" s="65"/>
      <c r="AQ10" s="57">
        <f>データ!U6</f>
        <v>248.42</v>
      </c>
      <c r="AR10" s="57"/>
      <c r="AS10" s="57"/>
      <c r="AT10" s="57"/>
      <c r="AU10" s="57"/>
      <c r="AV10" s="57"/>
      <c r="AW10" s="57"/>
      <c r="AX10" s="57"/>
      <c r="AY10" s="57">
        <f>データ!V6</f>
        <v>650.02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242047</v>
      </c>
      <c r="D6" s="31">
        <f t="shared" si="3"/>
        <v>46</v>
      </c>
      <c r="E6" s="31">
        <f t="shared" si="3"/>
        <v>1</v>
      </c>
      <c r="F6" s="31">
        <f t="shared" si="3"/>
        <v>0</v>
      </c>
      <c r="G6" s="31">
        <f t="shared" si="3"/>
        <v>1</v>
      </c>
      <c r="H6" s="31" t="str">
        <f t="shared" si="3"/>
        <v>三重県　松阪市</v>
      </c>
      <c r="I6" s="31" t="str">
        <f t="shared" si="3"/>
        <v>法適用</v>
      </c>
      <c r="J6" s="31" t="str">
        <f t="shared" si="3"/>
        <v>水道事業</v>
      </c>
      <c r="K6" s="31" t="str">
        <f t="shared" si="3"/>
        <v>末端給水事業</v>
      </c>
      <c r="L6" s="31" t="str">
        <f t="shared" si="3"/>
        <v>A2</v>
      </c>
      <c r="M6" s="32" t="str">
        <f t="shared" si="3"/>
        <v>-</v>
      </c>
      <c r="N6" s="32">
        <f t="shared" si="3"/>
        <v>57.62</v>
      </c>
      <c r="O6" s="32">
        <f t="shared" si="3"/>
        <v>96.02</v>
      </c>
      <c r="P6" s="32">
        <f t="shared" si="3"/>
        <v>3078</v>
      </c>
      <c r="Q6" s="32">
        <f t="shared" si="3"/>
        <v>168682</v>
      </c>
      <c r="R6" s="32">
        <f t="shared" si="3"/>
        <v>623.64</v>
      </c>
      <c r="S6" s="32">
        <f t="shared" si="3"/>
        <v>270.48</v>
      </c>
      <c r="T6" s="32">
        <f t="shared" si="3"/>
        <v>161477</v>
      </c>
      <c r="U6" s="32">
        <f t="shared" si="3"/>
        <v>248.42</v>
      </c>
      <c r="V6" s="32">
        <f t="shared" si="3"/>
        <v>650.02</v>
      </c>
      <c r="W6" s="33">
        <f>IF(W7="",NA(),W7)</f>
        <v>105.09</v>
      </c>
      <c r="X6" s="33">
        <f t="shared" ref="X6:AF6" si="4">IF(X7="",NA(),X7)</f>
        <v>102.96</v>
      </c>
      <c r="Y6" s="33">
        <f t="shared" si="4"/>
        <v>102.87</v>
      </c>
      <c r="Z6" s="33">
        <f t="shared" si="4"/>
        <v>104.44</v>
      </c>
      <c r="AA6" s="33">
        <f t="shared" si="4"/>
        <v>109.61</v>
      </c>
      <c r="AB6" s="33">
        <f t="shared" si="4"/>
        <v>108.64</v>
      </c>
      <c r="AC6" s="33">
        <f t="shared" si="4"/>
        <v>107.51</v>
      </c>
      <c r="AD6" s="33">
        <f t="shared" si="4"/>
        <v>108.39</v>
      </c>
      <c r="AE6" s="33">
        <f t="shared" si="4"/>
        <v>108.9</v>
      </c>
      <c r="AF6" s="33">
        <f t="shared" si="4"/>
        <v>114.43</v>
      </c>
      <c r="AG6" s="32" t="str">
        <f>IF(AG7="","",IF(AG7="-","【-】","【"&amp;SUBSTITUTE(TEXT(AG7,"#,##0.00"),"-","△")&amp;"】"))</f>
        <v>【113.03】</v>
      </c>
      <c r="AH6" s="32">
        <f>IF(AH7="",NA(),AH7)</f>
        <v>0</v>
      </c>
      <c r="AI6" s="32">
        <f t="shared" ref="AI6:AQ6" si="5">IF(AI7="",NA(),AI7)</f>
        <v>0</v>
      </c>
      <c r="AJ6" s="32">
        <f t="shared" si="5"/>
        <v>0</v>
      </c>
      <c r="AK6" s="32">
        <f t="shared" si="5"/>
        <v>0</v>
      </c>
      <c r="AL6" s="32">
        <f t="shared" si="5"/>
        <v>0</v>
      </c>
      <c r="AM6" s="33">
        <f t="shared" si="5"/>
        <v>2.1800000000000002</v>
      </c>
      <c r="AN6" s="33">
        <f t="shared" si="5"/>
        <v>2.83</v>
      </c>
      <c r="AO6" s="33">
        <f t="shared" si="5"/>
        <v>3.08</v>
      </c>
      <c r="AP6" s="33">
        <f t="shared" si="5"/>
        <v>3.47</v>
      </c>
      <c r="AQ6" s="33">
        <f t="shared" si="5"/>
        <v>0.13</v>
      </c>
      <c r="AR6" s="32" t="str">
        <f>IF(AR7="","",IF(AR7="-","【-】","【"&amp;SUBSTITUTE(TEXT(AR7,"#,##0.00"),"-","△")&amp;"】"))</f>
        <v>【0.81】</v>
      </c>
      <c r="AS6" s="33">
        <f>IF(AS7="",NA(),AS7)</f>
        <v>588.38</v>
      </c>
      <c r="AT6" s="33">
        <f t="shared" ref="AT6:BB6" si="6">IF(AT7="",NA(),AT7)</f>
        <v>655.76</v>
      </c>
      <c r="AU6" s="33">
        <f t="shared" si="6"/>
        <v>664.3</v>
      </c>
      <c r="AV6" s="33">
        <f t="shared" si="6"/>
        <v>764.75</v>
      </c>
      <c r="AW6" s="33">
        <f t="shared" si="6"/>
        <v>308.70999999999998</v>
      </c>
      <c r="AX6" s="33">
        <f t="shared" si="6"/>
        <v>545.52</v>
      </c>
      <c r="AY6" s="33">
        <f t="shared" si="6"/>
        <v>602.73</v>
      </c>
      <c r="AZ6" s="33">
        <f t="shared" si="6"/>
        <v>590.46</v>
      </c>
      <c r="BA6" s="33">
        <f t="shared" si="6"/>
        <v>628.34</v>
      </c>
      <c r="BB6" s="33">
        <f t="shared" si="6"/>
        <v>289.8</v>
      </c>
      <c r="BC6" s="32" t="str">
        <f>IF(BC7="","",IF(BC7="-","【-】","【"&amp;SUBSTITUTE(TEXT(BC7,"#,##0.00"),"-","△")&amp;"】"))</f>
        <v>【264.16】</v>
      </c>
      <c r="BD6" s="33">
        <f>IF(BD7="",NA(),BD7)</f>
        <v>271.52</v>
      </c>
      <c r="BE6" s="33">
        <f t="shared" ref="BE6:BM6" si="7">IF(BE7="",NA(),BE7)</f>
        <v>286.44</v>
      </c>
      <c r="BF6" s="33">
        <f t="shared" si="7"/>
        <v>299.17</v>
      </c>
      <c r="BG6" s="33">
        <f t="shared" si="7"/>
        <v>310.43</v>
      </c>
      <c r="BH6" s="33">
        <f t="shared" si="7"/>
        <v>334.91</v>
      </c>
      <c r="BI6" s="33">
        <f t="shared" si="7"/>
        <v>313.52999999999997</v>
      </c>
      <c r="BJ6" s="33">
        <f t="shared" si="7"/>
        <v>310.79000000000002</v>
      </c>
      <c r="BK6" s="33">
        <f t="shared" si="7"/>
        <v>299.16000000000003</v>
      </c>
      <c r="BL6" s="33">
        <f t="shared" si="7"/>
        <v>297.13</v>
      </c>
      <c r="BM6" s="33">
        <f t="shared" si="7"/>
        <v>301.99</v>
      </c>
      <c r="BN6" s="32" t="str">
        <f>IF(BN7="","",IF(BN7="-","【-】","【"&amp;SUBSTITUTE(TEXT(BN7,"#,##0.00"),"-","△")&amp;"】"))</f>
        <v>【283.72】</v>
      </c>
      <c r="BO6" s="33">
        <f>IF(BO7="",NA(),BO7)</f>
        <v>102.02</v>
      </c>
      <c r="BP6" s="33">
        <f t="shared" ref="BP6:BX6" si="8">IF(BP7="",NA(),BP7)</f>
        <v>99.55</v>
      </c>
      <c r="BQ6" s="33">
        <f t="shared" si="8"/>
        <v>99.54</v>
      </c>
      <c r="BR6" s="33">
        <f t="shared" si="8"/>
        <v>100.98</v>
      </c>
      <c r="BS6" s="33">
        <f t="shared" si="8"/>
        <v>106.22</v>
      </c>
      <c r="BT6" s="33">
        <f t="shared" si="8"/>
        <v>100.11</v>
      </c>
      <c r="BU6" s="33">
        <f t="shared" si="8"/>
        <v>99</v>
      </c>
      <c r="BV6" s="33">
        <f t="shared" si="8"/>
        <v>99.91</v>
      </c>
      <c r="BW6" s="33">
        <f t="shared" si="8"/>
        <v>99.89</v>
      </c>
      <c r="BX6" s="33">
        <f t="shared" si="8"/>
        <v>107.05</v>
      </c>
      <c r="BY6" s="32" t="str">
        <f>IF(BY7="","",IF(BY7="-","【-】","【"&amp;SUBSTITUTE(TEXT(BY7,"#,##0.00"),"-","△")&amp;"】"))</f>
        <v>【104.60】</v>
      </c>
      <c r="BZ6" s="33">
        <f>IF(BZ7="",NA(),BZ7)</f>
        <v>180.8</v>
      </c>
      <c r="CA6" s="33">
        <f t="shared" ref="CA6:CI6" si="9">IF(CA7="",NA(),CA7)</f>
        <v>182.66</v>
      </c>
      <c r="CB6" s="33">
        <f t="shared" si="9"/>
        <v>182.59</v>
      </c>
      <c r="CC6" s="33">
        <f t="shared" si="9"/>
        <v>179.82</v>
      </c>
      <c r="CD6" s="33">
        <f t="shared" si="9"/>
        <v>170.86</v>
      </c>
      <c r="CE6" s="33">
        <f t="shared" si="9"/>
        <v>163.07</v>
      </c>
      <c r="CF6" s="33">
        <f t="shared" si="9"/>
        <v>164.03</v>
      </c>
      <c r="CG6" s="33">
        <f t="shared" si="9"/>
        <v>164.25</v>
      </c>
      <c r="CH6" s="33">
        <f t="shared" si="9"/>
        <v>165.34</v>
      </c>
      <c r="CI6" s="33">
        <f t="shared" si="9"/>
        <v>155.09</v>
      </c>
      <c r="CJ6" s="32" t="str">
        <f>IF(CJ7="","",IF(CJ7="-","【-】","【"&amp;SUBSTITUTE(TEXT(CJ7,"#,##0.00"),"-","△")&amp;"】"))</f>
        <v>【164.21】</v>
      </c>
      <c r="CK6" s="33">
        <f>IF(CK7="",NA(),CK7)</f>
        <v>63.8</v>
      </c>
      <c r="CL6" s="33">
        <f t="shared" ref="CL6:CT6" si="10">IF(CL7="",NA(),CL7)</f>
        <v>62.89</v>
      </c>
      <c r="CM6" s="33">
        <f t="shared" si="10"/>
        <v>61.4</v>
      </c>
      <c r="CN6" s="33">
        <f t="shared" si="10"/>
        <v>61.26</v>
      </c>
      <c r="CO6" s="33">
        <f t="shared" si="10"/>
        <v>60.34</v>
      </c>
      <c r="CP6" s="33">
        <f t="shared" si="10"/>
        <v>63.67</v>
      </c>
      <c r="CQ6" s="33">
        <f t="shared" si="10"/>
        <v>63.07</v>
      </c>
      <c r="CR6" s="33">
        <f t="shared" si="10"/>
        <v>62.71</v>
      </c>
      <c r="CS6" s="33">
        <f t="shared" si="10"/>
        <v>62.15</v>
      </c>
      <c r="CT6" s="33">
        <f t="shared" si="10"/>
        <v>61.61</v>
      </c>
      <c r="CU6" s="32" t="str">
        <f>IF(CU7="","",IF(CU7="-","【-】","【"&amp;SUBSTITUTE(TEXT(CU7,"#,##0.00"),"-","△")&amp;"】"))</f>
        <v>【59.80】</v>
      </c>
      <c r="CV6" s="33">
        <f>IF(CV7="",NA(),CV7)</f>
        <v>88.51</v>
      </c>
      <c r="CW6" s="33">
        <f t="shared" ref="CW6:DE6" si="11">IF(CW7="",NA(),CW7)</f>
        <v>87.94</v>
      </c>
      <c r="CX6" s="33">
        <f t="shared" si="11"/>
        <v>88.42</v>
      </c>
      <c r="CY6" s="33">
        <f t="shared" si="11"/>
        <v>88.58</v>
      </c>
      <c r="CZ6" s="33">
        <f t="shared" si="11"/>
        <v>88.96</v>
      </c>
      <c r="DA6" s="33">
        <f t="shared" si="11"/>
        <v>90.67</v>
      </c>
      <c r="DB6" s="33">
        <f t="shared" si="11"/>
        <v>89.96</v>
      </c>
      <c r="DC6" s="33">
        <f t="shared" si="11"/>
        <v>90.54</v>
      </c>
      <c r="DD6" s="33">
        <f t="shared" si="11"/>
        <v>90.64</v>
      </c>
      <c r="DE6" s="33">
        <f t="shared" si="11"/>
        <v>90.23</v>
      </c>
      <c r="DF6" s="32" t="str">
        <f>IF(DF7="","",IF(DF7="-","【-】","【"&amp;SUBSTITUTE(TEXT(DF7,"#,##0.00"),"-","△")&amp;"】"))</f>
        <v>【89.78】</v>
      </c>
      <c r="DG6" s="33">
        <f>IF(DG7="",NA(),DG7)</f>
        <v>43.37</v>
      </c>
      <c r="DH6" s="33">
        <f t="shared" ref="DH6:DP6" si="12">IF(DH7="",NA(),DH7)</f>
        <v>44.09</v>
      </c>
      <c r="DI6" s="33">
        <f t="shared" si="12"/>
        <v>44.8</v>
      </c>
      <c r="DJ6" s="33">
        <f t="shared" si="12"/>
        <v>45.36</v>
      </c>
      <c r="DK6" s="33">
        <f t="shared" si="12"/>
        <v>40.64</v>
      </c>
      <c r="DL6" s="33">
        <f t="shared" si="12"/>
        <v>40.369999999999997</v>
      </c>
      <c r="DM6" s="33">
        <f t="shared" si="12"/>
        <v>41.47</v>
      </c>
      <c r="DN6" s="33">
        <f t="shared" si="12"/>
        <v>42.43</v>
      </c>
      <c r="DO6" s="33">
        <f t="shared" si="12"/>
        <v>43.24</v>
      </c>
      <c r="DP6" s="33">
        <f t="shared" si="12"/>
        <v>46.36</v>
      </c>
      <c r="DQ6" s="32" t="str">
        <f>IF(DQ7="","",IF(DQ7="-","【-】","【"&amp;SUBSTITUTE(TEXT(DQ7,"#,##0.00"),"-","△")&amp;"】"))</f>
        <v>【46.31】</v>
      </c>
      <c r="DR6" s="33">
        <f>IF(DR7="",NA(),DR7)</f>
        <v>3.9</v>
      </c>
      <c r="DS6" s="33">
        <f t="shared" ref="DS6:EA6" si="13">IF(DS7="",NA(),DS7)</f>
        <v>3.86</v>
      </c>
      <c r="DT6" s="33">
        <f t="shared" si="13"/>
        <v>3.33</v>
      </c>
      <c r="DU6" s="33">
        <f t="shared" si="13"/>
        <v>3.07</v>
      </c>
      <c r="DV6" s="33">
        <f t="shared" si="13"/>
        <v>35.44</v>
      </c>
      <c r="DW6" s="33">
        <f t="shared" si="13"/>
        <v>9.42</v>
      </c>
      <c r="DX6" s="33">
        <f t="shared" si="13"/>
        <v>9.92</v>
      </c>
      <c r="DY6" s="33">
        <f t="shared" si="13"/>
        <v>11.07</v>
      </c>
      <c r="DZ6" s="33">
        <f t="shared" si="13"/>
        <v>12.21</v>
      </c>
      <c r="EA6" s="33">
        <f t="shared" si="13"/>
        <v>13.57</v>
      </c>
      <c r="EB6" s="32" t="str">
        <f>IF(EB7="","",IF(EB7="-","【-】","【"&amp;SUBSTITUTE(TEXT(EB7,"#,##0.00"),"-","△")&amp;"】"))</f>
        <v>【12.42】</v>
      </c>
      <c r="EC6" s="33">
        <f>IF(EC7="",NA(),EC7)</f>
        <v>1.1200000000000001</v>
      </c>
      <c r="ED6" s="33">
        <f t="shared" ref="ED6:EL6" si="14">IF(ED7="",NA(),ED7)</f>
        <v>0.71</v>
      </c>
      <c r="EE6" s="33">
        <f t="shared" si="14"/>
        <v>1.08</v>
      </c>
      <c r="EF6" s="33">
        <f t="shared" si="14"/>
        <v>0.83</v>
      </c>
      <c r="EG6" s="33">
        <f t="shared" si="14"/>
        <v>0.88</v>
      </c>
      <c r="EH6" s="33">
        <f t="shared" si="14"/>
        <v>0.84</v>
      </c>
      <c r="EI6" s="33">
        <f t="shared" si="14"/>
        <v>0.82</v>
      </c>
      <c r="EJ6" s="33">
        <f t="shared" si="14"/>
        <v>0.76</v>
      </c>
      <c r="EK6" s="33">
        <f t="shared" si="14"/>
        <v>0.8</v>
      </c>
      <c r="EL6" s="33">
        <f t="shared" si="14"/>
        <v>0.72</v>
      </c>
      <c r="EM6" s="32" t="str">
        <f>IF(EM7="","",IF(EM7="-","【-】","【"&amp;SUBSTITUTE(TEXT(EM7,"#,##0.00"),"-","△")&amp;"】"))</f>
        <v>【0.78】</v>
      </c>
    </row>
    <row r="7" spans="1:143" s="34" customFormat="1" x14ac:dyDescent="0.15">
      <c r="A7" s="26"/>
      <c r="B7" s="35">
        <v>2014</v>
      </c>
      <c r="C7" s="35">
        <v>242047</v>
      </c>
      <c r="D7" s="35">
        <v>46</v>
      </c>
      <c r="E7" s="35">
        <v>1</v>
      </c>
      <c r="F7" s="35">
        <v>0</v>
      </c>
      <c r="G7" s="35">
        <v>1</v>
      </c>
      <c r="H7" s="35" t="s">
        <v>93</v>
      </c>
      <c r="I7" s="35" t="s">
        <v>94</v>
      </c>
      <c r="J7" s="35" t="s">
        <v>95</v>
      </c>
      <c r="K7" s="35" t="s">
        <v>96</v>
      </c>
      <c r="L7" s="35" t="s">
        <v>97</v>
      </c>
      <c r="M7" s="36" t="s">
        <v>98</v>
      </c>
      <c r="N7" s="36">
        <v>57.62</v>
      </c>
      <c r="O7" s="36">
        <v>96.02</v>
      </c>
      <c r="P7" s="36">
        <v>3078</v>
      </c>
      <c r="Q7" s="36">
        <v>168682</v>
      </c>
      <c r="R7" s="36">
        <v>623.64</v>
      </c>
      <c r="S7" s="36">
        <v>270.48</v>
      </c>
      <c r="T7" s="36">
        <v>161477</v>
      </c>
      <c r="U7" s="36">
        <v>248.42</v>
      </c>
      <c r="V7" s="36">
        <v>650.02</v>
      </c>
      <c r="W7" s="36">
        <v>105.09</v>
      </c>
      <c r="X7" s="36">
        <v>102.96</v>
      </c>
      <c r="Y7" s="36">
        <v>102.87</v>
      </c>
      <c r="Z7" s="36">
        <v>104.44</v>
      </c>
      <c r="AA7" s="36">
        <v>109.61</v>
      </c>
      <c r="AB7" s="36">
        <v>108.64</v>
      </c>
      <c r="AC7" s="36">
        <v>107.51</v>
      </c>
      <c r="AD7" s="36">
        <v>108.39</v>
      </c>
      <c r="AE7" s="36">
        <v>108.9</v>
      </c>
      <c r="AF7" s="36">
        <v>114.43</v>
      </c>
      <c r="AG7" s="36">
        <v>113.03</v>
      </c>
      <c r="AH7" s="36">
        <v>0</v>
      </c>
      <c r="AI7" s="36">
        <v>0</v>
      </c>
      <c r="AJ7" s="36">
        <v>0</v>
      </c>
      <c r="AK7" s="36">
        <v>0</v>
      </c>
      <c r="AL7" s="36">
        <v>0</v>
      </c>
      <c r="AM7" s="36">
        <v>2.1800000000000002</v>
      </c>
      <c r="AN7" s="36">
        <v>2.83</v>
      </c>
      <c r="AO7" s="36">
        <v>3.08</v>
      </c>
      <c r="AP7" s="36">
        <v>3.47</v>
      </c>
      <c r="AQ7" s="36">
        <v>0.13</v>
      </c>
      <c r="AR7" s="36">
        <v>0.81</v>
      </c>
      <c r="AS7" s="36">
        <v>588.38</v>
      </c>
      <c r="AT7" s="36">
        <v>655.76</v>
      </c>
      <c r="AU7" s="36">
        <v>664.3</v>
      </c>
      <c r="AV7" s="36">
        <v>764.75</v>
      </c>
      <c r="AW7" s="36">
        <v>308.70999999999998</v>
      </c>
      <c r="AX7" s="36">
        <v>545.52</v>
      </c>
      <c r="AY7" s="36">
        <v>602.73</v>
      </c>
      <c r="AZ7" s="36">
        <v>590.46</v>
      </c>
      <c r="BA7" s="36">
        <v>628.34</v>
      </c>
      <c r="BB7" s="36">
        <v>289.8</v>
      </c>
      <c r="BC7" s="36">
        <v>264.16000000000003</v>
      </c>
      <c r="BD7" s="36">
        <v>271.52</v>
      </c>
      <c r="BE7" s="36">
        <v>286.44</v>
      </c>
      <c r="BF7" s="36">
        <v>299.17</v>
      </c>
      <c r="BG7" s="36">
        <v>310.43</v>
      </c>
      <c r="BH7" s="36">
        <v>334.91</v>
      </c>
      <c r="BI7" s="36">
        <v>313.52999999999997</v>
      </c>
      <c r="BJ7" s="36">
        <v>310.79000000000002</v>
      </c>
      <c r="BK7" s="36">
        <v>299.16000000000003</v>
      </c>
      <c r="BL7" s="36">
        <v>297.13</v>
      </c>
      <c r="BM7" s="36">
        <v>301.99</v>
      </c>
      <c r="BN7" s="36">
        <v>283.72000000000003</v>
      </c>
      <c r="BO7" s="36">
        <v>102.02</v>
      </c>
      <c r="BP7" s="36">
        <v>99.55</v>
      </c>
      <c r="BQ7" s="36">
        <v>99.54</v>
      </c>
      <c r="BR7" s="36">
        <v>100.98</v>
      </c>
      <c r="BS7" s="36">
        <v>106.22</v>
      </c>
      <c r="BT7" s="36">
        <v>100.11</v>
      </c>
      <c r="BU7" s="36">
        <v>99</v>
      </c>
      <c r="BV7" s="36">
        <v>99.91</v>
      </c>
      <c r="BW7" s="36">
        <v>99.89</v>
      </c>
      <c r="BX7" s="36">
        <v>107.05</v>
      </c>
      <c r="BY7" s="36">
        <v>104.6</v>
      </c>
      <c r="BZ7" s="36">
        <v>180.8</v>
      </c>
      <c r="CA7" s="36">
        <v>182.66</v>
      </c>
      <c r="CB7" s="36">
        <v>182.59</v>
      </c>
      <c r="CC7" s="36">
        <v>179.82</v>
      </c>
      <c r="CD7" s="36">
        <v>170.86</v>
      </c>
      <c r="CE7" s="36">
        <v>163.07</v>
      </c>
      <c r="CF7" s="36">
        <v>164.03</v>
      </c>
      <c r="CG7" s="36">
        <v>164.25</v>
      </c>
      <c r="CH7" s="36">
        <v>165.34</v>
      </c>
      <c r="CI7" s="36">
        <v>155.09</v>
      </c>
      <c r="CJ7" s="36">
        <v>164.21</v>
      </c>
      <c r="CK7" s="36">
        <v>63.8</v>
      </c>
      <c r="CL7" s="36">
        <v>62.89</v>
      </c>
      <c r="CM7" s="36">
        <v>61.4</v>
      </c>
      <c r="CN7" s="36">
        <v>61.26</v>
      </c>
      <c r="CO7" s="36">
        <v>60.34</v>
      </c>
      <c r="CP7" s="36">
        <v>63.67</v>
      </c>
      <c r="CQ7" s="36">
        <v>63.07</v>
      </c>
      <c r="CR7" s="36">
        <v>62.71</v>
      </c>
      <c r="CS7" s="36">
        <v>62.15</v>
      </c>
      <c r="CT7" s="36">
        <v>61.61</v>
      </c>
      <c r="CU7" s="36">
        <v>59.8</v>
      </c>
      <c r="CV7" s="36">
        <v>88.51</v>
      </c>
      <c r="CW7" s="36">
        <v>87.94</v>
      </c>
      <c r="CX7" s="36">
        <v>88.42</v>
      </c>
      <c r="CY7" s="36">
        <v>88.58</v>
      </c>
      <c r="CZ7" s="36">
        <v>88.96</v>
      </c>
      <c r="DA7" s="36">
        <v>90.67</v>
      </c>
      <c r="DB7" s="36">
        <v>89.96</v>
      </c>
      <c r="DC7" s="36">
        <v>90.54</v>
      </c>
      <c r="DD7" s="36">
        <v>90.64</v>
      </c>
      <c r="DE7" s="36">
        <v>90.23</v>
      </c>
      <c r="DF7" s="36">
        <v>89.78</v>
      </c>
      <c r="DG7" s="36">
        <v>43.37</v>
      </c>
      <c r="DH7" s="36">
        <v>44.09</v>
      </c>
      <c r="DI7" s="36">
        <v>44.8</v>
      </c>
      <c r="DJ7" s="36">
        <v>45.36</v>
      </c>
      <c r="DK7" s="36">
        <v>40.64</v>
      </c>
      <c r="DL7" s="36">
        <v>40.369999999999997</v>
      </c>
      <c r="DM7" s="36">
        <v>41.47</v>
      </c>
      <c r="DN7" s="36">
        <v>42.43</v>
      </c>
      <c r="DO7" s="36">
        <v>43.24</v>
      </c>
      <c r="DP7" s="36">
        <v>46.36</v>
      </c>
      <c r="DQ7" s="36">
        <v>46.31</v>
      </c>
      <c r="DR7" s="36">
        <v>3.9</v>
      </c>
      <c r="DS7" s="36">
        <v>3.86</v>
      </c>
      <c r="DT7" s="36">
        <v>3.33</v>
      </c>
      <c r="DU7" s="36">
        <v>3.07</v>
      </c>
      <c r="DV7" s="36">
        <v>35.44</v>
      </c>
      <c r="DW7" s="36">
        <v>9.42</v>
      </c>
      <c r="DX7" s="36">
        <v>9.92</v>
      </c>
      <c r="DY7" s="36">
        <v>11.07</v>
      </c>
      <c r="DZ7" s="36">
        <v>12.21</v>
      </c>
      <c r="EA7" s="36">
        <v>13.57</v>
      </c>
      <c r="EB7" s="36">
        <v>12.42</v>
      </c>
      <c r="EC7" s="36">
        <v>1.1200000000000001</v>
      </c>
      <c r="ED7" s="36">
        <v>0.71</v>
      </c>
      <c r="EE7" s="36">
        <v>1.08</v>
      </c>
      <c r="EF7" s="36">
        <v>0.83</v>
      </c>
      <c r="EG7" s="36">
        <v>0.88</v>
      </c>
      <c r="EH7" s="36">
        <v>0.84</v>
      </c>
      <c r="EI7" s="36">
        <v>0.82</v>
      </c>
      <c r="EJ7" s="36">
        <v>0.76</v>
      </c>
      <c r="EK7" s="36">
        <v>0.8</v>
      </c>
      <c r="EL7" s="36">
        <v>0.72</v>
      </c>
      <c r="EM7" s="36">
        <v>0.78</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2016-02-19T00:09:28Z</cp:lastPrinted>
  <dcterms:created xsi:type="dcterms:W3CDTF">2016-02-03T07:22:55Z</dcterms:created>
  <dcterms:modified xsi:type="dcterms:W3CDTF">2016-02-19T00:50:21Z</dcterms:modified>
  <cp:category/>
</cp:coreProperties>
</file>