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bookViews>
    <workbookView xWindow="-90" yWindow="-120" windowWidth="11190" windowHeight="8340" tabRatio="414"/>
  </bookViews>
  <sheets>
    <sheet name="動態 " sheetId="12693" r:id="rId1"/>
    <sheet name="人口動態1" sheetId="12689" r:id="rId2"/>
    <sheet name="動態2" sheetId="12690" r:id="rId3"/>
    <sheet name="動態3" sheetId="12691" r:id="rId4"/>
    <sheet name="動態4" sheetId="12694" r:id="rId5"/>
    <sheet name="グラフ" sheetId="12692" r:id="rId6"/>
  </sheets>
  <definedNames>
    <definedName name="_xlnm.Print_Area" localSheetId="5">グラフ!$A$1:$I$56</definedName>
    <definedName name="_xlnm.Print_Area" localSheetId="1">人口動態1!$A$1:$Z$28</definedName>
    <definedName name="_xlnm.Print_Area" localSheetId="0">'動態 '!$A$1:$N$29</definedName>
    <definedName name="_xlnm.Print_Area" localSheetId="2">動態2!$C$1:$AX$35</definedName>
    <definedName name="_xlnm.Print_Area" localSheetId="3">動態3!$C$1:$AL$33</definedName>
    <definedName name="_xlnm.Print_Area" localSheetId="4">動態4!$A$1:$L$24</definedName>
    <definedName name="_xlnm.Print_Titles" localSheetId="2">動態2!$A:$B</definedName>
    <definedName name="_xlnm.Print_Titles" localSheetId="3">動態3!$A:$B</definedName>
  </definedNames>
  <calcPr calcId="145621"/>
</workbook>
</file>

<file path=xl/calcChain.xml><?xml version="1.0" encoding="utf-8"?>
<calcChain xmlns="http://schemas.openxmlformats.org/spreadsheetml/2006/main">
  <c r="M20" i="12689" l="1"/>
  <c r="R16" i="12689"/>
  <c r="C16" i="12694"/>
  <c r="D16" i="12694"/>
  <c r="E16" i="12694"/>
  <c r="F16" i="12694"/>
  <c r="G16" i="12694"/>
  <c r="H16" i="12694"/>
  <c r="I16" i="12694"/>
  <c r="J16" i="12694"/>
  <c r="K16" i="12694"/>
  <c r="L16" i="12694"/>
  <c r="C17" i="12694"/>
  <c r="D17" i="12694"/>
  <c r="E17" i="12694"/>
  <c r="F17" i="12694"/>
  <c r="G17" i="12694"/>
  <c r="H17" i="12694"/>
  <c r="I17" i="12694"/>
  <c r="J17" i="12694"/>
  <c r="K17" i="12694"/>
  <c r="L17" i="12694"/>
  <c r="C18" i="12694"/>
  <c r="D18" i="12694"/>
  <c r="E18" i="12694"/>
  <c r="F18" i="12694"/>
  <c r="G18" i="12694"/>
  <c r="H18" i="12694"/>
  <c r="I18" i="12694"/>
  <c r="J18" i="12694"/>
  <c r="K18" i="12694"/>
  <c r="L18" i="12694"/>
  <c r="C19" i="12694"/>
  <c r="D19" i="12694"/>
  <c r="E19" i="12694"/>
  <c r="F19" i="12694"/>
  <c r="G19" i="12694"/>
  <c r="H19" i="12694"/>
  <c r="I19" i="12694"/>
  <c r="J19" i="12694"/>
  <c r="K19" i="12694"/>
  <c r="L19" i="12694"/>
  <c r="C20" i="12694"/>
  <c r="D20" i="12694"/>
  <c r="E20" i="12694"/>
  <c r="F20" i="12694"/>
  <c r="G20" i="12694"/>
  <c r="H20" i="12694"/>
  <c r="I20" i="12694"/>
  <c r="J20" i="12694"/>
  <c r="K20" i="12694"/>
  <c r="L20" i="12694"/>
  <c r="C21" i="12694"/>
  <c r="D21" i="12694"/>
  <c r="E21" i="12694"/>
  <c r="F21" i="12694"/>
  <c r="G21" i="12694"/>
  <c r="H21" i="12694"/>
  <c r="I21" i="12694"/>
  <c r="J21" i="12694"/>
  <c r="K21" i="12694"/>
  <c r="L21" i="12694"/>
  <c r="C22" i="12694"/>
  <c r="D22" i="12694"/>
  <c r="E22" i="12694"/>
  <c r="F22" i="12694"/>
  <c r="G22" i="12694"/>
  <c r="H22" i="12694"/>
  <c r="I22" i="12694"/>
  <c r="J22" i="12694"/>
  <c r="K22" i="12694"/>
  <c r="L22" i="12694"/>
  <c r="C23" i="12694"/>
  <c r="D23" i="12694"/>
  <c r="E23" i="12694"/>
  <c r="F23" i="12694"/>
  <c r="G23" i="12694"/>
  <c r="H23" i="12694"/>
  <c r="I23" i="12694"/>
  <c r="J23" i="12694"/>
  <c r="K23" i="12694"/>
  <c r="L23" i="12694"/>
  <c r="C24" i="12694"/>
  <c r="D24" i="12694"/>
  <c r="E24" i="12694"/>
  <c r="F24" i="12694"/>
  <c r="G24" i="12694"/>
  <c r="H24" i="12694"/>
  <c r="I24" i="12694"/>
  <c r="J24" i="12694"/>
  <c r="K24" i="12694"/>
  <c r="L24" i="12694"/>
  <c r="D15" i="12694"/>
  <c r="E15" i="12694"/>
  <c r="F15" i="12694"/>
  <c r="G15" i="12694"/>
  <c r="H15" i="12694"/>
  <c r="I15" i="12694"/>
  <c r="J15" i="12694"/>
  <c r="K15" i="12694"/>
  <c r="L15" i="12694"/>
  <c r="C15" i="12694"/>
  <c r="C7" i="12689"/>
  <c r="Y17" i="12689" s="1"/>
  <c r="C5" i="12689"/>
  <c r="D15" i="12689"/>
  <c r="AO11" i="12691"/>
  <c r="AI11" i="12691" s="1"/>
  <c r="AN11" i="12691"/>
  <c r="AE8" i="12691" s="1"/>
  <c r="BA15" i="12690"/>
  <c r="AU15" i="12690" s="1"/>
  <c r="AI15" i="12690"/>
  <c r="AZ15" i="12690"/>
  <c r="AH15" i="12690" s="1"/>
  <c r="AO8" i="12691"/>
  <c r="AL8" i="12691" s="1"/>
  <c r="AO14" i="12691"/>
  <c r="AL14" i="12691" s="1"/>
  <c r="AO17" i="12691"/>
  <c r="N17" i="12691" s="1"/>
  <c r="AO20" i="12691"/>
  <c r="Q20" i="12691" s="1"/>
  <c r="AO23" i="12691"/>
  <c r="H23" i="12691" s="1"/>
  <c r="AO26" i="12691"/>
  <c r="Z26" i="12691" s="1"/>
  <c r="AO29" i="12691"/>
  <c r="N29" i="12691" s="1"/>
  <c r="AO32" i="12691"/>
  <c r="Q32" i="12691"/>
  <c r="AN32" i="12691"/>
  <c r="S32" i="12691" s="1"/>
  <c r="AN29" i="12691"/>
  <c r="AN26" i="12691"/>
  <c r="AK26" i="12691" s="1"/>
  <c r="AN23" i="12691"/>
  <c r="P23" i="12691"/>
  <c r="AN20" i="12691"/>
  <c r="AN17" i="12691"/>
  <c r="AN14" i="12691"/>
  <c r="P14" i="12691"/>
  <c r="AN8" i="12691"/>
  <c r="V8" i="12691" s="1"/>
  <c r="BA30" i="12690"/>
  <c r="AL30" i="12690"/>
  <c r="AZ30" i="12690"/>
  <c r="AT30" i="12690" s="1"/>
  <c r="BA27" i="12690"/>
  <c r="AI27" i="12690"/>
  <c r="H27" i="12690"/>
  <c r="AZ27" i="12690"/>
  <c r="AT27" i="12690" s="1"/>
  <c r="G27" i="12690"/>
  <c r="BA24" i="12690"/>
  <c r="Q24" i="12690" s="1"/>
  <c r="AZ24" i="12690"/>
  <c r="BA21" i="12690"/>
  <c r="Q21" i="12690" s="1"/>
  <c r="AZ21" i="12690"/>
  <c r="BA18" i="12690"/>
  <c r="AL18" i="12690" s="1"/>
  <c r="AZ18" i="12690"/>
  <c r="AQ18" i="12690"/>
  <c r="BA12" i="12690"/>
  <c r="Q12" i="12690" s="1"/>
  <c r="AZ12" i="12690"/>
  <c r="AN12" i="12690"/>
  <c r="BA9" i="12690"/>
  <c r="AX9" i="12690" s="1"/>
  <c r="AZ9" i="12690"/>
  <c r="BA6" i="12690"/>
  <c r="AC6" i="12690" s="1"/>
  <c r="AZ6" i="12690"/>
  <c r="M6" i="12690" s="1"/>
  <c r="AQ30" i="12690"/>
  <c r="AE30" i="12690"/>
  <c r="AT24" i="12690"/>
  <c r="AE24" i="12690"/>
  <c r="T18" i="12690"/>
  <c r="H18" i="12690"/>
  <c r="P12" i="12690"/>
  <c r="AO9" i="12690"/>
  <c r="W9" i="12690"/>
  <c r="AL26" i="12691"/>
  <c r="AK17" i="12691"/>
  <c r="AK11" i="12691"/>
  <c r="AF26" i="12691"/>
  <c r="AB32" i="12691"/>
  <c r="AC26" i="12691"/>
  <c r="AC11" i="12691"/>
  <c r="AB11" i="12691"/>
  <c r="Y11" i="12691"/>
  <c r="V17" i="12691"/>
  <c r="W11" i="12691"/>
  <c r="T26" i="12691"/>
  <c r="S17" i="12691"/>
  <c r="P17" i="12691"/>
  <c r="P11" i="12691"/>
  <c r="J32" i="12691"/>
  <c r="K26" i="12691"/>
  <c r="J11" i="12691"/>
  <c r="H26" i="12691"/>
  <c r="H11" i="12691"/>
  <c r="E26" i="12691"/>
  <c r="E14" i="12691"/>
  <c r="E18" i="12690"/>
  <c r="C14" i="12689"/>
  <c r="D24" i="12689" s="1"/>
  <c r="C13" i="12689"/>
  <c r="J23" i="12689" s="1"/>
  <c r="C12" i="12689"/>
  <c r="X22" i="12689" s="1"/>
  <c r="C11" i="12689"/>
  <c r="J21" i="12689" s="1"/>
  <c r="C10" i="12689"/>
  <c r="X20" i="12689"/>
  <c r="C9" i="12689"/>
  <c r="D19" i="12689" s="1"/>
  <c r="C8" i="12689"/>
  <c r="Y18" i="12689"/>
  <c r="C6" i="12689"/>
  <c r="E19" i="12689"/>
  <c r="F19" i="12689"/>
  <c r="G19" i="12689"/>
  <c r="H19" i="12689"/>
  <c r="I19" i="12689"/>
  <c r="E20" i="12689"/>
  <c r="F20" i="12689"/>
  <c r="G20" i="12689"/>
  <c r="H20" i="12689"/>
  <c r="I20" i="12689"/>
  <c r="E21" i="12689"/>
  <c r="F21" i="12689"/>
  <c r="G21" i="12689"/>
  <c r="H21" i="12689"/>
  <c r="I21" i="12689"/>
  <c r="E22" i="12689"/>
  <c r="F22" i="12689"/>
  <c r="G22" i="12689"/>
  <c r="H22" i="12689"/>
  <c r="I22" i="12689"/>
  <c r="E23" i="12689"/>
  <c r="F23" i="12689"/>
  <c r="G23" i="12689"/>
  <c r="H23" i="12689"/>
  <c r="I23" i="12689"/>
  <c r="K19" i="12689"/>
  <c r="L19" i="12689"/>
  <c r="M19" i="12689"/>
  <c r="N19" i="12689"/>
  <c r="O19" i="12689"/>
  <c r="P19" i="12689"/>
  <c r="R19" i="12689"/>
  <c r="S19" i="12689"/>
  <c r="T19" i="12689"/>
  <c r="U19" i="12689"/>
  <c r="V19" i="12689"/>
  <c r="W19" i="12689"/>
  <c r="K20" i="12689"/>
  <c r="L20" i="12689"/>
  <c r="N20" i="12689"/>
  <c r="O20" i="12689"/>
  <c r="P20" i="12689"/>
  <c r="R20" i="12689"/>
  <c r="S20" i="12689"/>
  <c r="T20" i="12689"/>
  <c r="U20" i="12689"/>
  <c r="V20" i="12689"/>
  <c r="W20" i="12689"/>
  <c r="K21" i="12689"/>
  <c r="L21" i="12689"/>
  <c r="M21" i="12689"/>
  <c r="N21" i="12689"/>
  <c r="O21" i="12689"/>
  <c r="P21" i="12689"/>
  <c r="R21" i="12689"/>
  <c r="S21" i="12689"/>
  <c r="T21" i="12689"/>
  <c r="U21" i="12689"/>
  <c r="V21" i="12689"/>
  <c r="W21" i="12689"/>
  <c r="K22" i="12689"/>
  <c r="L22" i="12689"/>
  <c r="M22" i="12689"/>
  <c r="N22" i="12689"/>
  <c r="O22" i="12689"/>
  <c r="P22" i="12689"/>
  <c r="Q22" i="12689"/>
  <c r="R22" i="12689"/>
  <c r="S22" i="12689"/>
  <c r="T22" i="12689"/>
  <c r="U22" i="12689"/>
  <c r="V22" i="12689"/>
  <c r="W22" i="12689"/>
  <c r="K23" i="12689"/>
  <c r="L23" i="12689"/>
  <c r="M23" i="12689"/>
  <c r="N23" i="12689"/>
  <c r="O23" i="12689"/>
  <c r="P23" i="12689"/>
  <c r="R23" i="12689"/>
  <c r="S23" i="12689"/>
  <c r="T23" i="12689"/>
  <c r="U23" i="12689"/>
  <c r="V23" i="12689"/>
  <c r="W23" i="12689"/>
  <c r="N32" i="12692"/>
  <c r="N31" i="12692"/>
  <c r="N30" i="12692"/>
  <c r="N29" i="12692"/>
  <c r="N28" i="12692"/>
  <c r="E15" i="12689"/>
  <c r="F15" i="12689"/>
  <c r="G15" i="12689"/>
  <c r="H15" i="12689"/>
  <c r="I15" i="12689"/>
  <c r="K15" i="12689"/>
  <c r="L15" i="12689"/>
  <c r="M15" i="12689"/>
  <c r="N15" i="12689"/>
  <c r="O15" i="12689"/>
  <c r="P15" i="12689"/>
  <c r="R15" i="12689"/>
  <c r="S15" i="12689"/>
  <c r="T15" i="12689"/>
  <c r="U15" i="12689"/>
  <c r="V15" i="12689"/>
  <c r="W15" i="12689"/>
  <c r="E16" i="12689"/>
  <c r="F16" i="12689"/>
  <c r="G16" i="12689"/>
  <c r="H16" i="12689"/>
  <c r="I16" i="12689"/>
  <c r="K16" i="12689"/>
  <c r="L16" i="12689"/>
  <c r="M16" i="12689"/>
  <c r="N16" i="12689"/>
  <c r="O16" i="12689"/>
  <c r="P16" i="12689"/>
  <c r="S16" i="12689"/>
  <c r="T16" i="12689"/>
  <c r="U16" i="12689"/>
  <c r="V16" i="12689"/>
  <c r="W16" i="12689"/>
  <c r="E17" i="12689"/>
  <c r="F17" i="12689"/>
  <c r="G17" i="12689"/>
  <c r="H17" i="12689"/>
  <c r="I17" i="12689"/>
  <c r="K17" i="12689"/>
  <c r="L17" i="12689"/>
  <c r="M17" i="12689"/>
  <c r="N17" i="12689"/>
  <c r="O17" i="12689"/>
  <c r="P17" i="12689"/>
  <c r="R17" i="12689"/>
  <c r="S17" i="12689"/>
  <c r="T17" i="12689"/>
  <c r="U17" i="12689"/>
  <c r="V17" i="12689"/>
  <c r="W17" i="12689"/>
  <c r="E18" i="12689"/>
  <c r="F18" i="12689"/>
  <c r="G18" i="12689"/>
  <c r="H18" i="12689"/>
  <c r="I18" i="12689"/>
  <c r="K18" i="12689"/>
  <c r="L18" i="12689"/>
  <c r="M18" i="12689"/>
  <c r="N18" i="12689"/>
  <c r="O18" i="12689"/>
  <c r="P18" i="12689"/>
  <c r="R18" i="12689"/>
  <c r="S18" i="12689"/>
  <c r="T18" i="12689"/>
  <c r="U18" i="12689"/>
  <c r="V18" i="12689"/>
  <c r="W18" i="12689"/>
  <c r="E24" i="12689"/>
  <c r="F24" i="12689"/>
  <c r="G24" i="12689"/>
  <c r="H24" i="12689"/>
  <c r="I24" i="12689"/>
  <c r="K24" i="12689"/>
  <c r="L24" i="12689"/>
  <c r="M24" i="12689"/>
  <c r="N24" i="12689"/>
  <c r="O24" i="12689"/>
  <c r="P24" i="12689"/>
  <c r="R24" i="12689"/>
  <c r="S24" i="12689"/>
  <c r="T24" i="12689"/>
  <c r="U24" i="12689"/>
  <c r="V24" i="12689"/>
  <c r="W24" i="12689"/>
  <c r="K6" i="12690"/>
  <c r="D11" i="12691"/>
  <c r="E11" i="12691"/>
  <c r="M21" i="12692"/>
  <c r="N21" i="12692"/>
  <c r="M22" i="12692"/>
  <c r="N22" i="12692"/>
  <c r="M23" i="12692"/>
  <c r="N23" i="12692"/>
  <c r="M24" i="12692"/>
  <c r="N24" i="12692"/>
  <c r="M25" i="12692"/>
  <c r="N25" i="12692"/>
  <c r="M28" i="12692"/>
  <c r="M29" i="12692"/>
  <c r="M30" i="12692"/>
  <c r="M31" i="12692"/>
  <c r="D32" i="12692"/>
  <c r="M32" i="12692"/>
  <c r="G8" i="12691"/>
  <c r="Y8" i="12691"/>
  <c r="V21" i="12690"/>
  <c r="AL12" i="12690"/>
  <c r="Q27" i="12690"/>
  <c r="AF27" i="12690"/>
  <c r="S14" i="12691"/>
  <c r="H29" i="12691"/>
  <c r="AR15" i="12690"/>
  <c r="H15" i="12690"/>
  <c r="N15" i="12690"/>
  <c r="AT12" i="12690"/>
  <c r="AK21" i="12690"/>
  <c r="M21" i="12690"/>
  <c r="AN21" i="12690"/>
  <c r="P21" i="12690"/>
  <c r="AH21" i="12690"/>
  <c r="AE21" i="12690"/>
  <c r="M27" i="12690"/>
  <c r="D27" i="12690"/>
  <c r="AH27" i="12690"/>
  <c r="J27" i="12690"/>
  <c r="D8" i="12691"/>
  <c r="AB8" i="12691"/>
  <c r="Y23" i="12691"/>
  <c r="K32" i="12691"/>
  <c r="AK15" i="12690"/>
  <c r="AN15" i="12690"/>
  <c r="Y12" i="12690"/>
  <c r="AU27" i="12690"/>
  <c r="K9" i="12690"/>
  <c r="Z9" i="12690"/>
  <c r="AH9" i="12690"/>
  <c r="T30" i="12690"/>
  <c r="H32" i="12691"/>
  <c r="M26" i="12691"/>
  <c r="Y23" i="12689"/>
  <c r="AW27" i="12690"/>
  <c r="AB27" i="12690"/>
  <c r="AK29" i="12691"/>
  <c r="S27" i="12690"/>
  <c r="AN27" i="12690"/>
  <c r="D32" i="12691"/>
  <c r="M32" i="12691"/>
  <c r="AI21" i="12690"/>
  <c r="Z20" i="12691"/>
  <c r="N20" i="12691"/>
  <c r="G18" i="12690"/>
  <c r="AN18" i="12690"/>
  <c r="AT18" i="12690"/>
  <c r="G20" i="12691"/>
  <c r="AB18" i="12690"/>
  <c r="E15" i="12690"/>
  <c r="T15" i="12690"/>
  <c r="W15" i="12690"/>
  <c r="AF15" i="12690"/>
  <c r="D15" i="12690"/>
  <c r="AQ15" i="12690"/>
  <c r="M15" i="12690"/>
  <c r="J12" i="12690"/>
  <c r="S15" i="12690"/>
  <c r="AW15" i="12690"/>
  <c r="AE15" i="12690"/>
  <c r="AT15" i="12690"/>
  <c r="AB15" i="12690"/>
  <c r="G12" i="12690"/>
  <c r="G11" i="12691"/>
  <c r="M11" i="12691"/>
  <c r="S11" i="12691"/>
  <c r="V11" i="12691"/>
  <c r="AR6" i="12690"/>
  <c r="E8" i="12691"/>
  <c r="W6" i="12690"/>
  <c r="T6" i="12690"/>
  <c r="AL6" i="12690"/>
  <c r="S6" i="12690"/>
  <c r="P6" i="12690"/>
  <c r="X15" i="12689"/>
  <c r="E9" i="12690"/>
  <c r="Z11" i="12691"/>
  <c r="H9" i="12690"/>
  <c r="AB9" i="12690"/>
  <c r="W32" i="12691"/>
  <c r="Z32" i="12691"/>
  <c r="AL32" i="12691"/>
  <c r="K24" i="12690"/>
  <c r="N32" i="12691"/>
  <c r="AI32" i="12691"/>
  <c r="E32" i="12691"/>
  <c r="Y22" i="12689"/>
  <c r="W24" i="12690"/>
  <c r="AO24" i="12690"/>
  <c r="T32" i="12691"/>
  <c r="T29" i="12691"/>
  <c r="AM32" i="12691"/>
  <c r="AJ32" i="12691" s="1"/>
  <c r="AF32" i="12691"/>
  <c r="AC32" i="12691"/>
  <c r="Y24" i="12689"/>
  <c r="Z24" i="12690"/>
  <c r="D24" i="12690"/>
  <c r="V27" i="12690"/>
  <c r="AE27" i="12690"/>
  <c r="J26" i="12691"/>
  <c r="X24" i="12689"/>
  <c r="AQ27" i="12690"/>
  <c r="Q24" i="12689"/>
  <c r="G32" i="12691"/>
  <c r="Y32" i="12691"/>
  <c r="AE32" i="12691"/>
  <c r="AK32" i="12691"/>
  <c r="V24" i="12690"/>
  <c r="P32" i="12691"/>
  <c r="AK27" i="12690"/>
  <c r="Y27" i="12690"/>
  <c r="D26" i="12691"/>
  <c r="P27" i="12690"/>
  <c r="AY27" i="12690"/>
  <c r="L27" i="12690" s="1"/>
  <c r="AM27" i="12690"/>
  <c r="AQ24" i="12690"/>
  <c r="D21" i="12689"/>
  <c r="Y21" i="12689"/>
  <c r="AE23" i="12691"/>
  <c r="J23" i="12691"/>
  <c r="AB23" i="12691"/>
  <c r="V23" i="12691"/>
  <c r="AK23" i="12691"/>
  <c r="G23" i="12691"/>
  <c r="M23" i="12691"/>
  <c r="S23" i="12691"/>
  <c r="D23" i="12691"/>
  <c r="T17" i="12691"/>
  <c r="AI17" i="12691"/>
  <c r="W17" i="12691"/>
  <c r="AO12" i="12690"/>
  <c r="W12" i="12690"/>
  <c r="AF14" i="12691"/>
  <c r="AF17" i="12691"/>
  <c r="AC17" i="12691"/>
  <c r="K14" i="12691"/>
  <c r="AE14" i="12691"/>
  <c r="M14" i="12691"/>
  <c r="AE18" i="12690"/>
  <c r="G14" i="12691"/>
  <c r="V14" i="12691"/>
  <c r="AB12" i="12690"/>
  <c r="Y14" i="12691"/>
  <c r="P15" i="12690"/>
  <c r="M18" i="12690"/>
  <c r="Y18" i="12690"/>
  <c r="S12" i="12690"/>
  <c r="J14" i="12691"/>
  <c r="G17" i="12691"/>
  <c r="J17" i="12691"/>
  <c r="M17" i="12691"/>
  <c r="Y17" i="12691"/>
  <c r="AE17" i="12691"/>
  <c r="J18" i="12690"/>
  <c r="S18" i="12690"/>
  <c r="V18" i="12690"/>
  <c r="D18" i="12690"/>
  <c r="AB14" i="12691"/>
  <c r="Y15" i="12690"/>
  <c r="AW12" i="12690"/>
  <c r="V15" i="12690"/>
  <c r="AK18" i="12690"/>
  <c r="AW18" i="12690"/>
  <c r="AY18" i="12690"/>
  <c r="AV18" i="12690" s="1"/>
  <c r="P18" i="12690"/>
  <c r="G15" i="12690"/>
  <c r="AE12" i="12690"/>
  <c r="D14" i="12691"/>
  <c r="AK14" i="12691"/>
  <c r="Q20" i="12689"/>
  <c r="D17" i="12691"/>
  <c r="AB17" i="12691"/>
  <c r="AH18" i="12690"/>
  <c r="E6" i="12690"/>
  <c r="AF6" i="12690"/>
  <c r="G6" i="12690"/>
  <c r="AN6" i="12690"/>
  <c r="AH6" i="12690"/>
  <c r="V6" i="12690"/>
  <c r="AT6" i="12690"/>
  <c r="AW6" i="12690"/>
  <c r="D6" i="12690"/>
  <c r="AQ6" i="12690"/>
  <c r="J6" i="12690"/>
  <c r="Y6" i="12690"/>
  <c r="AE6" i="12690"/>
  <c r="AB6" i="12690"/>
  <c r="AK6" i="12690"/>
  <c r="X27" i="12690"/>
  <c r="AV27" i="12690"/>
  <c r="AA27" i="12690"/>
  <c r="F27" i="12690"/>
  <c r="U27" i="12690"/>
  <c r="AG27" i="12690"/>
  <c r="AS18" i="12690"/>
  <c r="AM18" i="12690"/>
  <c r="AP18" i="12690"/>
  <c r="AG18" i="12690"/>
  <c r="L18" i="12690"/>
  <c r="AD18" i="12690"/>
  <c r="AT9" i="12690"/>
  <c r="AN9" i="12690"/>
  <c r="S9" i="12690"/>
  <c r="AE9" i="12690"/>
  <c r="V9" i="12690"/>
  <c r="AW9" i="12690"/>
  <c r="J9" i="12690"/>
  <c r="Y9" i="12690"/>
  <c r="AO21" i="12690"/>
  <c r="AL21" i="12690"/>
  <c r="N21" i="12690"/>
  <c r="AU21" i="12690"/>
  <c r="AE29" i="12691"/>
  <c r="AB29" i="12691"/>
  <c r="P29" i="12691"/>
  <c r="J29" i="12691"/>
  <c r="Y29" i="12691"/>
  <c r="G29" i="12691"/>
  <c r="D29" i="12691"/>
  <c r="V29" i="12691"/>
  <c r="AK9" i="12690"/>
  <c r="S29" i="12691"/>
  <c r="G9" i="12690"/>
  <c r="T14" i="12691"/>
  <c r="Z14" i="12691"/>
  <c r="AI14" i="12691"/>
  <c r="D9" i="12690"/>
  <c r="AW24" i="12690"/>
  <c r="AK24" i="12690"/>
  <c r="M24" i="12690"/>
  <c r="J24" i="12690"/>
  <c r="G24" i="12690"/>
  <c r="AH24" i="12690"/>
  <c r="AU30" i="12690"/>
  <c r="AF30" i="12690"/>
  <c r="W30" i="12690"/>
  <c r="Z30" i="12690"/>
  <c r="H30" i="12690"/>
  <c r="N30" i="12690"/>
  <c r="AC30" i="12690"/>
  <c r="AO30" i="12690"/>
  <c r="AX30" i="12690"/>
  <c r="AR30" i="12690"/>
  <c r="AI30" i="12690"/>
  <c r="K30" i="12690"/>
  <c r="E30" i="12690"/>
  <c r="J20" i="12691"/>
  <c r="AM20" i="12691"/>
  <c r="AD20" i="12691"/>
  <c r="V20" i="12691"/>
  <c r="AK20" i="12691"/>
  <c r="AB20" i="12691"/>
  <c r="D20" i="12691"/>
  <c r="S20" i="12691"/>
  <c r="W23" i="12691"/>
  <c r="AF23" i="12691"/>
  <c r="Q8" i="12691"/>
  <c r="AF8" i="12691"/>
  <c r="T8" i="12691"/>
  <c r="AC8" i="12691"/>
  <c r="AI8" i="12691"/>
  <c r="Q17" i="12689"/>
  <c r="W14" i="12691"/>
  <c r="S24" i="12690"/>
  <c r="Y24" i="12690"/>
  <c r="AB24" i="12690"/>
  <c r="P9" i="12690"/>
  <c r="W8" i="12691"/>
  <c r="M9" i="12690"/>
  <c r="AE20" i="12691"/>
  <c r="M20" i="12691"/>
  <c r="AN24" i="12690"/>
  <c r="M29" i="12691"/>
  <c r="AM8" i="12691"/>
  <c r="U8" i="12691"/>
  <c r="AJ8" i="12691"/>
  <c r="H8" i="12691"/>
  <c r="N23" i="12691"/>
  <c r="AO18" i="12690"/>
  <c r="AC18" i="12690"/>
  <c r="Q18" i="12690"/>
  <c r="AU18" i="12690"/>
  <c r="AI18" i="12690"/>
  <c r="W18" i="12690"/>
  <c r="K18" i="12690"/>
  <c r="AX24" i="12690"/>
  <c r="AR24" i="12690"/>
  <c r="T24" i="12690"/>
  <c r="AC27" i="12690"/>
  <c r="W27" i="12690"/>
  <c r="AR27" i="12690"/>
  <c r="N27" i="12690"/>
  <c r="S8" i="12691"/>
  <c r="P8" i="12691"/>
  <c r="J8" i="12691"/>
  <c r="AK8" i="12691"/>
  <c r="M8" i="12691"/>
  <c r="AL20" i="12691"/>
  <c r="AI20" i="12691"/>
  <c r="K20" i="12691"/>
  <c r="H20" i="12691"/>
  <c r="AM14" i="12691"/>
  <c r="AD14" i="12691"/>
  <c r="N14" i="12691"/>
  <c r="AC14" i="12691"/>
  <c r="Q14" i="12691"/>
  <c r="AY9" i="12690"/>
  <c r="L9" i="12690" s="1"/>
  <c r="N8" i="12691"/>
  <c r="K8" i="12691"/>
  <c r="Y20" i="12691"/>
  <c r="P20" i="12691"/>
  <c r="E21" i="12690"/>
  <c r="P24" i="12690"/>
  <c r="H14" i="12691"/>
  <c r="AL23" i="12691"/>
  <c r="Q30" i="12690"/>
  <c r="AQ9" i="12690"/>
  <c r="AQ21" i="12690"/>
  <c r="S21" i="12690"/>
  <c r="Y21" i="12690"/>
  <c r="AB21" i="12690"/>
  <c r="J21" i="12690"/>
  <c r="D21" i="12690"/>
  <c r="AW21" i="12690"/>
  <c r="G21" i="12690"/>
  <c r="AT21" i="12690"/>
  <c r="V26" i="12691"/>
  <c r="Y26" i="12691"/>
  <c r="W29" i="12691"/>
  <c r="AF29" i="12691"/>
  <c r="AL17" i="12691"/>
  <c r="X20" i="12691"/>
  <c r="L20" i="12691"/>
  <c r="AJ20" i="12691"/>
  <c r="C8" i="12691"/>
  <c r="AA8" i="12691"/>
  <c r="I8" i="12691"/>
  <c r="R8" i="12691"/>
  <c r="F14" i="12691"/>
  <c r="O8" i="12691"/>
  <c r="Z8" i="12691"/>
  <c r="W26" i="12691"/>
  <c r="AI26" i="12691"/>
  <c r="Z18" i="12690"/>
  <c r="AX18" i="12690"/>
  <c r="J22" i="12689"/>
  <c r="D22" i="12689"/>
  <c r="N26" i="12691"/>
  <c r="Q26" i="12691"/>
  <c r="N18" i="12690"/>
  <c r="X32" i="12691"/>
  <c r="M30" i="12690"/>
  <c r="Y30" i="12690"/>
  <c r="AK30" i="12690"/>
  <c r="AW30" i="12690"/>
  <c r="P30" i="12690"/>
  <c r="AB30" i="12690"/>
  <c r="AN30" i="12690"/>
  <c r="U32" i="12691"/>
  <c r="AY30" i="12690"/>
  <c r="J30" i="12690"/>
  <c r="V30" i="12690"/>
  <c r="AH30" i="12690"/>
  <c r="D23" i="12689"/>
  <c r="AL27" i="12690"/>
  <c r="K29" i="12691"/>
  <c r="Z27" i="12690"/>
  <c r="K27" i="12690"/>
  <c r="AS27" i="12690"/>
  <c r="O27" i="12690"/>
  <c r="I27" i="12690"/>
  <c r="AP27" i="12690"/>
  <c r="AL29" i="12691"/>
  <c r="Z29" i="12691"/>
  <c r="E27" i="12690"/>
  <c r="AO27" i="12690"/>
  <c r="E29" i="12691"/>
  <c r="AX27" i="12690"/>
  <c r="T27" i="12690"/>
  <c r="AM29" i="12691"/>
  <c r="AD27" i="12690"/>
  <c r="R27" i="12690"/>
  <c r="AJ27" i="12690"/>
  <c r="AI29" i="12691"/>
  <c r="AC29" i="12691"/>
  <c r="X23" i="12689"/>
  <c r="Q23" i="12689"/>
  <c r="C27" i="12690"/>
  <c r="AC24" i="12690"/>
  <c r="AU24" i="12690"/>
  <c r="AI24" i="12690"/>
  <c r="AY24" i="12690"/>
  <c r="AL24" i="12690"/>
  <c r="N24" i="12690"/>
  <c r="E24" i="12690"/>
  <c r="AF24" i="12690"/>
  <c r="S26" i="12691"/>
  <c r="AB26" i="12691"/>
  <c r="AE26" i="12691"/>
  <c r="AM26" i="12691"/>
  <c r="P26" i="12691"/>
  <c r="G26" i="12691"/>
  <c r="T23" i="12691"/>
  <c r="AI23" i="12691"/>
  <c r="AY21" i="12690"/>
  <c r="Q23" i="12691"/>
  <c r="E23" i="12691"/>
  <c r="AX21" i="12690"/>
  <c r="T21" i="12690"/>
  <c r="AC21" i="12690"/>
  <c r="W21" i="12690"/>
  <c r="AM23" i="12691"/>
  <c r="AF21" i="12690"/>
  <c r="X21" i="12689"/>
  <c r="K23" i="12691"/>
  <c r="Z23" i="12691"/>
  <c r="H21" i="12690"/>
  <c r="AC23" i="12691"/>
  <c r="K21" i="12690"/>
  <c r="Z21" i="12690"/>
  <c r="U20" i="12691"/>
  <c r="I20" i="12691"/>
  <c r="W20" i="12691"/>
  <c r="AF20" i="12691"/>
  <c r="Y20" i="12689"/>
  <c r="F20" i="12691"/>
  <c r="R20" i="12691"/>
  <c r="C20" i="12691"/>
  <c r="AA20" i="12691"/>
  <c r="O20" i="12691"/>
  <c r="T20" i="12691"/>
  <c r="U18" i="12690"/>
  <c r="R18" i="12690"/>
  <c r="E20" i="12691"/>
  <c r="AC20" i="12691"/>
  <c r="X18" i="12690"/>
  <c r="AA18" i="12690"/>
  <c r="I18" i="12690"/>
  <c r="F18" i="12690"/>
  <c r="D20" i="12689"/>
  <c r="J20" i="12689"/>
  <c r="C18" i="12690"/>
  <c r="AJ18" i="12690"/>
  <c r="O18" i="12690"/>
  <c r="Z17" i="12691"/>
  <c r="Q17" i="12691"/>
  <c r="K17" i="12691"/>
  <c r="K15" i="12690"/>
  <c r="Z15" i="12690"/>
  <c r="AL15" i="12690"/>
  <c r="Q15" i="12690"/>
  <c r="AX15" i="12690"/>
  <c r="E17" i="12691"/>
  <c r="AY15" i="12690"/>
  <c r="AG15" i="12690" s="1"/>
  <c r="H17" i="12691"/>
  <c r="AM17" i="12691"/>
  <c r="AO15" i="12690"/>
  <c r="AC15" i="12690"/>
  <c r="Q19" i="12689"/>
  <c r="Y19" i="12689"/>
  <c r="AA17" i="12691"/>
  <c r="J19" i="12689"/>
  <c r="X19" i="12689"/>
  <c r="AJ17" i="12691"/>
  <c r="AF12" i="12690"/>
  <c r="N12" i="12690"/>
  <c r="K12" i="12690"/>
  <c r="C14" i="12691"/>
  <c r="I14" i="12691"/>
  <c r="Z12" i="12690"/>
  <c r="E12" i="12690"/>
  <c r="AR12" i="12690"/>
  <c r="AU12" i="12690"/>
  <c r="J18" i="12689"/>
  <c r="AI12" i="12690"/>
  <c r="T12" i="12690"/>
  <c r="H12" i="12690"/>
  <c r="AC12" i="12690"/>
  <c r="AX12" i="12690"/>
  <c r="AY12" i="12690"/>
  <c r="F12" i="12690"/>
  <c r="U14" i="12691"/>
  <c r="D18" i="12689"/>
  <c r="Q18" i="12689"/>
  <c r="AA14" i="12691"/>
  <c r="L14" i="12691"/>
  <c r="O14" i="12691"/>
  <c r="AK12" i="12690"/>
  <c r="D12" i="12690"/>
  <c r="M12" i="12690"/>
  <c r="AQ12" i="12690"/>
  <c r="X18" i="12689"/>
  <c r="V12" i="12690"/>
  <c r="R14" i="12691"/>
  <c r="X14" i="12691"/>
  <c r="AJ14" i="12691"/>
  <c r="AH12" i="12690"/>
  <c r="AV9" i="12690"/>
  <c r="AU9" i="12690"/>
  <c r="U9" i="12690"/>
  <c r="AF9" i="12690"/>
  <c r="K11" i="12691"/>
  <c r="N11" i="12691"/>
  <c r="T11" i="12691"/>
  <c r="AM11" i="12691"/>
  <c r="AL9" i="12690"/>
  <c r="AI9" i="12690"/>
  <c r="X9" i="12690"/>
  <c r="AF11" i="12691"/>
  <c r="T9" i="12690"/>
  <c r="AR9" i="12690"/>
  <c r="AC9" i="12690"/>
  <c r="Q11" i="12691"/>
  <c r="AL11" i="12691"/>
  <c r="Q9" i="12690"/>
  <c r="AM9" i="12690"/>
  <c r="X11" i="12691"/>
  <c r="X17" i="12689"/>
  <c r="D17" i="12689"/>
  <c r="R11" i="12691"/>
  <c r="J17" i="12689"/>
  <c r="AS9" i="12690"/>
  <c r="AO6" i="12690"/>
  <c r="Q6" i="12690"/>
  <c r="AU6" i="12690"/>
  <c r="Z6" i="12690"/>
  <c r="H6" i="12690"/>
  <c r="AX6" i="12690"/>
  <c r="AI6" i="12690"/>
  <c r="AY6" i="12690"/>
  <c r="L6" i="12690" s="1"/>
  <c r="N6" i="12690"/>
  <c r="L8" i="12691"/>
  <c r="X8" i="12691"/>
  <c r="F8" i="12691"/>
  <c r="AD8" i="12691"/>
  <c r="X30" i="12690"/>
  <c r="C30" i="12690"/>
  <c r="AM30" i="12690"/>
  <c r="L30" i="12690"/>
  <c r="R30" i="12690"/>
  <c r="I30" i="12690"/>
  <c r="U30" i="12690"/>
  <c r="O30" i="12690"/>
  <c r="AA30" i="12690"/>
  <c r="AJ30" i="12690"/>
  <c r="AG30" i="12690"/>
  <c r="AD30" i="12690"/>
  <c r="F30" i="12690"/>
  <c r="AS30" i="12690"/>
  <c r="AP30" i="12690"/>
  <c r="AV30" i="12690"/>
  <c r="AJ29" i="12691"/>
  <c r="L29" i="12691"/>
  <c r="AA29" i="12691"/>
  <c r="R29" i="12691"/>
  <c r="X29" i="12691"/>
  <c r="U29" i="12691"/>
  <c r="I29" i="12691"/>
  <c r="F29" i="12691"/>
  <c r="O29" i="12691"/>
  <c r="C29" i="12691"/>
  <c r="AD29" i="12691"/>
  <c r="AA24" i="12690"/>
  <c r="I24" i="12690"/>
  <c r="U24" i="12690"/>
  <c r="R24" i="12690"/>
  <c r="X24" i="12690"/>
  <c r="AD24" i="12690"/>
  <c r="AG24" i="12690"/>
  <c r="AJ24" i="12690"/>
  <c r="C24" i="12690"/>
  <c r="AV24" i="12690"/>
  <c r="L24" i="12690"/>
  <c r="F24" i="12690"/>
  <c r="O24" i="12690"/>
  <c r="AP24" i="12690"/>
  <c r="AS24" i="12690"/>
  <c r="AM24" i="12690"/>
  <c r="X26" i="12691"/>
  <c r="AJ26" i="12691"/>
  <c r="AA26" i="12691"/>
  <c r="F26" i="12691"/>
  <c r="I26" i="12691"/>
  <c r="C26" i="12691"/>
  <c r="O26" i="12691"/>
  <c r="L26" i="12691"/>
  <c r="U26" i="12691"/>
  <c r="R26" i="12691"/>
  <c r="AD26" i="12691"/>
  <c r="AP21" i="12690"/>
  <c r="AA21" i="12690"/>
  <c r="AJ21" i="12690"/>
  <c r="AV21" i="12690"/>
  <c r="U21" i="12690"/>
  <c r="L21" i="12690"/>
  <c r="O21" i="12690"/>
  <c r="AD21" i="12690"/>
  <c r="C21" i="12690"/>
  <c r="R21" i="12690"/>
  <c r="AS21" i="12690"/>
  <c r="AG21" i="12690"/>
  <c r="AM21" i="12690"/>
  <c r="X21" i="12690"/>
  <c r="F21" i="12690"/>
  <c r="I21" i="12690"/>
  <c r="X23" i="12691"/>
  <c r="R23" i="12691"/>
  <c r="AJ23" i="12691"/>
  <c r="I23" i="12691"/>
  <c r="L23" i="12691"/>
  <c r="AA23" i="12691"/>
  <c r="U23" i="12691"/>
  <c r="AD23" i="12691"/>
  <c r="F23" i="12691"/>
  <c r="O23" i="12691"/>
  <c r="C23" i="12691"/>
  <c r="C17" i="12691"/>
  <c r="X17" i="12691"/>
  <c r="AD17" i="12691"/>
  <c r="O17" i="12691"/>
  <c r="R17" i="12691"/>
  <c r="I17" i="12691"/>
  <c r="L17" i="12691"/>
  <c r="U17" i="12691"/>
  <c r="F17" i="12691"/>
  <c r="I15" i="12690"/>
  <c r="AA15" i="12690"/>
  <c r="U15" i="12690"/>
  <c r="AM15" i="12690"/>
  <c r="AM12" i="12690"/>
  <c r="C12" i="12690"/>
  <c r="AD12" i="12690"/>
  <c r="AJ12" i="12690"/>
  <c r="AG12" i="12690"/>
  <c r="AV12" i="12690"/>
  <c r="L12" i="12690"/>
  <c r="AS12" i="12690"/>
  <c r="AP12" i="12690"/>
  <c r="AA12" i="12690"/>
  <c r="O12" i="12690"/>
  <c r="X12" i="12690"/>
  <c r="U12" i="12690"/>
  <c r="R12" i="12690"/>
  <c r="I12" i="12690"/>
  <c r="C11" i="12691"/>
  <c r="U11" i="12691"/>
  <c r="AA11" i="12691"/>
  <c r="AD11" i="12691"/>
  <c r="I11" i="12691"/>
  <c r="AJ11" i="12691"/>
  <c r="L11" i="12691"/>
  <c r="O11" i="12691"/>
  <c r="F11" i="12691"/>
  <c r="AP6" i="12690"/>
  <c r="AJ6" i="12690"/>
  <c r="I6" i="12690"/>
  <c r="AS6" i="12690"/>
  <c r="Y15" i="12689"/>
  <c r="Q15" i="12689"/>
  <c r="J15" i="12689"/>
  <c r="Q21" i="12689" l="1"/>
  <c r="AR18" i="12690"/>
  <c r="AR21" i="12690"/>
  <c r="Q29" i="12691"/>
  <c r="AE11" i="12691"/>
  <c r="O6" i="12690"/>
  <c r="AJ15" i="12690"/>
  <c r="AJ9" i="12690"/>
  <c r="O9" i="12690"/>
  <c r="F9" i="12690"/>
  <c r="L32" i="12691"/>
  <c r="F32" i="12691"/>
  <c r="AG9" i="12690"/>
  <c r="J24" i="12689"/>
  <c r="AV6" i="12690"/>
  <c r="O15" i="12690"/>
  <c r="R6" i="12690"/>
  <c r="R15" i="12690"/>
  <c r="AD9" i="12690"/>
  <c r="C9" i="12690"/>
  <c r="R32" i="12691"/>
  <c r="AA32" i="12691"/>
  <c r="AP9" i="12690"/>
  <c r="O32" i="12691"/>
  <c r="AD32" i="12691"/>
  <c r="D30" i="12690"/>
  <c r="AF18" i="12690"/>
  <c r="G30" i="12690"/>
  <c r="V32" i="12691"/>
  <c r="J15" i="12690"/>
  <c r="C6" i="12690"/>
  <c r="AM6" i="12690"/>
  <c r="C15" i="12690"/>
  <c r="F15" i="12690"/>
  <c r="AG6" i="12690"/>
  <c r="X6" i="12690"/>
  <c r="AD6" i="12690"/>
  <c r="AD15" i="12690"/>
  <c r="L15" i="12690"/>
  <c r="X15" i="12690"/>
  <c r="F6" i="12690"/>
  <c r="AA6" i="12690"/>
  <c r="U6" i="12690"/>
  <c r="AP15" i="12690"/>
  <c r="AS15" i="12690"/>
  <c r="AV15" i="12690"/>
  <c r="I9" i="12690"/>
  <c r="R9" i="12690"/>
  <c r="AA9" i="12690"/>
  <c r="C32" i="12691"/>
  <c r="I32" i="12691"/>
  <c r="N9" i="12690"/>
  <c r="H24" i="12690"/>
  <c r="S30" i="12690"/>
</calcChain>
</file>

<file path=xl/sharedStrings.xml><?xml version="1.0" encoding="utf-8"?>
<sst xmlns="http://schemas.openxmlformats.org/spreadsheetml/2006/main" count="453" uniqueCount="193">
  <si>
    <t>男</t>
  </si>
  <si>
    <t>女</t>
  </si>
  <si>
    <t>総数</t>
  </si>
  <si>
    <t>女</t>
    <rPh sb="0" eb="1">
      <t>オンナ</t>
    </rPh>
    <phoneticPr fontId="2"/>
  </si>
  <si>
    <t>男</t>
    <rPh sb="0" eb="1">
      <t>オトコ</t>
    </rPh>
    <phoneticPr fontId="2"/>
  </si>
  <si>
    <t>管内</t>
  </si>
  <si>
    <t>三重県</t>
  </si>
  <si>
    <t>計</t>
    <rPh sb="0" eb="1">
      <t>ケイ</t>
    </rPh>
    <phoneticPr fontId="2"/>
  </si>
  <si>
    <t xml:space="preserve">（ア）出生 </t>
    <rPh sb="3" eb="5">
      <t>シュッショウ</t>
    </rPh>
    <phoneticPr fontId="2"/>
  </si>
  <si>
    <t>主な死因別の死亡状況を表２、うち悪性新生物部位別死亡状況を表３に示しました。</t>
    <rPh sb="0" eb="1">
      <t>オモ</t>
    </rPh>
    <rPh sb="11" eb="12">
      <t>ヒョウ</t>
    </rPh>
    <rPh sb="16" eb="18">
      <t>アクセイ</t>
    </rPh>
    <rPh sb="18" eb="21">
      <t>シンセイブツ</t>
    </rPh>
    <rPh sb="21" eb="24">
      <t>ブイベツ</t>
    </rPh>
    <rPh sb="24" eb="26">
      <t>シボウ</t>
    </rPh>
    <rPh sb="26" eb="28">
      <t>ジョウキョウ</t>
    </rPh>
    <rPh sb="29" eb="30">
      <t>ヒョウ</t>
    </rPh>
    <phoneticPr fontId="2"/>
  </si>
  <si>
    <t>表１　人口動態総覧　（実数、率）　市町村別</t>
  </si>
  <si>
    <t>人口
（10月1日）</t>
    <phoneticPr fontId="2"/>
  </si>
  <si>
    <t>出生</t>
  </si>
  <si>
    <t>低体重児
(再掲）</t>
    <phoneticPr fontId="2"/>
  </si>
  <si>
    <t>死亡</t>
  </si>
  <si>
    <t>乳児死亡
（再掲）</t>
    <phoneticPr fontId="2"/>
  </si>
  <si>
    <t>新生児死亡（再掲）</t>
  </si>
  <si>
    <t>死産</t>
  </si>
  <si>
    <t>周産期死亡</t>
  </si>
  <si>
    <t>婚姻</t>
  </si>
  <si>
    <t>離婚</t>
  </si>
  <si>
    <t>自然
増加数</t>
    <rPh sb="3" eb="6">
      <t>ゾウカスウ</t>
    </rPh>
    <phoneticPr fontId="2"/>
  </si>
  <si>
    <t>合計特殊出生率</t>
    <rPh sb="0" eb="2">
      <t>ゴウケイ</t>
    </rPh>
    <rPh sb="2" eb="4">
      <t>トクシュ</t>
    </rPh>
    <rPh sb="4" eb="7">
      <t>シュッセイリツ</t>
    </rPh>
    <phoneticPr fontId="2"/>
  </si>
  <si>
    <t>自然</t>
  </si>
  <si>
    <t>人工</t>
  </si>
  <si>
    <t>人口</t>
    <rPh sb="0" eb="2">
      <t>ジンコウ</t>
    </rPh>
    <phoneticPr fontId="2"/>
  </si>
  <si>
    <t>全国</t>
  </si>
  <si>
    <t>率の算出方法</t>
  </si>
  <si>
    <t>人口千対</t>
  </si>
  <si>
    <t>男子人口千対</t>
  </si>
  <si>
    <t>女子人口千対</t>
  </si>
  <si>
    <t>出生千対</t>
  </si>
  <si>
    <t>男子出生千対</t>
  </si>
  <si>
    <t>女子出生千対</t>
  </si>
  <si>
    <t>出産(出生＋死産）
千対</t>
    <rPh sb="3" eb="5">
      <t>シュッセイ</t>
    </rPh>
    <rPh sb="6" eb="8">
      <t>シザン</t>
    </rPh>
    <phoneticPr fontId="2"/>
  </si>
  <si>
    <t>△は減を示す。低体重児は出生体重2,500g未満のもの。乳児死亡は生後1年未満の死亡。</t>
    <rPh sb="22" eb="24">
      <t>ミマン</t>
    </rPh>
    <phoneticPr fontId="2"/>
  </si>
  <si>
    <t>結核</t>
  </si>
  <si>
    <t>悪性新生物</t>
  </si>
  <si>
    <t>糖尿病</t>
  </si>
  <si>
    <t>高血圧性疾患</t>
  </si>
  <si>
    <t>脳血管疾患</t>
  </si>
  <si>
    <t>肺炎</t>
  </si>
  <si>
    <t>慢性閉塞性肺疾患</t>
  </si>
  <si>
    <t>喘息</t>
  </si>
  <si>
    <t>肝疾患</t>
  </si>
  <si>
    <t>腎不全</t>
  </si>
  <si>
    <t>老衰</t>
  </si>
  <si>
    <t>不慮の事故</t>
  </si>
  <si>
    <t>自殺</t>
  </si>
  <si>
    <t>死亡数</t>
    <rPh sb="2" eb="3">
      <t>スウ</t>
    </rPh>
    <phoneticPr fontId="2"/>
  </si>
  <si>
    <t>率</t>
    <rPh sb="0" eb="1">
      <t>リツ</t>
    </rPh>
    <phoneticPr fontId="2"/>
  </si>
  <si>
    <t>死因別死亡率＝</t>
    <rPh sb="0" eb="2">
      <t>シイン</t>
    </rPh>
    <rPh sb="2" eb="3">
      <t>ベツ</t>
    </rPh>
    <phoneticPr fontId="2"/>
  </si>
  <si>
    <t>死因別死亡数</t>
    <rPh sb="0" eb="2">
      <t>シイン</t>
    </rPh>
    <rPh sb="2" eb="3">
      <t>ベツ</t>
    </rPh>
    <rPh sb="3" eb="6">
      <t>シボウスウ</t>
    </rPh>
    <phoneticPr fontId="2"/>
  </si>
  <si>
    <t>×100,000</t>
    <phoneticPr fontId="2"/>
  </si>
  <si>
    <t>年齢調整死亡率＝</t>
  </si>
  <si>
    <t>基準となる人口集団の総和（昭和６０年モデル人口）</t>
    <rPh sb="10" eb="12">
      <t>ソウワ</t>
    </rPh>
    <rPh sb="13" eb="15">
      <t>ショウワ</t>
    </rPh>
    <rPh sb="17" eb="18">
      <t>ネン</t>
    </rPh>
    <rPh sb="21" eb="23">
      <t>ジンコウ</t>
    </rPh>
    <phoneticPr fontId="2"/>
  </si>
  <si>
    <t>市別悪性新生物死亡数・死亡率（人口１０万人対）、年齢調整死亡率（人口１０万人対）</t>
    <rPh sb="2" eb="4">
      <t>アクセイ</t>
    </rPh>
    <rPh sb="4" eb="7">
      <t>シンセイブツ</t>
    </rPh>
    <phoneticPr fontId="2"/>
  </si>
  <si>
    <t>（№１）</t>
    <phoneticPr fontId="2"/>
  </si>
  <si>
    <t>（№２）</t>
    <phoneticPr fontId="2"/>
  </si>
  <si>
    <t>悪性新生物
総数</t>
    <phoneticPr fontId="2"/>
  </si>
  <si>
    <t>内訳</t>
    <rPh sb="0" eb="2">
      <t>ウチワケ</t>
    </rPh>
    <phoneticPr fontId="2"/>
  </si>
  <si>
    <t>白　血　病</t>
  </si>
  <si>
    <t>合計特殊出生率の推移</t>
  </si>
  <si>
    <t>出生率・低体重児出生率の推移</t>
  </si>
  <si>
    <t>周産期死亡率の推移</t>
  </si>
  <si>
    <t>年齢調整死亡率(男性）</t>
  </si>
  <si>
    <t>人口10万対</t>
  </si>
  <si>
    <t>年齢調整死亡率（平成１３年）</t>
    <rPh sb="8" eb="10">
      <t>ヘイセイ</t>
    </rPh>
    <rPh sb="12" eb="13">
      <t>ネン</t>
    </rPh>
    <phoneticPr fontId="2"/>
  </si>
  <si>
    <t>死因</t>
  </si>
  <si>
    <t>男性</t>
  </si>
  <si>
    <t>女性</t>
  </si>
  <si>
    <t>資料</t>
    <phoneticPr fontId="2"/>
  </si>
  <si>
    <t>不慮の事故</t>
    <rPh sb="0" eb="2">
      <t>フリョ</t>
    </rPh>
    <rPh sb="3" eb="5">
      <t>ジコ</t>
    </rPh>
    <phoneticPr fontId="2"/>
  </si>
  <si>
    <t>肺炎</t>
    <rPh sb="0" eb="2">
      <t>ハイエン</t>
    </rPh>
    <phoneticPr fontId="2"/>
  </si>
  <si>
    <t>年齢調整は昭和６０年モデル人口を使用</t>
    <rPh sb="0" eb="2">
      <t>ネンレイ</t>
    </rPh>
    <rPh sb="2" eb="4">
      <t>チョウセイ</t>
    </rPh>
    <rPh sb="5" eb="7">
      <t>ショウワ</t>
    </rPh>
    <rPh sb="9" eb="10">
      <t>ネン</t>
    </rPh>
    <rPh sb="13" eb="15">
      <t>ジンコウ</t>
    </rPh>
    <rPh sb="16" eb="18">
      <t>シヨウ</t>
    </rPh>
    <phoneticPr fontId="2"/>
  </si>
  <si>
    <t>心疾患</t>
  </si>
  <si>
    <t>[  　　]内は三重県</t>
    <rPh sb="8" eb="11">
      <t>ミエケン</t>
    </rPh>
    <phoneticPr fontId="2"/>
  </si>
  <si>
    <t>年齢調整死亡率（女性）</t>
  </si>
  <si>
    <t>肺炎</t>
    <phoneticPr fontId="2"/>
  </si>
  <si>
    <t>肺　　炎　　</t>
    <rPh sb="0" eb="1">
      <t>ハイ</t>
    </rPh>
    <rPh sb="3" eb="4">
      <t>ホノオ</t>
    </rPh>
    <phoneticPr fontId="2"/>
  </si>
  <si>
    <t>不慮の事故</t>
    <phoneticPr fontId="2"/>
  </si>
  <si>
    <t>心　疾　患　</t>
    <phoneticPr fontId="2"/>
  </si>
  <si>
    <t>肺炎</t>
    <phoneticPr fontId="2"/>
  </si>
  <si>
    <t>年齢調整死亡率の年次推移</t>
    <rPh sb="8" eb="10">
      <t>ネンジ</t>
    </rPh>
    <rPh sb="10" eb="12">
      <t>スイイ</t>
    </rPh>
    <phoneticPr fontId="2"/>
  </si>
  <si>
    <t>死亡の動向</t>
    <phoneticPr fontId="2"/>
  </si>
  <si>
    <t>（№１）</t>
    <phoneticPr fontId="2"/>
  </si>
  <si>
    <t>市別主要死因別死亡数・死亡率（人口１０万人対）、年齢調整死亡率（人口１０万人対）</t>
    <phoneticPr fontId="2"/>
  </si>
  <si>
    <t>大動脈瘤及び解離</t>
    <phoneticPr fontId="2"/>
  </si>
  <si>
    <t>表３　</t>
    <phoneticPr fontId="2"/>
  </si>
  <si>
    <t>食道</t>
    <phoneticPr fontId="2"/>
  </si>
  <si>
    <t>胃</t>
    <phoneticPr fontId="2"/>
  </si>
  <si>
    <t>結腸</t>
    <phoneticPr fontId="2"/>
  </si>
  <si>
    <t>直腸Ｓ状結腸移行部及び直腸</t>
    <phoneticPr fontId="2"/>
  </si>
  <si>
    <t>肝及び肝内胆管</t>
    <phoneticPr fontId="2"/>
  </si>
  <si>
    <t>胆のう及びその他の胆道</t>
    <phoneticPr fontId="2"/>
  </si>
  <si>
    <t>膵</t>
    <phoneticPr fontId="2"/>
  </si>
  <si>
    <t>気管，気管及び肺</t>
    <phoneticPr fontId="2"/>
  </si>
  <si>
    <t>乳房</t>
    <phoneticPr fontId="2"/>
  </si>
  <si>
    <t>子宮</t>
    <phoneticPr fontId="2"/>
  </si>
  <si>
    <t>グラフ１</t>
    <phoneticPr fontId="2"/>
  </si>
  <si>
    <t>心疾患</t>
    <phoneticPr fontId="2"/>
  </si>
  <si>
    <t>男</t>
    <rPh sb="0" eb="1">
      <t>オトコ</t>
    </rPh>
    <phoneticPr fontId="27"/>
  </si>
  <si>
    <t>悪性新生物</t>
    <rPh sb="0" eb="2">
      <t>アクセイ</t>
    </rPh>
    <rPh sb="2" eb="5">
      <t>シンセイブツ</t>
    </rPh>
    <phoneticPr fontId="27"/>
  </si>
  <si>
    <t>心疾患</t>
    <rPh sb="0" eb="3">
      <t>シンシッカン</t>
    </rPh>
    <phoneticPr fontId="27"/>
  </si>
  <si>
    <t>脳血管疾患</t>
    <rPh sb="0" eb="3">
      <t>ノウケッカン</t>
    </rPh>
    <rPh sb="3" eb="5">
      <t>シッカン</t>
    </rPh>
    <phoneticPr fontId="27"/>
  </si>
  <si>
    <t>女</t>
    <rPh sb="0" eb="1">
      <t>ジョセイ</t>
    </rPh>
    <phoneticPr fontId="27"/>
  </si>
  <si>
    <t>乳児死亡率</t>
    <rPh sb="0" eb="2">
      <t>ニュウジ</t>
    </rPh>
    <rPh sb="2" eb="5">
      <t>シボウリツ</t>
    </rPh>
    <phoneticPr fontId="2"/>
  </si>
  <si>
    <t>市町
(県・全国）</t>
    <phoneticPr fontId="2"/>
  </si>
  <si>
    <t>人口千対</t>
    <phoneticPr fontId="2"/>
  </si>
  <si>
    <t>人口千対</t>
    <phoneticPr fontId="2"/>
  </si>
  <si>
    <t>妊娠満22週以後の死産</t>
    <phoneticPr fontId="2"/>
  </si>
  <si>
    <t>桑名市</t>
    <rPh sb="0" eb="3">
      <t>クワナシ</t>
    </rPh>
    <phoneticPr fontId="2"/>
  </si>
  <si>
    <t>いなべ市</t>
    <rPh sb="3" eb="4">
      <t>シ</t>
    </rPh>
    <phoneticPr fontId="2"/>
  </si>
  <si>
    <t>木曽岬町</t>
    <rPh sb="0" eb="4">
      <t>キソサキチョウ</t>
    </rPh>
    <phoneticPr fontId="2"/>
  </si>
  <si>
    <t>東員町</t>
    <rPh sb="0" eb="3">
      <t>トウインチョウ</t>
    </rPh>
    <phoneticPr fontId="2"/>
  </si>
  <si>
    <t>菰野町</t>
    <rPh sb="0" eb="3">
      <t>コモノチョウ</t>
    </rPh>
    <phoneticPr fontId="2"/>
  </si>
  <si>
    <t>朝日町</t>
    <rPh sb="0" eb="3">
      <t>アサヒチョウ</t>
    </rPh>
    <phoneticPr fontId="2"/>
  </si>
  <si>
    <t>川越町</t>
    <rPh sb="0" eb="3">
      <t>カワゴエチョウ</t>
    </rPh>
    <phoneticPr fontId="2"/>
  </si>
  <si>
    <t>出産(出生＋妊娠満22週以後の死産）千対</t>
    <phoneticPr fontId="2"/>
  </si>
  <si>
    <t>人口</t>
    <phoneticPr fontId="2"/>
  </si>
  <si>
    <t>｛観察集団の各年齢階級の死亡率×基準人口集団のその年齢階級の人口｝の各年齢階級の総和</t>
    <phoneticPr fontId="2"/>
  </si>
  <si>
    <t>表 ２</t>
    <rPh sb="0" eb="1">
      <t>ヒョウ</t>
    </rPh>
    <phoneticPr fontId="2"/>
  </si>
  <si>
    <t>（№2）</t>
    <phoneticPr fontId="2"/>
  </si>
  <si>
    <t>（№3）</t>
    <phoneticPr fontId="2"/>
  </si>
  <si>
    <r>
      <t>心疾患</t>
    </r>
    <r>
      <rPr>
        <sz val="8"/>
        <color indexed="8"/>
        <rFont val="ＭＳ 明朝"/>
        <family val="1"/>
        <charset val="128"/>
      </rPr>
      <t xml:space="preserve">
（高血圧性を除く）</t>
    </r>
    <phoneticPr fontId="2"/>
  </si>
  <si>
    <t>年齢調整死亡率</t>
    <rPh sb="0" eb="2">
      <t>ネンレイ</t>
    </rPh>
    <rPh sb="2" eb="4">
      <t>チョウセイ</t>
    </rPh>
    <rPh sb="4" eb="7">
      <t>シボウリツ</t>
    </rPh>
    <phoneticPr fontId="2"/>
  </si>
  <si>
    <t>木曽岬町</t>
    <phoneticPr fontId="2"/>
  </si>
  <si>
    <t>桑名管内</t>
    <rPh sb="0" eb="2">
      <t>クワナ</t>
    </rPh>
    <rPh sb="2" eb="4">
      <t>カンナイ</t>
    </rPh>
    <phoneticPr fontId="2"/>
  </si>
  <si>
    <t>　人口動態確定数は、平成20年から桑名管内には菰野町、朝日町、川越町が含まれたデータを掲載しました。（以下３町を含んだデータで比較）</t>
    <rPh sb="1" eb="3">
      <t>ジンコウ</t>
    </rPh>
    <rPh sb="3" eb="5">
      <t>ドウタイ</t>
    </rPh>
    <rPh sb="5" eb="7">
      <t>カクテイ</t>
    </rPh>
    <rPh sb="7" eb="8">
      <t>スウ</t>
    </rPh>
    <rPh sb="10" eb="12">
      <t>ヘイセイ</t>
    </rPh>
    <rPh sb="14" eb="15">
      <t>ネン</t>
    </rPh>
    <rPh sb="17" eb="19">
      <t>クワナ</t>
    </rPh>
    <rPh sb="19" eb="21">
      <t>カンナイ</t>
    </rPh>
    <rPh sb="23" eb="26">
      <t>コモノチョウ</t>
    </rPh>
    <rPh sb="27" eb="30">
      <t>アサヒチョウ</t>
    </rPh>
    <rPh sb="31" eb="34">
      <t>カワゴエチョウ</t>
    </rPh>
    <rPh sb="35" eb="36">
      <t>フク</t>
    </rPh>
    <rPh sb="43" eb="45">
      <t>ケイサイ</t>
    </rPh>
    <rPh sb="51" eb="53">
      <t>イカ</t>
    </rPh>
    <rPh sb="54" eb="55">
      <t>チョウ</t>
    </rPh>
    <rPh sb="56" eb="57">
      <t>フク</t>
    </rPh>
    <rPh sb="63" eb="65">
      <t>ヒカク</t>
    </rPh>
    <phoneticPr fontId="2"/>
  </si>
  <si>
    <t>平成20年からは、桑名管内に菰野町、川越町、朝日町が含まれます。</t>
    <rPh sb="0" eb="2">
      <t>ヘイセイ</t>
    </rPh>
    <rPh sb="4" eb="5">
      <t>ネン</t>
    </rPh>
    <rPh sb="9" eb="11">
      <t>クワナ</t>
    </rPh>
    <rPh sb="11" eb="13">
      <t>カンナイ</t>
    </rPh>
    <rPh sb="14" eb="17">
      <t>コモノチョウ</t>
    </rPh>
    <rPh sb="18" eb="21">
      <t>カワゴエチョウ</t>
    </rPh>
    <rPh sb="22" eb="25">
      <t>アサヒチョウ</t>
    </rPh>
    <rPh sb="26" eb="27">
      <t>フク</t>
    </rPh>
    <phoneticPr fontId="2"/>
  </si>
  <si>
    <t>ア　人口動態総覧</t>
    <phoneticPr fontId="2"/>
  </si>
  <si>
    <t>（イ）死亡</t>
    <phoneticPr fontId="2"/>
  </si>
  <si>
    <t>（ウ）乳児死亡</t>
    <phoneticPr fontId="2"/>
  </si>
  <si>
    <t>（エ）死産</t>
    <phoneticPr fontId="2"/>
  </si>
  <si>
    <t>（オ）周産期死亡</t>
    <phoneticPr fontId="2"/>
  </si>
  <si>
    <t>（カ）婚姻と離婚</t>
    <phoneticPr fontId="2"/>
  </si>
  <si>
    <t>（キ）自然増加</t>
    <phoneticPr fontId="2"/>
  </si>
  <si>
    <t>イ　死亡の動向</t>
    <phoneticPr fontId="2"/>
  </si>
  <si>
    <t>H21</t>
  </si>
  <si>
    <t>早期新生児死亡</t>
    <rPh sb="5" eb="7">
      <t>シボウ</t>
    </rPh>
    <phoneticPr fontId="2"/>
  </si>
  <si>
    <t>新生児死亡は生後４週未満の死亡。早期新生児死亡は生後１週未満の死亡。
死産は妊娠１２週以後の死児の出産。後期死産は妊娠２２週以後の死産。自然増加は出生数ー死亡数。
分母に用いた全国以外の人口は、三重県データバンクシステムにより計算しているため、厚生労働省の公表値と若干異なっています。また、「三重県」の出生率および死亡率の「総数」「婚姻率」「離婚率」については厚生労働省公表の数値を使用しています。</t>
    <rPh sb="82" eb="84">
      <t>ブンボ</t>
    </rPh>
    <rPh sb="85" eb="86">
      <t>モチ</t>
    </rPh>
    <rPh sb="88" eb="90">
      <t>ゼンコク</t>
    </rPh>
    <rPh sb="90" eb="92">
      <t>イガイ</t>
    </rPh>
    <rPh sb="93" eb="95">
      <t>ジンコウ</t>
    </rPh>
    <rPh sb="97" eb="100">
      <t>ミエケン</t>
    </rPh>
    <rPh sb="113" eb="115">
      <t>ケイサン</t>
    </rPh>
    <rPh sb="122" eb="124">
      <t>コウセイ</t>
    </rPh>
    <rPh sb="124" eb="126">
      <t>ロウドウ</t>
    </rPh>
    <rPh sb="126" eb="127">
      <t>ショウ</t>
    </rPh>
    <rPh sb="128" eb="130">
      <t>コウヒョウ</t>
    </rPh>
    <rPh sb="132" eb="134">
      <t>ジャッカン</t>
    </rPh>
    <rPh sb="134" eb="135">
      <t>コト</t>
    </rPh>
    <rPh sb="146" eb="149">
      <t>ミエケン</t>
    </rPh>
    <rPh sb="153" eb="154">
      <t>リツ</t>
    </rPh>
    <rPh sb="159" eb="160">
      <t>リツ</t>
    </rPh>
    <rPh sb="166" eb="168">
      <t>コンイン</t>
    </rPh>
    <rPh sb="168" eb="169">
      <t>リツ</t>
    </rPh>
    <rPh sb="171" eb="173">
      <t>リコン</t>
    </rPh>
    <rPh sb="173" eb="174">
      <t>リツ</t>
    </rPh>
    <phoneticPr fontId="2"/>
  </si>
  <si>
    <t>H24</t>
  </si>
  <si>
    <t>　： 健康福祉総務課「三重県人口動態調査結果」</t>
    <rPh sb="3" eb="5">
      <t>ケンコウ</t>
    </rPh>
    <rPh sb="5" eb="7">
      <t>フクシ</t>
    </rPh>
    <rPh sb="7" eb="10">
      <t>ソウムカ</t>
    </rPh>
    <phoneticPr fontId="2"/>
  </si>
  <si>
    <t>H22</t>
  </si>
  <si>
    <t>H23</t>
  </si>
  <si>
    <t>保健所
・市町</t>
    <rPh sb="5" eb="7">
      <t>シチョウ</t>
    </rPh>
    <phoneticPr fontId="2"/>
  </si>
  <si>
    <t>施設内</t>
  </si>
  <si>
    <t>病院</t>
  </si>
  <si>
    <t>診療所</t>
  </si>
  <si>
    <t>助産所</t>
  </si>
  <si>
    <t>老人ホーム</t>
  </si>
  <si>
    <t>施設外</t>
  </si>
  <si>
    <t>自宅</t>
  </si>
  <si>
    <t>その他</t>
  </si>
  <si>
    <t>三重県</t>
    <rPh sb="0" eb="3">
      <t>ミエケン</t>
    </rPh>
    <phoneticPr fontId="1"/>
  </si>
  <si>
    <t>桑名市</t>
  </si>
  <si>
    <t>いなべ市</t>
  </si>
  <si>
    <t>木曽岬町</t>
  </si>
  <si>
    <t>東員町</t>
  </si>
  <si>
    <t>菰野町</t>
  </si>
  <si>
    <t>朝日町</t>
  </si>
  <si>
    <t>川越町</t>
  </si>
  <si>
    <t>全国</t>
    <rPh sb="0" eb="2">
      <t>ゼンコク</t>
    </rPh>
    <phoneticPr fontId="2"/>
  </si>
  <si>
    <t>管内</t>
    <rPh sb="0" eb="2">
      <t>カンナイ</t>
    </rPh>
    <phoneticPr fontId="2"/>
  </si>
  <si>
    <t>実　　　　　数</t>
    <rPh sb="0" eb="1">
      <t>ミ</t>
    </rPh>
    <rPh sb="6" eb="7">
      <t>スウ</t>
    </rPh>
    <phoneticPr fontId="2"/>
  </si>
  <si>
    <t>ウ　死亡の場所</t>
    <rPh sb="5" eb="7">
      <t>バショ</t>
    </rPh>
    <phoneticPr fontId="2"/>
  </si>
  <si>
    <t>エ　各種グラフ</t>
    <rPh sb="2" eb="4">
      <t>カクシュ</t>
    </rPh>
    <phoneticPr fontId="2"/>
  </si>
  <si>
    <t>率（％）</t>
    <rPh sb="0" eb="1">
      <t>リツ</t>
    </rPh>
    <phoneticPr fontId="2"/>
  </si>
  <si>
    <t>表４　死亡の場所</t>
    <phoneticPr fontId="2"/>
  </si>
  <si>
    <t>介護老人保健施設</t>
    <rPh sb="0" eb="2">
      <t>カイゴ</t>
    </rPh>
    <phoneticPr fontId="2"/>
  </si>
  <si>
    <t>（5）　人口動態統計</t>
    <rPh sb="4" eb="6">
      <t>ジンコウ</t>
    </rPh>
    <rPh sb="6" eb="8">
      <t>ドウタイ</t>
    </rPh>
    <rPh sb="8" eb="10">
      <t>トウケイ</t>
    </rPh>
    <phoneticPr fontId="2"/>
  </si>
  <si>
    <t>平成25年確定数</t>
    <rPh sb="0" eb="2">
      <t>ヘイセイ</t>
    </rPh>
    <rPh sb="4" eb="5">
      <t>ネン</t>
    </rPh>
    <rPh sb="5" eb="7">
      <t>カクテイ</t>
    </rPh>
    <rPh sb="7" eb="8">
      <t>スウ</t>
    </rPh>
    <phoneticPr fontId="2"/>
  </si>
  <si>
    <t>平成25年の人口動態（確定数）の概況は表１のとおりです。</t>
    <rPh sb="19" eb="20">
      <t>ヒョウ</t>
    </rPh>
    <phoneticPr fontId="2"/>
  </si>
  <si>
    <t>（平成25年確定数）</t>
    <phoneticPr fontId="2"/>
  </si>
  <si>
    <t>-</t>
  </si>
  <si>
    <t>（平成25年確定数）</t>
    <phoneticPr fontId="2"/>
  </si>
  <si>
    <t>（平成25年確定数）</t>
    <phoneticPr fontId="2"/>
  </si>
  <si>
    <t>平成25年確定数</t>
    <rPh sb="5" eb="7">
      <t>カクテイ</t>
    </rPh>
    <rPh sb="7" eb="8">
      <t>スウ</t>
    </rPh>
    <phoneticPr fontId="2"/>
  </si>
  <si>
    <t>H25</t>
    <phoneticPr fontId="2"/>
  </si>
  <si>
    <t>年齢調整死亡率（平成25年）</t>
    <rPh sb="8" eb="10">
      <t>ヘイセイ</t>
    </rPh>
    <rPh sb="12" eb="13">
      <t>ネン</t>
    </rPh>
    <phoneticPr fontId="2"/>
  </si>
  <si>
    <t>　乳児の生存は母体の健康状態や養育条件等の影響を強く受けることから、地域の衛生状態、生活水準を反映する指標として重視されています。管内の乳児死亡数は6人で、前年より7人減少しており、新生児死亡数は4人で前年より1人増加しています。</t>
    <rPh sb="75" eb="76">
      <t>ニン</t>
    </rPh>
    <rPh sb="84" eb="86">
      <t>ゲンショウ</t>
    </rPh>
    <rPh sb="99" eb="100">
      <t>ニン</t>
    </rPh>
    <rPh sb="106" eb="107">
      <t>ニン</t>
    </rPh>
    <rPh sb="107" eb="109">
      <t>ゾウカ</t>
    </rPh>
    <phoneticPr fontId="2"/>
  </si>
  <si>
    <t>　管内の死産数は49人で、前年より3人減少しました。
　自然死産率は8.9であり人工死産率は10.9です。</t>
    <rPh sb="10" eb="11">
      <t>ニン</t>
    </rPh>
    <rPh sb="19" eb="21">
      <t>ゲンショウ</t>
    </rPh>
    <phoneticPr fontId="2"/>
  </si>
  <si>
    <t>　母体の健康状態に強く影響される指標です。周産期死亡数は9人で前年に比べ1人減少し、周産期死亡率は3.7です。</t>
    <rPh sb="29" eb="30">
      <t>ニン</t>
    </rPh>
    <rPh sb="38" eb="40">
      <t>ゲンショウ</t>
    </rPh>
    <phoneticPr fontId="2"/>
  </si>
  <si>
    <t>　婚姻件数は1,348組で前年より40組減少しました。婚姻率は4.8で前年より0.1ポイント減少しました。
　離婚件数は504件で前年より51件増加しました。離婚率は1.78で前年より0.18ポイント増加しました。</t>
    <rPh sb="20" eb="22">
      <t>ゲンショウ</t>
    </rPh>
    <rPh sb="35" eb="37">
      <t>ゼンネン</t>
    </rPh>
    <rPh sb="46" eb="48">
      <t>ゲンショウ</t>
    </rPh>
    <rPh sb="72" eb="74">
      <t>ゾウカ</t>
    </rPh>
    <rPh sb="88" eb="90">
      <t>ゼンネン</t>
    </rPh>
    <rPh sb="100" eb="102">
      <t>ゾウカ</t>
    </rPh>
    <phoneticPr fontId="2"/>
  </si>
  <si>
    <t>　管内の自然増加率は-0.6ポイントで前年に引き続いてマイナス傾向です。三重県は-2.9ポイントで平成17年から減少傾向です。</t>
    <rPh sb="19" eb="21">
      <t>ゼンネン</t>
    </rPh>
    <rPh sb="22" eb="23">
      <t>ヒ</t>
    </rPh>
    <rPh sb="24" eb="25">
      <t>ツヅ</t>
    </rPh>
    <rPh sb="31" eb="33">
      <t>ケイコウ</t>
    </rPh>
    <rPh sb="49" eb="51">
      <t>ヘイセイ</t>
    </rPh>
    <rPh sb="53" eb="54">
      <t>ネン</t>
    </rPh>
    <rPh sb="56" eb="58">
      <t>ゲンショウ</t>
    </rPh>
    <rPh sb="58" eb="60">
      <t>ケイコウ</t>
    </rPh>
    <phoneticPr fontId="2"/>
  </si>
  <si>
    <t>　分母に用いた人口は、三重県データバンクシステムにより算出した平成25年10月1日現在推計人口（外国籍人口含む）によります。</t>
    <rPh sb="1" eb="3">
      <t>ブンボ</t>
    </rPh>
    <rPh sb="4" eb="5">
      <t>モチ</t>
    </rPh>
    <rPh sb="31" eb="33">
      <t>ヘイセイ</t>
    </rPh>
    <rPh sb="35" eb="36">
      <t>ネン</t>
    </rPh>
    <rPh sb="38" eb="39">
      <t>ツキ</t>
    </rPh>
    <rPh sb="40" eb="41">
      <t>ニチ</t>
    </rPh>
    <rPh sb="41" eb="43">
      <t>ゲンザイ</t>
    </rPh>
    <rPh sb="43" eb="45">
      <t>スイケイ</t>
    </rPh>
    <rPh sb="45" eb="47">
      <t>ジンコウ</t>
    </rPh>
    <rPh sb="48" eb="51">
      <t>ガイコクセキ</t>
    </rPh>
    <rPh sb="51" eb="53">
      <t>ジンコウ</t>
    </rPh>
    <rPh sb="53" eb="54">
      <t>フク</t>
    </rPh>
    <phoneticPr fontId="2"/>
  </si>
  <si>
    <t>　第1位悪性新生物725人、第2位心疾患395人、第3位肺炎256人となっています。</t>
    <rPh sb="1" eb="2">
      <t>ダイ</t>
    </rPh>
    <rPh sb="3" eb="4">
      <t>イ</t>
    </rPh>
    <rPh sb="4" eb="6">
      <t>アクセイ</t>
    </rPh>
    <rPh sb="6" eb="9">
      <t>シンセイブツ</t>
    </rPh>
    <rPh sb="12" eb="13">
      <t>ニン</t>
    </rPh>
    <rPh sb="14" eb="15">
      <t>ダイ</t>
    </rPh>
    <rPh sb="16" eb="17">
      <t>イ</t>
    </rPh>
    <rPh sb="17" eb="20">
      <t>シンシッカン</t>
    </rPh>
    <rPh sb="23" eb="24">
      <t>ニン</t>
    </rPh>
    <rPh sb="25" eb="26">
      <t>ダイ</t>
    </rPh>
    <rPh sb="27" eb="28">
      <t>イ</t>
    </rPh>
    <phoneticPr fontId="2"/>
  </si>
  <si>
    <t>　管内は全国に比べて病院死亡の割合が5.2ポイント低く、診療所や老人保健施設の割合が高くなっています。</t>
    <rPh sb="1" eb="3">
      <t>カンナイ</t>
    </rPh>
    <rPh sb="4" eb="6">
      <t>ゼンコク</t>
    </rPh>
    <rPh sb="7" eb="8">
      <t>クラ</t>
    </rPh>
    <rPh sb="10" eb="12">
      <t>ビョウイン</t>
    </rPh>
    <rPh sb="12" eb="14">
      <t>シボウ</t>
    </rPh>
    <rPh sb="15" eb="17">
      <t>ワリアイ</t>
    </rPh>
    <rPh sb="25" eb="26">
      <t>ヒク</t>
    </rPh>
    <rPh sb="28" eb="30">
      <t>シンリョウ</t>
    </rPh>
    <rPh sb="30" eb="31">
      <t>ショ</t>
    </rPh>
    <rPh sb="32" eb="34">
      <t>ロウジン</t>
    </rPh>
    <rPh sb="34" eb="36">
      <t>ホケン</t>
    </rPh>
    <rPh sb="36" eb="38">
      <t>シセツ</t>
    </rPh>
    <rPh sb="39" eb="41">
      <t>ワリアイ</t>
    </rPh>
    <rPh sb="42" eb="43">
      <t>タカ</t>
    </rPh>
    <phoneticPr fontId="2"/>
  </si>
  <si>
    <t>　合計特殊出生率、乳児死亡率、年齢調整死亡率等の推移及び平成25年の年齢調整死亡率上位5疾患をグラフ1に示しました。</t>
    <rPh sb="1" eb="3">
      <t>ゴウケイ</t>
    </rPh>
    <rPh sb="3" eb="5">
      <t>トクシュ</t>
    </rPh>
    <rPh sb="5" eb="8">
      <t>シュッセイリツ</t>
    </rPh>
    <rPh sb="9" eb="11">
      <t>ニュウジ</t>
    </rPh>
    <rPh sb="11" eb="14">
      <t>シボウリツ</t>
    </rPh>
    <rPh sb="15" eb="17">
      <t>ネンレイ</t>
    </rPh>
    <rPh sb="17" eb="19">
      <t>チョウセイ</t>
    </rPh>
    <rPh sb="19" eb="22">
      <t>シボウリツ</t>
    </rPh>
    <rPh sb="22" eb="23">
      <t>トウ</t>
    </rPh>
    <rPh sb="24" eb="26">
      <t>スイイ</t>
    </rPh>
    <rPh sb="26" eb="27">
      <t>オヨ</t>
    </rPh>
    <rPh sb="28" eb="30">
      <t>ヘイセイ</t>
    </rPh>
    <rPh sb="32" eb="33">
      <t>ネン</t>
    </rPh>
    <rPh sb="34" eb="36">
      <t>ネンレイ</t>
    </rPh>
    <rPh sb="36" eb="38">
      <t>チョウセイ</t>
    </rPh>
    <rPh sb="38" eb="41">
      <t>シボウリツ</t>
    </rPh>
    <rPh sb="41" eb="43">
      <t>ジョウイ</t>
    </rPh>
    <rPh sb="44" eb="46">
      <t>シッカン</t>
    </rPh>
    <rPh sb="52" eb="53">
      <t>シメ</t>
    </rPh>
    <phoneticPr fontId="2"/>
  </si>
  <si>
    <t>率</t>
    <phoneticPr fontId="2"/>
  </si>
  <si>
    <t>実
数</t>
    <phoneticPr fontId="2"/>
  </si>
  <si>
    <t>　管内の死亡数は2,594人で前年より24人増加しました。死亡率は9.2で、三重県の10.9、全国の10.1を下回っています。</t>
    <rPh sb="22" eb="24">
      <t>ゾウカ</t>
    </rPh>
    <rPh sb="38" eb="41">
      <t>ミエケン</t>
    </rPh>
    <rPh sb="47" eb="49">
      <t>ゼンコク</t>
    </rPh>
    <rPh sb="55" eb="57">
      <t>シタマワ</t>
    </rPh>
    <phoneticPr fontId="2"/>
  </si>
  <si>
    <t>　管内の出生数は2,428人で前年より15人増加しました。出生率は8.6で、三重県の8.1、全国の8.2と比べると高くなっています。</t>
    <rPh sb="13" eb="14">
      <t>ニン</t>
    </rPh>
    <rPh sb="22" eb="24">
      <t>ゾウカ</t>
    </rPh>
    <rPh sb="46" eb="48">
      <t>ゼンコク</t>
    </rPh>
    <rPh sb="53" eb="54">
      <t>クラ</t>
    </rPh>
    <rPh sb="57" eb="58">
      <t>タカ</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</si>
</sst>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176" formatCode="0.0_ "/>
    <numFmt numFmtId="177" formatCode="0_);[Red]\(0\)"/>
    <numFmt numFmtId="178" formatCode="#,##0_);[Red]\(#,##0\)"/>
    <numFmt numFmtId="179" formatCode="#,##0.00_);[Red]\(#,##0.00\)"/>
    <numFmt numFmtId="180" formatCode="#,##0.0_);[Red]\(#,##0.0\)"/>
    <numFmt numFmtId="181" formatCode="#,##0.0_ "/>
    <numFmt numFmtId="182" formatCode="0_ "/>
    <numFmt numFmtId="183" formatCode="#,##0;&quot;△ &quot;#,##0"/>
    <numFmt numFmtId="184" formatCode="&quot;[&quot;##0.0&quot;]&quot;"/>
    <numFmt numFmtId="185" formatCode="0.00_ "/>
    <numFmt numFmtId="186" formatCode="0.0;&quot;△ &quot;0.0"/>
    <numFmt numFmtId="187" formatCode="#\ ###\ ##0\ ;@"/>
  </numFmts>
  <fonts count="45">
    <font>
      <sz val="11"/>
      <name val="ＭＳ Ｐゴシック"/>
      <family val="3"/>
      <charset val="128"/>
    </font>
    <font>
      <sz val="11"/>
      <name val="ＭＳ Ｐゴシック"/>
      <family val="3"/>
      <charset val="128"/>
    </font>
    <font>
      <sz val="6"/>
      <name val="ＭＳ Ｐゴシック"/>
      <family val="3"/>
      <charset val="128"/>
    </font>
    <font>
      <sz val="10.5"/>
      <name val="ＭＳ 明朝"/>
      <family val="1"/>
      <charset val="128"/>
    </font>
    <font>
      <sz val="11"/>
      <name val="ＭＳ 明朝"/>
      <family val="1"/>
      <charset val="128"/>
    </font>
    <font>
      <b/>
      <i/>
      <sz val="12"/>
      <name val="ＭＳ 明朝"/>
      <family val="1"/>
      <charset val="128"/>
    </font>
    <font>
      <sz val="8"/>
      <name val="ＭＳ 明朝"/>
      <family val="1"/>
      <charset val="128"/>
    </font>
    <font>
      <sz val="10.5"/>
      <color indexed="8"/>
      <name val="ＭＳ 明朝"/>
      <family val="1"/>
      <charset val="128"/>
    </font>
    <font>
      <sz val="9"/>
      <name val="ＭＳ 明朝"/>
      <family val="1"/>
      <charset val="128"/>
    </font>
    <font>
      <sz val="8"/>
      <color indexed="8"/>
      <name val="ＭＳ 明朝"/>
      <family val="1"/>
      <charset val="128"/>
    </font>
    <font>
      <b/>
      <sz val="11"/>
      <name val="ＭＳ 明朝"/>
      <family val="1"/>
      <charset val="128"/>
    </font>
    <font>
      <sz val="9"/>
      <name val="ＭＳ Ｐゴシック"/>
      <family val="3"/>
      <charset val="128"/>
    </font>
    <font>
      <sz val="10"/>
      <name val="ＭＳ 明朝"/>
      <family val="1"/>
      <charset val="128"/>
    </font>
    <font>
      <b/>
      <sz val="12"/>
      <name val="ＭＳ 明朝"/>
      <family val="1"/>
      <charset val="128"/>
    </font>
    <font>
      <sz val="8"/>
      <name val="ＭＳ Ｐゴシック"/>
      <family val="3"/>
      <charset val="128"/>
    </font>
    <font>
      <sz val="10"/>
      <name val="ＭＳ Ｐゴシック"/>
      <family val="3"/>
      <charset val="128"/>
    </font>
    <font>
      <sz val="10.5"/>
      <color indexed="12"/>
      <name val="ＭＳ 明朝"/>
      <family val="1"/>
      <charset val="128"/>
    </font>
    <font>
      <sz val="10.5"/>
      <color indexed="10"/>
      <name val="ＭＳ 明朝"/>
      <family val="1"/>
      <charset val="128"/>
    </font>
    <font>
      <sz val="10.5"/>
      <color indexed="8"/>
      <name val="ＭＳ Ｐゴシック"/>
      <family val="3"/>
      <charset val="128"/>
    </font>
    <font>
      <sz val="10.5"/>
      <color indexed="12"/>
      <name val="ＭＳ Ｐゴシック"/>
      <family val="3"/>
      <charset val="128"/>
    </font>
    <font>
      <sz val="10.5"/>
      <color indexed="10"/>
      <name val="ＭＳ Ｐゴシック"/>
      <family val="3"/>
      <charset val="128"/>
    </font>
    <font>
      <sz val="11"/>
      <color indexed="12"/>
      <name val="ＭＳ Ｐゴシック"/>
      <family val="3"/>
      <charset val="128"/>
    </font>
    <font>
      <sz val="11"/>
      <color indexed="10"/>
      <name val="ＭＳ Ｐゴシック"/>
      <family val="3"/>
      <charset val="128"/>
    </font>
    <font>
      <sz val="10.5"/>
      <name val="ＭＳ ゴシック"/>
      <family val="3"/>
      <charset val="128"/>
    </font>
    <font>
      <i/>
      <sz val="14"/>
      <name val="ＭＳ Ｐゴシック"/>
      <family val="3"/>
      <charset val="128"/>
    </font>
    <font>
      <sz val="11"/>
      <color indexed="12"/>
      <name val="ＭＳ 明朝"/>
      <family val="1"/>
      <charset val="128"/>
    </font>
    <font>
      <sz val="11"/>
      <color indexed="10"/>
      <name val="ＭＳ 明朝"/>
      <family val="1"/>
      <charset val="128"/>
    </font>
    <font>
      <sz val="11"/>
      <name val="Arial"/>
      <family val="2"/>
    </font>
    <font>
      <b/>
      <sz val="11"/>
      <name val="ＭＳ Ｐゴシック"/>
      <family val="3"/>
      <charset val="128"/>
    </font>
    <font>
      <sz val="10"/>
      <color indexed="10"/>
      <name val="ＭＳ Ｐゴシック"/>
      <family val="3"/>
      <charset val="128"/>
    </font>
    <font>
      <sz val="6"/>
      <name val="ＭＳ 明朝"/>
      <family val="1"/>
      <charset val="128"/>
    </font>
    <font>
      <sz val="7"/>
      <name val="ＭＳ 明朝"/>
      <family val="1"/>
      <charset val="128"/>
    </font>
    <font>
      <sz val="6"/>
      <color indexed="8"/>
      <name val="ＭＳ 明朝"/>
      <family val="1"/>
      <charset val="128"/>
    </font>
    <font>
      <sz val="9"/>
      <color indexed="8"/>
      <name val="ＭＳ 明朝"/>
      <family val="1"/>
      <charset val="128"/>
    </font>
    <font>
      <sz val="11"/>
      <color indexed="8"/>
      <name val="ＭＳ Ｐゴシック"/>
      <family val="3"/>
      <charset val="128"/>
    </font>
    <font>
      <sz val="11"/>
      <name val="明朝"/>
      <family val="3"/>
      <charset val="128"/>
    </font>
    <font>
      <sz val="10.5"/>
      <name val="ＭＳ Ｐゴシック"/>
      <family val="3"/>
      <charset val="128"/>
    </font>
    <font>
      <sz val="8"/>
      <color indexed="12"/>
      <name val="ＭＳ Ｐゴシック"/>
      <family val="3"/>
      <charset val="128"/>
    </font>
    <font>
      <sz val="8"/>
      <color theme="3"/>
      <name val="ＭＳ Ｐゴシック"/>
      <family val="3"/>
      <charset val="128"/>
      <scheme val="major"/>
    </font>
    <font>
      <sz val="11"/>
      <color rgb="FFFF0000"/>
      <name val="ＭＳ Ｐゴシック"/>
      <family val="3"/>
      <charset val="128"/>
    </font>
    <font>
      <sz val="10.5"/>
      <color rgb="FFFF0000"/>
      <name val="ＭＳ 明朝"/>
      <family val="1"/>
      <charset val="128"/>
    </font>
    <font>
      <sz val="6"/>
      <color rgb="FFFF0000"/>
      <name val="ＭＳ 明朝"/>
      <family val="1"/>
      <charset val="128"/>
    </font>
    <font>
      <b/>
      <sz val="11"/>
      <color rgb="FFFF0000"/>
      <name val="ＭＳ Ｐゴシック"/>
      <family val="3"/>
      <charset val="128"/>
    </font>
    <font>
      <sz val="10"/>
      <name val="ＭＳ Ｐゴシック"/>
      <family val="3"/>
      <charset val="128"/>
      <scheme val="minor"/>
    </font>
    <font>
      <sz val="13"/>
      <name val="ＭＳ 明朝"/>
      <family val="1"/>
      <charset val="128"/>
    </font>
  </fonts>
  <fills count="6">
    <fill>
      <patternFill patternType="none"/>
    </fill>
    <fill>
      <patternFill patternType="gray125"/>
    </fill>
    <fill>
      <patternFill patternType="solid">
        <fgColor indexed="13"/>
        <bgColor indexed="64"/>
      </patternFill>
    </fill>
    <fill>
      <patternFill patternType="solid">
        <fgColor indexed="43"/>
        <bgColor indexed="64"/>
      </patternFill>
    </fill>
    <fill>
      <patternFill patternType="solid">
        <fgColor theme="0"/>
        <bgColor indexed="64"/>
      </patternFill>
    </fill>
    <fill>
      <patternFill patternType="solid">
        <fgColor rgb="FFFFFF00"/>
        <bgColor indexed="64"/>
      </patternFill>
    </fill>
  </fills>
  <borders count="22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8"/>
      </left>
      <right/>
      <top/>
      <bottom style="hair">
        <color indexed="8"/>
      </bottom>
      <diagonal/>
    </border>
    <border>
      <left style="thin">
        <color indexed="8"/>
      </left>
      <right/>
      <top style="double">
        <color indexed="64"/>
      </top>
      <bottom style="hair">
        <color indexed="8"/>
      </bottom>
      <diagonal/>
    </border>
    <border>
      <left/>
      <right/>
      <top/>
      <bottom style="hair">
        <color indexed="8"/>
      </bottom>
      <diagonal/>
    </border>
    <border>
      <left/>
      <right/>
      <top style="thin">
        <color indexed="64"/>
      </top>
      <bottom style="hair">
        <color indexed="8"/>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style="thin">
        <color indexed="8"/>
      </right>
      <top/>
      <bottom/>
      <diagonal/>
    </border>
    <border>
      <left style="thin">
        <color indexed="8"/>
      </left>
      <right style="thin">
        <color indexed="8"/>
      </right>
      <top style="double">
        <color indexed="64"/>
      </top>
      <bottom style="hair">
        <color indexed="8"/>
      </bottom>
      <diagonal/>
    </border>
    <border>
      <left/>
      <right style="thin">
        <color indexed="8"/>
      </right>
      <top/>
      <bottom style="hair">
        <color indexed="8"/>
      </bottom>
      <diagonal/>
    </border>
    <border>
      <left/>
      <right style="thin">
        <color indexed="8"/>
      </right>
      <top style="thin">
        <color indexed="64"/>
      </top>
      <bottom style="hair">
        <color indexed="8"/>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style="thin">
        <color indexed="64"/>
      </left>
      <right/>
      <top style="hair">
        <color indexed="64"/>
      </top>
      <bottom style="medium">
        <color indexed="64"/>
      </bottom>
      <diagonal/>
    </border>
    <border>
      <left style="thin">
        <color indexed="64"/>
      </left>
      <right/>
      <top style="hair">
        <color indexed="64"/>
      </top>
      <bottom style="thin">
        <color indexed="64"/>
      </bottom>
      <diagonal/>
    </border>
    <border>
      <left style="thin">
        <color indexed="64"/>
      </left>
      <right/>
      <top style="hair">
        <color indexed="64"/>
      </top>
      <bottom style="double">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8"/>
      </left>
      <right style="thin">
        <color indexed="8"/>
      </right>
      <top/>
      <bottom/>
      <diagonal/>
    </border>
    <border>
      <left style="thin">
        <color indexed="8"/>
      </left>
      <right style="thin">
        <color indexed="64"/>
      </right>
      <top style="hair">
        <color indexed="64"/>
      </top>
      <bottom style="double">
        <color indexed="8"/>
      </bottom>
      <diagonal/>
    </border>
    <border>
      <left style="thin">
        <color indexed="64"/>
      </left>
      <right style="thin">
        <color indexed="8"/>
      </right>
      <top style="thin">
        <color indexed="64"/>
      </top>
      <bottom style="hair">
        <color indexed="8"/>
      </bottom>
      <diagonal/>
    </border>
    <border>
      <left style="thin">
        <color indexed="64"/>
      </left>
      <right style="thin">
        <color indexed="8"/>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8"/>
      </right>
      <top/>
      <bottom style="hair">
        <color indexed="8"/>
      </bottom>
      <diagonal/>
    </border>
    <border>
      <left style="thin">
        <color indexed="64"/>
      </left>
      <right/>
      <top style="thin">
        <color indexed="64"/>
      </top>
      <bottom style="thin">
        <color indexed="64"/>
      </bottom>
      <diagonal/>
    </border>
    <border>
      <left style="medium">
        <color indexed="64"/>
      </left>
      <right style="thin">
        <color indexed="8"/>
      </right>
      <top style="thin">
        <color indexed="64"/>
      </top>
      <bottom style="hair">
        <color indexed="8"/>
      </bottom>
      <diagonal/>
    </border>
    <border>
      <left/>
      <right style="medium">
        <color indexed="64"/>
      </right>
      <top style="thin">
        <color indexed="64"/>
      </top>
      <bottom style="hair">
        <color indexed="8"/>
      </bottom>
      <diagonal/>
    </border>
    <border>
      <left/>
      <right style="thin">
        <color indexed="64"/>
      </right>
      <top style="thin">
        <color indexed="64"/>
      </top>
      <bottom style="hair">
        <color indexed="8"/>
      </bottom>
      <diagonal/>
    </border>
    <border>
      <left style="thin">
        <color indexed="64"/>
      </left>
      <right style="thin">
        <color indexed="64"/>
      </right>
      <top style="thin">
        <color indexed="64"/>
      </top>
      <bottom style="hair">
        <color indexed="8"/>
      </bottom>
      <diagonal/>
    </border>
    <border>
      <left style="thin">
        <color indexed="64"/>
      </left>
      <right style="medium">
        <color indexed="64"/>
      </right>
      <top style="thin">
        <color indexed="64"/>
      </top>
      <bottom style="hair">
        <color indexed="8"/>
      </bottom>
      <diagonal/>
    </border>
    <border>
      <left style="medium">
        <color indexed="64"/>
      </left>
      <right style="thin">
        <color indexed="8"/>
      </right>
      <top/>
      <bottom/>
      <diagonal/>
    </border>
    <border>
      <left/>
      <right style="medium">
        <color indexed="64"/>
      </right>
      <top/>
      <bottom/>
      <diagonal/>
    </border>
    <border>
      <left/>
      <right style="thin">
        <color indexed="64"/>
      </right>
      <top/>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right style="thin">
        <color indexed="64"/>
      </right>
      <top style="hair">
        <color indexed="64"/>
      </top>
      <bottom/>
      <diagonal/>
    </border>
    <border>
      <left style="medium">
        <color indexed="64"/>
      </left>
      <right style="thin">
        <color indexed="8"/>
      </right>
      <top style="double">
        <color indexed="64"/>
      </top>
      <bottom style="hair">
        <color indexed="8"/>
      </bottom>
      <diagonal/>
    </border>
    <border>
      <left/>
      <right style="thin">
        <color indexed="8"/>
      </right>
      <top style="double">
        <color indexed="64"/>
      </top>
      <bottom style="hair">
        <color indexed="8"/>
      </bottom>
      <diagonal/>
    </border>
    <border>
      <left/>
      <right style="medium">
        <color indexed="64"/>
      </right>
      <top style="double">
        <color indexed="64"/>
      </top>
      <bottom style="hair">
        <color indexed="8"/>
      </bottom>
      <diagonal/>
    </border>
    <border>
      <left/>
      <right style="thin">
        <color indexed="64"/>
      </right>
      <top style="double">
        <color indexed="64"/>
      </top>
      <bottom style="hair">
        <color indexed="8"/>
      </bottom>
      <diagonal/>
    </border>
    <border>
      <left/>
      <right/>
      <top style="double">
        <color indexed="64"/>
      </top>
      <bottom style="hair">
        <color indexed="8"/>
      </bottom>
      <diagonal/>
    </border>
    <border>
      <left style="thin">
        <color indexed="64"/>
      </left>
      <right style="thin">
        <color indexed="64"/>
      </right>
      <top style="double">
        <color indexed="64"/>
      </top>
      <bottom style="hair">
        <color indexed="8"/>
      </bottom>
      <diagonal/>
    </border>
    <border>
      <left style="thin">
        <color indexed="64"/>
      </left>
      <right style="medium">
        <color indexed="64"/>
      </right>
      <top style="double">
        <color indexed="64"/>
      </top>
      <bottom style="hair">
        <color indexed="8"/>
      </bottom>
      <diagonal/>
    </border>
    <border>
      <left style="medium">
        <color indexed="64"/>
      </left>
      <right style="thin">
        <color indexed="64"/>
      </right>
      <top style="hair">
        <color indexed="8"/>
      </top>
      <bottom style="double">
        <color indexed="64"/>
      </bottom>
      <diagonal/>
    </border>
    <border>
      <left style="thin">
        <color indexed="64"/>
      </left>
      <right style="thin">
        <color indexed="64"/>
      </right>
      <top style="hair">
        <color indexed="8"/>
      </top>
      <bottom style="double">
        <color indexed="64"/>
      </bottom>
      <diagonal/>
    </border>
    <border>
      <left style="thin">
        <color indexed="64"/>
      </left>
      <right style="medium">
        <color indexed="64"/>
      </right>
      <top style="hair">
        <color indexed="8"/>
      </top>
      <bottom style="double">
        <color indexed="64"/>
      </bottom>
      <diagonal/>
    </border>
    <border>
      <left style="thin">
        <color indexed="64"/>
      </left>
      <right/>
      <top style="hair">
        <color indexed="8"/>
      </top>
      <bottom style="double">
        <color indexed="64"/>
      </bottom>
      <diagonal/>
    </border>
    <border>
      <left style="thin">
        <color indexed="8"/>
      </left>
      <right style="thin">
        <color indexed="64"/>
      </right>
      <top style="hair">
        <color indexed="8"/>
      </top>
      <bottom style="double">
        <color indexed="64"/>
      </bottom>
      <diagonal/>
    </border>
    <border>
      <left style="thin">
        <color indexed="64"/>
      </left>
      <right style="thin">
        <color indexed="8"/>
      </right>
      <top style="hair">
        <color indexed="8"/>
      </top>
      <bottom style="double">
        <color indexed="64"/>
      </bottom>
      <diagonal/>
    </border>
    <border>
      <left/>
      <right style="thin">
        <color indexed="64"/>
      </right>
      <top style="hair">
        <color indexed="8"/>
      </top>
      <bottom style="double">
        <color indexed="64"/>
      </bottom>
      <diagonal/>
    </border>
    <border>
      <left style="medium">
        <color indexed="64"/>
      </left>
      <right style="thin">
        <color indexed="8"/>
      </right>
      <top/>
      <bottom style="hair">
        <color indexed="8"/>
      </bottom>
      <diagonal/>
    </border>
    <border>
      <left/>
      <right style="medium">
        <color indexed="64"/>
      </right>
      <top/>
      <bottom style="hair">
        <color indexed="8"/>
      </bottom>
      <diagonal/>
    </border>
    <border>
      <left/>
      <right style="thin">
        <color indexed="64"/>
      </right>
      <top/>
      <bottom style="hair">
        <color indexed="8"/>
      </bottom>
      <diagonal/>
    </border>
    <border>
      <left style="thin">
        <color indexed="64"/>
      </left>
      <right style="thin">
        <color indexed="64"/>
      </right>
      <top/>
      <bottom style="hair">
        <color indexed="8"/>
      </bottom>
      <diagonal/>
    </border>
    <border>
      <left style="thin">
        <color indexed="64"/>
      </left>
      <right style="medium">
        <color indexed="64"/>
      </right>
      <top/>
      <bottom style="hair">
        <color indexed="8"/>
      </bottom>
      <diagonal/>
    </border>
    <border>
      <left style="medium">
        <color indexed="64"/>
      </left>
      <right style="thin">
        <color indexed="64"/>
      </right>
      <top style="hair">
        <color indexed="8"/>
      </top>
      <bottom style="thin">
        <color indexed="64"/>
      </bottom>
      <diagonal/>
    </border>
    <border>
      <left style="thin">
        <color indexed="64"/>
      </left>
      <right style="thin">
        <color indexed="64"/>
      </right>
      <top style="hair">
        <color indexed="8"/>
      </top>
      <bottom style="thin">
        <color indexed="64"/>
      </bottom>
      <diagonal/>
    </border>
    <border>
      <left style="thin">
        <color indexed="64"/>
      </left>
      <right style="medium">
        <color indexed="64"/>
      </right>
      <top style="hair">
        <color indexed="8"/>
      </top>
      <bottom style="thin">
        <color indexed="64"/>
      </bottom>
      <diagonal/>
    </border>
    <border>
      <left/>
      <right style="thin">
        <color indexed="64"/>
      </right>
      <top style="hair">
        <color indexed="8"/>
      </top>
      <bottom style="thin">
        <color indexed="64"/>
      </bottom>
      <diagonal/>
    </border>
    <border>
      <left style="medium">
        <color indexed="64"/>
      </left>
      <right style="thin">
        <color indexed="64"/>
      </right>
      <top style="hair">
        <color indexed="8"/>
      </top>
      <bottom style="medium">
        <color indexed="64"/>
      </bottom>
      <diagonal/>
    </border>
    <border>
      <left style="thin">
        <color indexed="64"/>
      </left>
      <right style="thin">
        <color indexed="64"/>
      </right>
      <top style="hair">
        <color indexed="8"/>
      </top>
      <bottom style="medium">
        <color indexed="64"/>
      </bottom>
      <diagonal/>
    </border>
    <border>
      <left style="thin">
        <color indexed="64"/>
      </left>
      <right style="medium">
        <color indexed="64"/>
      </right>
      <top style="hair">
        <color indexed="8"/>
      </top>
      <bottom style="medium">
        <color indexed="64"/>
      </bottom>
      <diagonal/>
    </border>
    <border>
      <left/>
      <right style="thin">
        <color indexed="64"/>
      </right>
      <top style="hair">
        <color indexed="8"/>
      </top>
      <bottom style="medium">
        <color indexed="64"/>
      </bottom>
      <diagonal/>
    </border>
    <border>
      <left style="thin">
        <color indexed="64"/>
      </left>
      <right/>
      <top style="hair">
        <color indexed="8"/>
      </top>
      <bottom style="thin">
        <color indexed="64"/>
      </bottom>
      <diagonal/>
    </border>
    <border>
      <left style="thin">
        <color indexed="64"/>
      </left>
      <right/>
      <top style="hair">
        <color indexed="8"/>
      </top>
      <bottom style="medium">
        <color indexed="64"/>
      </bottom>
      <diagonal/>
    </border>
    <border diagonalUp="1">
      <left/>
      <right style="thin">
        <color indexed="8"/>
      </right>
      <top style="medium">
        <color indexed="64"/>
      </top>
      <bottom style="hair">
        <color indexed="8"/>
      </bottom>
      <diagonal style="thin">
        <color indexed="64"/>
      </diagonal>
    </border>
    <border diagonalUp="1">
      <left/>
      <right style="thin">
        <color indexed="8"/>
      </right>
      <top/>
      <bottom/>
      <diagonal style="thin">
        <color indexed="64"/>
      </diagonal>
    </border>
    <border diagonalUp="1">
      <left style="thin">
        <color indexed="64"/>
      </left>
      <right style="thin">
        <color indexed="64"/>
      </right>
      <top style="hair">
        <color indexed="64"/>
      </top>
      <bottom style="double">
        <color indexed="64"/>
      </bottom>
      <diagonal style="thin">
        <color indexed="64"/>
      </diagonal>
    </border>
    <border diagonalUp="1">
      <left/>
      <right style="thin">
        <color indexed="8"/>
      </right>
      <top style="double">
        <color indexed="64"/>
      </top>
      <bottom style="hair">
        <color indexed="8"/>
      </bottom>
      <diagonal style="thin">
        <color indexed="64"/>
      </diagonal>
    </border>
    <border diagonalUp="1">
      <left/>
      <right style="thin">
        <color indexed="8"/>
      </right>
      <top/>
      <bottom style="hair">
        <color indexed="8"/>
      </bottom>
      <diagonal style="thin">
        <color indexed="64"/>
      </diagonal>
    </border>
    <border diagonalUp="1">
      <left style="thin">
        <color indexed="64"/>
      </left>
      <right style="thin">
        <color indexed="64"/>
      </right>
      <top style="hair">
        <color indexed="64"/>
      </top>
      <bottom/>
      <diagonal style="thin">
        <color indexed="64"/>
      </diagonal>
    </border>
    <border diagonalUp="1">
      <left/>
      <right style="thin">
        <color indexed="8"/>
      </right>
      <top style="thin">
        <color indexed="64"/>
      </top>
      <bottom style="hair">
        <color indexed="8"/>
      </bottom>
      <diagonal style="thin">
        <color indexed="64"/>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style="thin">
        <color indexed="8"/>
      </right>
      <top style="thin">
        <color indexed="64"/>
      </top>
      <bottom style="hair">
        <color indexed="64"/>
      </bottom>
      <diagonal/>
    </border>
    <border>
      <left/>
      <right style="medium">
        <color indexed="64"/>
      </right>
      <top style="thin">
        <color indexed="64"/>
      </top>
      <bottom style="hair">
        <color indexed="64"/>
      </bottom>
      <diagonal/>
    </border>
    <border diagonalUp="1">
      <left/>
      <right style="thin">
        <color indexed="8"/>
      </right>
      <top style="medium">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8"/>
      </left>
      <right style="thin">
        <color indexed="8"/>
      </right>
      <top style="hair">
        <color indexed="8"/>
      </top>
      <bottom style="hair">
        <color indexed="8"/>
      </bottom>
      <diagonal style="thin">
        <color indexed="64"/>
      </diagonal>
    </border>
    <border diagonalUp="1">
      <left/>
      <right style="thin">
        <color indexed="8"/>
      </right>
      <top style="double">
        <color indexed="64"/>
      </top>
      <bottom style="hair">
        <color indexed="64"/>
      </bottom>
      <diagonal style="thin">
        <color indexed="64"/>
      </diagonal>
    </border>
    <border diagonalUp="1">
      <left/>
      <right style="thin">
        <color indexed="8"/>
      </right>
      <top style="hair">
        <color indexed="64"/>
      </top>
      <bottom style="hair">
        <color indexed="64"/>
      </bottom>
      <diagonal style="thin">
        <color indexed="64"/>
      </diagonal>
    </border>
    <border diagonalUp="1">
      <left style="thin">
        <color indexed="64"/>
      </left>
      <right style="thin">
        <color indexed="64"/>
      </right>
      <top style="hair">
        <color indexed="64"/>
      </top>
      <bottom style="thin">
        <color indexed="64"/>
      </bottom>
      <diagonal style="thin">
        <color indexed="64"/>
      </diagonal>
    </border>
    <border diagonalUp="1">
      <left/>
      <right style="thin">
        <color indexed="64"/>
      </right>
      <top style="hair">
        <color indexed="64"/>
      </top>
      <bottom/>
      <diagonal style="thin">
        <color indexed="64"/>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diagonalUp="1">
      <left/>
      <right style="thin">
        <color indexed="64"/>
      </right>
      <top style="hair">
        <color indexed="64"/>
      </top>
      <bottom style="thin">
        <color indexed="64"/>
      </bottom>
      <diagonal style="thin">
        <color indexed="64"/>
      </diagonal>
    </border>
    <border>
      <left/>
      <right/>
      <top style="thin">
        <color indexed="64"/>
      </top>
      <bottom style="hair">
        <color indexed="64"/>
      </bottom>
      <diagonal/>
    </border>
    <border diagonalUp="1">
      <left/>
      <right style="thin">
        <color indexed="64"/>
      </right>
      <top style="thin">
        <color indexed="64"/>
      </top>
      <bottom style="hair">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style="thin">
        <color indexed="64"/>
      </right>
      <top style="hair">
        <color indexed="64"/>
      </top>
      <bottom style="medium">
        <color indexed="64"/>
      </bottom>
      <diagonal style="thin">
        <color indexed="64"/>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8"/>
      </left>
      <right style="thin">
        <color indexed="8"/>
      </right>
      <top style="medium">
        <color indexed="64"/>
      </top>
      <bottom style="thin">
        <color indexed="8"/>
      </bottom>
      <diagonal/>
    </border>
    <border>
      <left style="thin">
        <color indexed="8"/>
      </left>
      <right style="thin">
        <color indexed="8"/>
      </right>
      <top style="double">
        <color indexed="8"/>
      </top>
      <bottom style="double">
        <color indexed="8"/>
      </bottom>
      <diagonal/>
    </border>
    <border>
      <left style="thin">
        <color indexed="8"/>
      </left>
      <right style="thin">
        <color indexed="8"/>
      </right>
      <top style="dashed">
        <color indexed="8"/>
      </top>
      <bottom style="dashed">
        <color indexed="8"/>
      </bottom>
      <diagonal/>
    </border>
    <border>
      <left style="thin">
        <color indexed="8"/>
      </left>
      <right style="thin">
        <color indexed="8"/>
      </right>
      <top style="dashed">
        <color indexed="8"/>
      </top>
      <bottom style="dotted">
        <color indexed="8"/>
      </bottom>
      <diagonal/>
    </border>
    <border>
      <left style="thin">
        <color indexed="64"/>
      </left>
      <right style="thin">
        <color indexed="8"/>
      </right>
      <top/>
      <bottom style="dashed">
        <color indexed="8"/>
      </bottom>
      <diagonal/>
    </border>
    <border>
      <left style="thin">
        <color indexed="64"/>
      </left>
      <right style="thin">
        <color indexed="8"/>
      </right>
      <top style="dotted">
        <color indexed="8"/>
      </top>
      <bottom style="medium">
        <color indexed="64"/>
      </bottom>
      <diagonal/>
    </border>
    <border>
      <left style="thin">
        <color indexed="64"/>
      </left>
      <right style="thin">
        <color indexed="8"/>
      </right>
      <top style="dotted">
        <color indexed="8"/>
      </top>
      <bottom style="thin">
        <color indexed="64"/>
      </bottom>
      <diagonal/>
    </border>
    <border>
      <left style="thin">
        <color indexed="8"/>
      </left>
      <right style="thin">
        <color indexed="8"/>
      </right>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8"/>
      </left>
      <right/>
      <top/>
      <bottom style="medium">
        <color indexed="64"/>
      </bottom>
      <diagonal/>
    </border>
    <border>
      <left/>
      <right/>
      <top/>
      <bottom style="medium">
        <color indexed="64"/>
      </bottom>
      <diagonal/>
    </border>
    <border>
      <left/>
      <right style="thin">
        <color indexed="8"/>
      </right>
      <top/>
      <bottom style="medium">
        <color indexed="64"/>
      </bottom>
      <diagonal/>
    </border>
    <border>
      <left style="thin">
        <color indexed="8"/>
      </left>
      <right style="thin">
        <color indexed="8"/>
      </right>
      <top/>
      <bottom style="hair">
        <color indexed="8"/>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style="thin">
        <color indexed="8"/>
      </left>
      <right/>
      <top style="medium">
        <color indexed="64"/>
      </top>
      <bottom/>
      <diagonal/>
    </border>
    <border>
      <left/>
      <right/>
      <top style="medium">
        <color indexed="64"/>
      </top>
      <bottom/>
      <diagonal/>
    </border>
    <border>
      <left style="thin">
        <color indexed="8"/>
      </left>
      <right/>
      <top/>
      <bottom style="thin">
        <color indexed="8"/>
      </bottom>
      <diagonal/>
    </border>
    <border>
      <left/>
      <right/>
      <top/>
      <bottom style="thin">
        <color indexed="8"/>
      </bottom>
      <diagonal/>
    </border>
    <border>
      <left style="medium">
        <color indexed="64"/>
      </left>
      <right style="thin">
        <color indexed="8"/>
      </right>
      <top/>
      <bottom style="medium">
        <color indexed="64"/>
      </bottom>
      <diagonal/>
    </border>
    <border>
      <left style="thin">
        <color indexed="8"/>
      </left>
      <right style="thin">
        <color indexed="8"/>
      </right>
      <top style="medium">
        <color indexed="64"/>
      </top>
      <bottom/>
      <diagonal/>
    </border>
    <border>
      <left/>
      <right style="thin">
        <color indexed="8"/>
      </right>
      <top style="medium">
        <color indexed="64"/>
      </top>
      <bottom/>
      <diagonal/>
    </border>
    <border>
      <left/>
      <right style="thin">
        <color indexed="8"/>
      </right>
      <top/>
      <bottom style="thin">
        <color indexed="8"/>
      </bottom>
      <diagonal/>
    </border>
    <border>
      <left style="medium">
        <color indexed="64"/>
      </left>
      <right style="thin">
        <color indexed="8"/>
      </right>
      <top style="medium">
        <color indexed="64"/>
      </top>
      <bottom/>
      <diagonal/>
    </border>
    <border>
      <left style="thin">
        <color indexed="8"/>
      </left>
      <right style="thin">
        <color indexed="64"/>
      </right>
      <top/>
      <bottom/>
      <diagonal/>
    </border>
    <border>
      <left style="thin">
        <color indexed="8"/>
      </left>
      <right style="thin">
        <color indexed="64"/>
      </right>
      <top/>
      <bottom style="thin">
        <color indexed="64"/>
      </bottom>
      <diagonal/>
    </border>
    <border>
      <left style="thin">
        <color indexed="64"/>
      </left>
      <right style="medium">
        <color indexed="64"/>
      </right>
      <top/>
      <bottom/>
      <diagonal/>
    </border>
    <border>
      <left style="thin">
        <color indexed="8"/>
      </left>
      <right style="thin">
        <color indexed="64"/>
      </right>
      <top style="medium">
        <color indexed="64"/>
      </top>
      <bottom/>
      <diagonal/>
    </border>
    <border>
      <left style="thin">
        <color indexed="8"/>
      </left>
      <right style="thin">
        <color indexed="64"/>
      </right>
      <top/>
      <bottom style="dotted">
        <color indexed="8"/>
      </bottom>
      <diagonal/>
    </border>
    <border>
      <left/>
      <right/>
      <top/>
      <bottom style="thin">
        <color indexed="64"/>
      </bottom>
      <diagonal/>
    </border>
    <border>
      <left style="medium">
        <color indexed="64"/>
      </left>
      <right style="thin">
        <color indexed="8"/>
      </right>
      <top style="double">
        <color indexed="64"/>
      </top>
      <bottom/>
      <diagonal/>
    </border>
    <border>
      <left style="medium">
        <color indexed="64"/>
      </left>
      <right style="thin">
        <color indexed="8"/>
      </right>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8"/>
      </left>
      <right/>
      <top style="medium">
        <color indexed="64"/>
      </top>
      <bottom style="thin">
        <color indexed="64"/>
      </bottom>
      <diagonal/>
    </border>
    <border>
      <left/>
      <right style="thin">
        <color indexed="8"/>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style="thin">
        <color indexed="8"/>
      </left>
      <right style="thin">
        <color indexed="8"/>
      </right>
      <top style="medium">
        <color indexed="8"/>
      </top>
      <bottom/>
      <diagonal/>
    </border>
    <border>
      <left style="thin">
        <color indexed="8"/>
      </left>
      <right/>
      <top style="thin">
        <color indexed="8"/>
      </top>
      <bottom style="double">
        <color indexed="8"/>
      </bottom>
      <diagonal/>
    </border>
    <border>
      <left style="thin">
        <color indexed="8"/>
      </left>
      <right style="thin">
        <color indexed="8"/>
      </right>
      <top style="thin">
        <color indexed="8"/>
      </top>
      <bottom style="double">
        <color indexed="8"/>
      </bottom>
      <diagonal/>
    </border>
    <border>
      <left style="thin">
        <color indexed="8"/>
      </left>
      <right/>
      <top/>
      <bottom style="double">
        <color indexed="8"/>
      </bottom>
      <diagonal/>
    </border>
    <border>
      <left style="thin">
        <color indexed="64"/>
      </left>
      <right/>
      <top style="double">
        <color indexed="8"/>
      </top>
      <bottom style="double">
        <color indexed="64"/>
      </bottom>
      <diagonal/>
    </border>
    <border>
      <left style="thin">
        <color indexed="64"/>
      </left>
      <right style="thin">
        <color indexed="64"/>
      </right>
      <top style="double">
        <color indexed="8"/>
      </top>
      <bottom style="double">
        <color indexed="64"/>
      </bottom>
      <diagonal/>
    </border>
    <border>
      <left/>
      <right/>
      <top style="double">
        <color indexed="8"/>
      </top>
      <bottom style="double">
        <color indexed="64"/>
      </bottom>
      <diagonal/>
    </border>
    <border>
      <left/>
      <right style="thin">
        <color indexed="64"/>
      </right>
      <top style="double">
        <color indexed="8"/>
      </top>
      <bottom style="double">
        <color indexed="64"/>
      </bottom>
      <diagonal/>
    </border>
    <border>
      <left style="thin">
        <color indexed="64"/>
      </left>
      <right style="thin">
        <color indexed="64"/>
      </right>
      <top style="double">
        <color indexed="64"/>
      </top>
      <bottom style="double">
        <color indexed="64"/>
      </bottom>
      <diagonal/>
    </border>
    <border>
      <left style="thin">
        <color indexed="8"/>
      </left>
      <right/>
      <top/>
      <bottom style="dashed">
        <color indexed="8"/>
      </bottom>
      <diagonal/>
    </border>
    <border>
      <left style="thin">
        <color indexed="64"/>
      </left>
      <right/>
      <top/>
      <bottom style="dashed">
        <color indexed="8"/>
      </bottom>
      <diagonal/>
    </border>
    <border>
      <left style="thin">
        <color indexed="64"/>
      </left>
      <right style="thin">
        <color indexed="64"/>
      </right>
      <top/>
      <bottom style="dashed">
        <color indexed="8"/>
      </bottom>
      <diagonal/>
    </border>
    <border>
      <left/>
      <right/>
      <top/>
      <bottom style="dashed">
        <color indexed="8"/>
      </bottom>
      <diagonal/>
    </border>
    <border>
      <left/>
      <right style="thin">
        <color indexed="64"/>
      </right>
      <top/>
      <bottom style="dashed">
        <color indexed="8"/>
      </bottom>
      <diagonal/>
    </border>
    <border>
      <left style="thin">
        <color indexed="8"/>
      </left>
      <right/>
      <top style="dashed">
        <color indexed="8"/>
      </top>
      <bottom style="dashed">
        <color indexed="8"/>
      </bottom>
      <diagonal/>
    </border>
    <border>
      <left style="thin">
        <color indexed="64"/>
      </left>
      <right/>
      <top style="dashed">
        <color indexed="8"/>
      </top>
      <bottom style="dashed">
        <color indexed="8"/>
      </bottom>
      <diagonal/>
    </border>
    <border>
      <left style="thin">
        <color indexed="64"/>
      </left>
      <right style="thin">
        <color indexed="64"/>
      </right>
      <top style="dashed">
        <color indexed="8"/>
      </top>
      <bottom style="dashed">
        <color indexed="8"/>
      </bottom>
      <diagonal/>
    </border>
    <border>
      <left/>
      <right/>
      <top style="dashed">
        <color indexed="8"/>
      </top>
      <bottom style="dashed">
        <color indexed="8"/>
      </bottom>
      <diagonal/>
    </border>
    <border>
      <left/>
      <right style="thin">
        <color indexed="64"/>
      </right>
      <top style="dashed">
        <color indexed="8"/>
      </top>
      <bottom style="dashed">
        <color indexed="8"/>
      </bottom>
      <diagonal/>
    </border>
    <border>
      <left style="thin">
        <color indexed="64"/>
      </left>
      <right/>
      <top/>
      <bottom style="thin">
        <color indexed="45"/>
      </bottom>
      <diagonal/>
    </border>
    <border>
      <left style="thin">
        <color indexed="64"/>
      </left>
      <right style="thin">
        <color indexed="64"/>
      </right>
      <top/>
      <bottom style="thin">
        <color indexed="45"/>
      </bottom>
      <diagonal/>
    </border>
    <border>
      <left/>
      <right/>
      <top/>
      <bottom style="thin">
        <color indexed="45"/>
      </bottom>
      <diagonal/>
    </border>
    <border>
      <left/>
      <right style="thin">
        <color indexed="64"/>
      </right>
      <top/>
      <bottom style="thin">
        <color indexed="45"/>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8"/>
      </bottom>
      <diagonal/>
    </border>
    <border>
      <left/>
      <right style="thin">
        <color indexed="8"/>
      </right>
      <top style="medium">
        <color indexed="64"/>
      </top>
      <bottom style="thin">
        <color indexed="8"/>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8"/>
      </top>
      <bottom/>
      <diagonal/>
    </border>
    <border>
      <left/>
      <right style="thin">
        <color indexed="8"/>
      </right>
      <top style="thin">
        <color indexed="8"/>
      </top>
      <bottom/>
      <diagonal/>
    </border>
    <border>
      <left/>
      <right style="thin">
        <color indexed="8"/>
      </right>
      <top style="double">
        <color indexed="64"/>
      </top>
      <bottom style="double">
        <color indexed="64"/>
      </bottom>
      <diagonal/>
    </border>
    <border>
      <left style="thin">
        <color indexed="8"/>
      </left>
      <right style="thin">
        <color indexed="8"/>
      </right>
      <top style="double">
        <color indexed="64"/>
      </top>
      <bottom style="double">
        <color indexed="64"/>
      </bottom>
      <diagonal/>
    </border>
    <border>
      <left style="thin">
        <color indexed="64"/>
      </left>
      <right style="thin">
        <color indexed="64"/>
      </right>
      <top/>
      <bottom style="dashed">
        <color indexed="64"/>
      </bottom>
      <diagonal/>
    </border>
    <border>
      <left/>
      <right style="thin">
        <color indexed="8"/>
      </right>
      <top/>
      <bottom style="dashed">
        <color indexed="64"/>
      </bottom>
      <diagonal/>
    </border>
    <border>
      <left style="thin">
        <color indexed="8"/>
      </left>
      <right style="thin">
        <color indexed="8"/>
      </right>
      <top/>
      <bottom style="dashed">
        <color indexed="64"/>
      </bottom>
      <diagonal/>
    </border>
    <border>
      <left style="thin">
        <color indexed="64"/>
      </left>
      <right style="thin">
        <color indexed="64"/>
      </right>
      <top style="dashed">
        <color indexed="64"/>
      </top>
      <bottom style="dashed">
        <color indexed="64"/>
      </bottom>
      <diagonal/>
    </border>
    <border>
      <left/>
      <right style="thin">
        <color indexed="8"/>
      </right>
      <top style="dashed">
        <color indexed="64"/>
      </top>
      <bottom style="dashed">
        <color indexed="64"/>
      </bottom>
      <diagonal/>
    </border>
    <border>
      <left style="thin">
        <color indexed="8"/>
      </left>
      <right style="thin">
        <color indexed="8"/>
      </right>
      <top style="dashed">
        <color indexed="64"/>
      </top>
      <bottom style="dashed">
        <color indexed="64"/>
      </bottom>
      <diagonal/>
    </border>
    <border>
      <left style="thin">
        <color indexed="8"/>
      </left>
      <right style="thin">
        <color indexed="64"/>
      </right>
      <top style="dashed">
        <color indexed="64"/>
      </top>
      <bottom style="dashed">
        <color indexed="64"/>
      </bottom>
      <diagonal/>
    </border>
    <border>
      <left/>
      <right style="thin">
        <color indexed="8"/>
      </right>
      <top/>
      <bottom style="thin">
        <color indexed="64"/>
      </bottom>
      <diagonal/>
    </border>
    <border>
      <left style="thin">
        <color indexed="8"/>
      </left>
      <right style="thin">
        <color indexed="8"/>
      </right>
      <top/>
      <bottom style="thin">
        <color indexed="64"/>
      </bottom>
      <diagonal/>
    </border>
    <border>
      <left style="thin">
        <color indexed="8"/>
      </left>
      <right style="medium">
        <color indexed="64"/>
      </right>
      <top style="double">
        <color indexed="8"/>
      </top>
      <bottom style="double">
        <color indexed="8"/>
      </bottom>
      <diagonal/>
    </border>
    <border>
      <left style="thin">
        <color indexed="64"/>
      </left>
      <right style="medium">
        <color indexed="64"/>
      </right>
      <top/>
      <bottom style="dashed">
        <color indexed="64"/>
      </bottom>
      <diagonal/>
    </border>
    <border>
      <left style="thin">
        <color indexed="64"/>
      </left>
      <right style="medium">
        <color indexed="64"/>
      </right>
      <top style="dashed">
        <color indexed="64"/>
      </top>
      <bottom style="dashed">
        <color indexed="64"/>
      </bottom>
      <diagonal/>
    </border>
    <border>
      <left style="thin">
        <color indexed="8"/>
      </left>
      <right style="medium">
        <color indexed="64"/>
      </right>
      <top/>
      <bottom style="thin">
        <color indexed="8"/>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double">
        <color indexed="64"/>
      </top>
      <bottom style="double">
        <color indexed="64"/>
      </bottom>
      <diagonal/>
    </border>
    <border>
      <left style="medium">
        <color indexed="64"/>
      </left>
      <right style="medium">
        <color indexed="64"/>
      </right>
      <top style="double">
        <color indexed="64"/>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right style="thin">
        <color indexed="64"/>
      </right>
      <top style="double">
        <color indexed="64"/>
      </top>
      <bottom style="dashed">
        <color indexed="64"/>
      </bottom>
      <diagonal/>
    </border>
    <border>
      <left style="thin">
        <color indexed="64"/>
      </left>
      <right style="thin">
        <color indexed="64"/>
      </right>
      <top style="double">
        <color indexed="64"/>
      </top>
      <bottom style="dashed">
        <color indexed="64"/>
      </bottom>
      <diagonal/>
    </border>
    <border>
      <left style="thin">
        <color indexed="64"/>
      </left>
      <right style="medium">
        <color indexed="64"/>
      </right>
      <top style="double">
        <color indexed="64"/>
      </top>
      <bottom style="dashed">
        <color indexed="64"/>
      </bottom>
      <diagonal/>
    </border>
    <border>
      <left/>
      <right style="thin">
        <color indexed="64"/>
      </right>
      <top style="dashed">
        <color indexed="64"/>
      </top>
      <bottom style="dashed">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thin">
        <color indexed="64"/>
      </right>
      <top/>
      <bottom style="medium">
        <color indexed="64"/>
      </bottom>
      <diagonal/>
    </border>
  </borders>
  <cellStyleXfs count="7">
    <xf numFmtId="0" fontId="0" fillId="0" borderId="0"/>
    <xf numFmtId="38" fontId="1" fillId="0" borderId="0" applyFont="0" applyFill="0" applyBorder="0" applyAlignment="0" applyProtection="0"/>
    <xf numFmtId="38" fontId="1" fillId="0" borderId="0" applyFont="0" applyFill="0" applyBorder="0" applyAlignment="0" applyProtection="0"/>
    <xf numFmtId="0" fontId="1" fillId="0" borderId="0"/>
    <xf numFmtId="0" fontId="35" fillId="0" borderId="0"/>
    <xf numFmtId="0" fontId="34" fillId="0" borderId="0"/>
    <xf numFmtId="0" fontId="34" fillId="0" borderId="0"/>
  </cellStyleXfs>
  <cellXfs count="523">
    <xf numFmtId="0" fontId="0" fillId="0" borderId="0" xfId="0"/>
    <xf numFmtId="0" fontId="3" fillId="0" borderId="0" xfId="0" applyFont="1" applyAlignment="1">
      <alignment horizontal="left"/>
    </xf>
    <xf numFmtId="0" fontId="4" fillId="0" borderId="0" xfId="0" applyFont="1"/>
    <xf numFmtId="0" fontId="3" fillId="0" borderId="0" xfId="0" applyFont="1"/>
    <xf numFmtId="0" fontId="8" fillId="0" borderId="0" xfId="0" applyFont="1"/>
    <xf numFmtId="0" fontId="6" fillId="0" borderId="0" xfId="0" applyFont="1"/>
    <xf numFmtId="0" fontId="4"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11" fillId="0" borderId="0" xfId="0" applyFont="1" applyAlignment="1">
      <alignment horizontal="right"/>
    </xf>
    <xf numFmtId="0" fontId="10" fillId="0" borderId="0" xfId="0" applyFont="1"/>
    <xf numFmtId="0" fontId="7" fillId="0" borderId="4" xfId="0" applyFont="1" applyBorder="1" applyAlignment="1">
      <alignment horizontal="center" vertical="center" wrapText="1"/>
    </xf>
    <xf numFmtId="0" fontId="16" fillId="0" borderId="3"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0"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0" fillId="2" borderId="12" xfId="0" applyFill="1" applyBorder="1"/>
    <xf numFmtId="0" fontId="0" fillId="2" borderId="13" xfId="0" applyFill="1" applyBorder="1"/>
    <xf numFmtId="0" fontId="23" fillId="0" borderId="0" xfId="0" applyFont="1"/>
    <xf numFmtId="0" fontId="1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24" fillId="0" borderId="0" xfId="0" applyFont="1"/>
    <xf numFmtId="185" fontId="0" fillId="0" borderId="2" xfId="0" applyNumberFormat="1" applyBorder="1"/>
    <xf numFmtId="176" fontId="0" fillId="0" borderId="2" xfId="0" applyNumberFormat="1" applyBorder="1"/>
    <xf numFmtId="181" fontId="0" fillId="0" borderId="2" xfId="0" applyNumberFormat="1" applyBorder="1"/>
    <xf numFmtId="0" fontId="15" fillId="0" borderId="2" xfId="0" applyFont="1" applyBorder="1" applyAlignment="1">
      <alignment horizontal="center"/>
    </xf>
    <xf numFmtId="0" fontId="25" fillId="0" borderId="19" xfId="0" applyFont="1" applyBorder="1" applyAlignment="1">
      <alignment horizontal="center" vertical="center"/>
    </xf>
    <xf numFmtId="0" fontId="26" fillId="0" borderId="20" xfId="0" applyFont="1" applyBorder="1" applyAlignment="1">
      <alignment horizontal="center" vertical="center"/>
    </xf>
    <xf numFmtId="178" fontId="15" fillId="3" borderId="2" xfId="0" applyNumberFormat="1" applyFont="1" applyFill="1" applyBorder="1"/>
    <xf numFmtId="180" fontId="25" fillId="0" borderId="21" xfId="0" applyNumberFormat="1" applyFont="1" applyFill="1" applyBorder="1"/>
    <xf numFmtId="180" fontId="26" fillId="0" borderId="22" xfId="0" applyNumberFormat="1" applyFont="1" applyFill="1" applyBorder="1"/>
    <xf numFmtId="184" fontId="25" fillId="0" borderId="23" xfId="0" applyNumberFormat="1" applyFont="1" applyBorder="1" applyAlignment="1">
      <alignment vertical="center"/>
    </xf>
    <xf numFmtId="184" fontId="26" fillId="0" borderId="24" xfId="0" applyNumberFormat="1" applyFont="1" applyBorder="1" applyAlignment="1">
      <alignment vertical="center"/>
    </xf>
    <xf numFmtId="0" fontId="22" fillId="0" borderId="0" xfId="0" applyFont="1"/>
    <xf numFmtId="0" fontId="15" fillId="0" borderId="0" xfId="0" applyFont="1"/>
    <xf numFmtId="0" fontId="15" fillId="0" borderId="0" xfId="0" applyFont="1" applyAlignment="1">
      <alignment horizontal="right"/>
    </xf>
    <xf numFmtId="0" fontId="12" fillId="0" borderId="0" xfId="0" applyFont="1"/>
    <xf numFmtId="184" fontId="25" fillId="0" borderId="25" xfId="0" applyNumberFormat="1" applyFont="1" applyBorder="1" applyAlignment="1">
      <alignment vertical="center"/>
    </xf>
    <xf numFmtId="184" fontId="26" fillId="0" borderId="26" xfId="0" applyNumberFormat="1" applyFont="1" applyBorder="1" applyAlignment="1">
      <alignment vertical="center"/>
    </xf>
    <xf numFmtId="0" fontId="15" fillId="0" borderId="21" xfId="0" applyFont="1" applyBorder="1" applyAlignment="1">
      <alignment horizontal="center"/>
    </xf>
    <xf numFmtId="182" fontId="15" fillId="0" borderId="19" xfId="0" applyNumberFormat="1" applyFont="1" applyBorder="1"/>
    <xf numFmtId="182" fontId="15" fillId="0" borderId="20" xfId="0" applyNumberFormat="1" applyFont="1" applyBorder="1"/>
    <xf numFmtId="182" fontId="15" fillId="0" borderId="7" xfId="0" applyNumberFormat="1" applyFont="1" applyBorder="1"/>
    <xf numFmtId="182" fontId="15" fillId="0" borderId="2" xfId="0" applyNumberFormat="1" applyFont="1" applyBorder="1"/>
    <xf numFmtId="182" fontId="15" fillId="0" borderId="27" xfId="0" applyNumberFormat="1" applyFont="1" applyBorder="1"/>
    <xf numFmtId="182" fontId="15" fillId="0" borderId="3" xfId="0" applyNumberFormat="1" applyFont="1" applyBorder="1"/>
    <xf numFmtId="182" fontId="15" fillId="0" borderId="5" xfId="0" applyNumberFormat="1" applyFont="1" applyBorder="1"/>
    <xf numFmtId="182" fontId="15" fillId="0" borderId="0" xfId="0" applyNumberFormat="1" applyFont="1" applyBorder="1"/>
    <xf numFmtId="182" fontId="15" fillId="0" borderId="28" xfId="0" applyNumberFormat="1" applyFont="1" applyBorder="1"/>
    <xf numFmtId="0" fontId="28" fillId="0" borderId="0" xfId="0" applyFont="1"/>
    <xf numFmtId="0" fontId="29" fillId="0" borderId="0" xfId="0" applyFont="1"/>
    <xf numFmtId="180" fontId="32" fillId="0" borderId="29" xfId="0" applyNumberFormat="1" applyFont="1" applyBorder="1" applyAlignment="1">
      <alignment horizontal="center" vertical="center" wrapText="1"/>
    </xf>
    <xf numFmtId="180" fontId="32" fillId="0" borderId="30" xfId="0" applyNumberFormat="1" applyFont="1" applyBorder="1" applyAlignment="1">
      <alignment horizontal="center" vertical="center" wrapText="1"/>
    </xf>
    <xf numFmtId="180" fontId="32" fillId="0" borderId="31" xfId="0" applyNumberFormat="1" applyFont="1" applyBorder="1" applyAlignment="1">
      <alignment horizontal="center" vertical="center" wrapText="1"/>
    </xf>
    <xf numFmtId="180" fontId="32" fillId="0" borderId="32" xfId="0" applyNumberFormat="1" applyFont="1" applyBorder="1" applyAlignment="1">
      <alignment horizontal="center" vertical="center" wrapText="1"/>
    </xf>
    <xf numFmtId="180" fontId="32" fillId="0" borderId="33" xfId="0" applyNumberFormat="1" applyFont="1" applyBorder="1" applyAlignment="1">
      <alignment horizontal="center" vertical="center" wrapText="1"/>
    </xf>
    <xf numFmtId="0" fontId="7" fillId="0" borderId="34" xfId="0" applyFont="1" applyBorder="1" applyAlignment="1">
      <alignment horizontal="center" vertical="center" wrapText="1"/>
    </xf>
    <xf numFmtId="180" fontId="32" fillId="0" borderId="35" xfId="0" applyNumberFormat="1" applyFont="1" applyBorder="1" applyAlignment="1">
      <alignment horizontal="center" vertical="center" wrapText="1"/>
    </xf>
    <xf numFmtId="0" fontId="7" fillId="0" borderId="36" xfId="0" applyFont="1" applyBorder="1" applyAlignment="1">
      <alignment horizontal="center" vertical="center" wrapText="1"/>
    </xf>
    <xf numFmtId="0" fontId="7" fillId="0" borderId="37" xfId="0" applyFont="1" applyBorder="1" applyAlignment="1">
      <alignment horizontal="center" vertical="center" wrapText="1"/>
    </xf>
    <xf numFmtId="180" fontId="32" fillId="0" borderId="38" xfId="0" applyNumberFormat="1" applyFont="1" applyBorder="1" applyAlignment="1">
      <alignment horizontal="center" vertical="center" wrapText="1"/>
    </xf>
    <xf numFmtId="180" fontId="32" fillId="0" borderId="39" xfId="0" applyNumberFormat="1" applyFont="1" applyBorder="1" applyAlignment="1">
      <alignment horizontal="center" vertical="center" wrapText="1"/>
    </xf>
    <xf numFmtId="0" fontId="7" fillId="0" borderId="40" xfId="0" applyFont="1" applyBorder="1" applyAlignment="1">
      <alignment horizontal="center" vertical="center" wrapText="1"/>
    </xf>
    <xf numFmtId="0" fontId="0" fillId="0" borderId="41" xfId="0" applyBorder="1"/>
    <xf numFmtId="0" fontId="0" fillId="0" borderId="19" xfId="0" applyBorder="1"/>
    <xf numFmtId="0" fontId="0" fillId="0" borderId="20" xfId="0" applyBorder="1"/>
    <xf numFmtId="185" fontId="0" fillId="0" borderId="27" xfId="0" applyNumberFormat="1" applyBorder="1"/>
    <xf numFmtId="185" fontId="0" fillId="0" borderId="3" xfId="0" applyNumberFormat="1" applyBorder="1"/>
    <xf numFmtId="185" fontId="0" fillId="0" borderId="5" xfId="0" applyNumberFormat="1" applyBorder="1"/>
    <xf numFmtId="181" fontId="0" fillId="0" borderId="27" xfId="0" applyNumberFormat="1" applyBorder="1"/>
    <xf numFmtId="181" fontId="0" fillId="0" borderId="3" xfId="0" applyNumberFormat="1" applyBorder="1"/>
    <xf numFmtId="181" fontId="0" fillId="0" borderId="5" xfId="0" applyNumberFormat="1" applyBorder="1"/>
    <xf numFmtId="176" fontId="0" fillId="0" borderId="27" xfId="0" applyNumberFormat="1" applyBorder="1"/>
    <xf numFmtId="176" fontId="0" fillId="0" borderId="3" xfId="0" applyNumberFormat="1" applyBorder="1"/>
    <xf numFmtId="176" fontId="0" fillId="0" borderId="5" xfId="0" applyNumberFormat="1" applyBorder="1"/>
    <xf numFmtId="178" fontId="18" fillId="0" borderId="42" xfId="0" applyNumberFormat="1" applyFont="1" applyFill="1" applyBorder="1" applyAlignment="1">
      <alignment horizontal="right" vertical="center"/>
    </xf>
    <xf numFmtId="178" fontId="19" fillId="0" borderId="18" xfId="0" applyNumberFormat="1" applyFont="1" applyFill="1" applyBorder="1" applyAlignment="1">
      <alignment horizontal="right" vertical="center"/>
    </xf>
    <xf numFmtId="178" fontId="20" fillId="0" borderId="18" xfId="0" applyNumberFormat="1" applyFont="1" applyFill="1" applyBorder="1" applyAlignment="1">
      <alignment horizontal="right" vertical="center"/>
    </xf>
    <xf numFmtId="178" fontId="18" fillId="0" borderId="18" xfId="0" applyNumberFormat="1" applyFont="1" applyFill="1" applyBorder="1" applyAlignment="1">
      <alignment horizontal="right" vertical="center"/>
    </xf>
    <xf numFmtId="178" fontId="20" fillId="0" borderId="43" xfId="0" applyNumberFormat="1" applyFont="1" applyFill="1" applyBorder="1" applyAlignment="1">
      <alignment horizontal="right" vertical="center"/>
    </xf>
    <xf numFmtId="178" fontId="20" fillId="0" borderId="44" xfId="0" applyNumberFormat="1" applyFont="1" applyFill="1" applyBorder="1" applyAlignment="1">
      <alignment horizontal="right" vertical="center"/>
    </xf>
    <xf numFmtId="178" fontId="18" fillId="0" borderId="11" xfId="0" applyNumberFormat="1" applyFont="1" applyFill="1" applyBorder="1" applyAlignment="1">
      <alignment horizontal="right" vertical="center"/>
    </xf>
    <xf numFmtId="178" fontId="19" fillId="0" borderId="45" xfId="0" applyNumberFormat="1" applyFont="1" applyFill="1" applyBorder="1" applyAlignment="1">
      <alignment horizontal="right" vertical="center"/>
    </xf>
    <xf numFmtId="178" fontId="20" fillId="0" borderId="45" xfId="0" applyNumberFormat="1" applyFont="1" applyFill="1" applyBorder="1" applyAlignment="1">
      <alignment horizontal="right" vertical="center"/>
    </xf>
    <xf numFmtId="178" fontId="18" fillId="0" borderId="45" xfId="0" applyNumberFormat="1" applyFont="1" applyFill="1" applyBorder="1" applyAlignment="1">
      <alignment horizontal="right" vertical="center"/>
    </xf>
    <xf numFmtId="178" fontId="21" fillId="0" borderId="45" xfId="0" applyNumberFormat="1" applyFont="1" applyFill="1" applyBorder="1" applyAlignment="1">
      <alignment vertical="center"/>
    </xf>
    <xf numFmtId="178" fontId="22" fillId="0" borderId="46" xfId="0" applyNumberFormat="1" applyFont="1" applyFill="1" applyBorder="1" applyAlignment="1">
      <alignment vertical="center"/>
    </xf>
    <xf numFmtId="184" fontId="18" fillId="0" borderId="47" xfId="0" applyNumberFormat="1" applyFont="1" applyFill="1" applyBorder="1" applyAlignment="1">
      <alignment horizontal="right" vertical="center"/>
    </xf>
    <xf numFmtId="184" fontId="19" fillId="0" borderId="15" xfId="0" applyNumberFormat="1" applyFont="1" applyFill="1" applyBorder="1" applyAlignment="1">
      <alignment horizontal="right" vertical="center"/>
    </xf>
    <xf numFmtId="184" fontId="20" fillId="0" borderId="15" xfId="0" applyNumberFormat="1" applyFont="1" applyFill="1" applyBorder="1" applyAlignment="1">
      <alignment horizontal="right" vertical="center"/>
    </xf>
    <xf numFmtId="184" fontId="18" fillId="0" borderId="15" xfId="0" applyNumberFormat="1" applyFont="1" applyFill="1" applyBorder="1" applyAlignment="1">
      <alignment horizontal="right" vertical="center"/>
    </xf>
    <xf numFmtId="184" fontId="20" fillId="0" borderId="48" xfId="0" applyNumberFormat="1" applyFont="1" applyFill="1" applyBorder="1" applyAlignment="1">
      <alignment horizontal="right" vertical="center"/>
    </xf>
    <xf numFmtId="184" fontId="20" fillId="0" borderId="49" xfId="0" applyNumberFormat="1" applyFont="1" applyFill="1" applyBorder="1" applyAlignment="1">
      <alignment horizontal="right" vertical="center"/>
    </xf>
    <xf numFmtId="180" fontId="18" fillId="0" borderId="50" xfId="0" applyNumberFormat="1" applyFont="1" applyFill="1" applyBorder="1" applyAlignment="1">
      <alignment horizontal="right" vertical="center"/>
    </xf>
    <xf numFmtId="180" fontId="19" fillId="0" borderId="33" xfId="0" applyNumberFormat="1" applyFont="1" applyFill="1" applyBorder="1" applyAlignment="1">
      <alignment horizontal="right" vertical="center"/>
    </xf>
    <xf numFmtId="180" fontId="20" fillId="0" borderId="33" xfId="0" applyNumberFormat="1" applyFont="1" applyFill="1" applyBorder="1" applyAlignment="1">
      <alignment horizontal="right" vertical="center"/>
    </xf>
    <xf numFmtId="179" fontId="18" fillId="0" borderId="33" xfId="0" applyNumberFormat="1" applyFont="1" applyFill="1" applyBorder="1" applyAlignment="1">
      <alignment horizontal="right" vertical="center"/>
    </xf>
    <xf numFmtId="179" fontId="19" fillId="0" borderId="33" xfId="0" applyNumberFormat="1" applyFont="1" applyFill="1" applyBorder="1" applyAlignment="1">
      <alignment horizontal="right" vertical="center"/>
    </xf>
    <xf numFmtId="179" fontId="20" fillId="0" borderId="33" xfId="0" applyNumberFormat="1" applyFont="1" applyFill="1" applyBorder="1" applyAlignment="1">
      <alignment horizontal="right" vertical="center"/>
    </xf>
    <xf numFmtId="180" fontId="18" fillId="0" borderId="33" xfId="0" applyNumberFormat="1" applyFont="1" applyFill="1" applyBorder="1" applyAlignment="1">
      <alignment horizontal="right" vertical="center"/>
    </xf>
    <xf numFmtId="179" fontId="20" fillId="0" borderId="51" xfId="0" applyNumberFormat="1" applyFont="1" applyFill="1" applyBorder="1" applyAlignment="1">
      <alignment horizontal="right" vertical="center"/>
    </xf>
    <xf numFmtId="179" fontId="18" fillId="0" borderId="50" xfId="0" applyNumberFormat="1" applyFont="1" applyFill="1" applyBorder="1" applyAlignment="1">
      <alignment horizontal="right" vertical="center"/>
    </xf>
    <xf numFmtId="179" fontId="18" fillId="0" borderId="52" xfId="0" applyNumberFormat="1" applyFont="1" applyFill="1" applyBorder="1" applyAlignment="1">
      <alignment horizontal="right" vertical="center"/>
    </xf>
    <xf numFmtId="180" fontId="20" fillId="0" borderId="51" xfId="0" applyNumberFormat="1" applyFont="1" applyFill="1" applyBorder="1" applyAlignment="1">
      <alignment horizontal="right" vertical="center"/>
    </xf>
    <xf numFmtId="178" fontId="18" fillId="0" borderId="53" xfId="0" applyNumberFormat="1" applyFont="1" applyFill="1" applyBorder="1" applyAlignment="1">
      <alignment horizontal="right" vertical="center"/>
    </xf>
    <xf numFmtId="178" fontId="19" fillId="0" borderId="54" xfId="0" applyNumberFormat="1" applyFont="1" applyFill="1" applyBorder="1" applyAlignment="1">
      <alignment horizontal="right" vertical="center"/>
    </xf>
    <xf numFmtId="178" fontId="20" fillId="0" borderId="54" xfId="0" applyNumberFormat="1" applyFont="1" applyFill="1" applyBorder="1" applyAlignment="1">
      <alignment horizontal="right" vertical="center"/>
    </xf>
    <xf numFmtId="178" fontId="18" fillId="0" borderId="54" xfId="0" applyNumberFormat="1" applyFont="1" applyFill="1" applyBorder="1" applyAlignment="1">
      <alignment horizontal="right" vertical="center"/>
    </xf>
    <xf numFmtId="178" fontId="20" fillId="0" borderId="55" xfId="0" applyNumberFormat="1" applyFont="1" applyFill="1" applyBorder="1" applyAlignment="1">
      <alignment horizontal="right" vertical="center"/>
    </xf>
    <xf numFmtId="178" fontId="20" fillId="0" borderId="56" xfId="0" applyNumberFormat="1" applyFont="1" applyFill="1" applyBorder="1" applyAlignment="1">
      <alignment horizontal="right" vertical="center"/>
    </xf>
    <xf numFmtId="178" fontId="18" fillId="0" borderId="57" xfId="0" applyNumberFormat="1" applyFont="1" applyFill="1" applyBorder="1" applyAlignment="1">
      <alignment horizontal="right" vertical="center"/>
    </xf>
    <xf numFmtId="178" fontId="19" fillId="0" borderId="58" xfId="0" applyNumberFormat="1" applyFont="1" applyFill="1" applyBorder="1" applyAlignment="1">
      <alignment horizontal="right" vertical="center"/>
    </xf>
    <xf numFmtId="178" fontId="20" fillId="0" borderId="58" xfId="0" applyNumberFormat="1" applyFont="1" applyFill="1" applyBorder="1" applyAlignment="1">
      <alignment horizontal="right" vertical="center"/>
    </xf>
    <xf numFmtId="178" fontId="18" fillId="0" borderId="58" xfId="0" applyNumberFormat="1" applyFont="1" applyFill="1" applyBorder="1" applyAlignment="1">
      <alignment horizontal="right" vertical="center"/>
    </xf>
    <xf numFmtId="178" fontId="21" fillId="0" borderId="58" xfId="0" applyNumberFormat="1" applyFont="1" applyFill="1" applyBorder="1" applyAlignment="1">
      <alignment vertical="center"/>
    </xf>
    <xf numFmtId="178" fontId="22" fillId="0" borderId="59" xfId="0" applyNumberFormat="1" applyFont="1" applyFill="1" applyBorder="1" applyAlignment="1">
      <alignment vertical="center"/>
    </xf>
    <xf numFmtId="180" fontId="18" fillId="0" borderId="60" xfId="0" applyNumberFormat="1" applyFont="1" applyFill="1" applyBorder="1" applyAlignment="1">
      <alignment horizontal="right" vertical="center"/>
    </xf>
    <xf numFmtId="180" fontId="19" fillId="0" borderId="61" xfId="0" applyNumberFormat="1" applyFont="1" applyFill="1" applyBorder="1" applyAlignment="1">
      <alignment horizontal="right" vertical="center"/>
    </xf>
    <xf numFmtId="180" fontId="20" fillId="0" borderId="61" xfId="0" applyNumberFormat="1" applyFont="1" applyFill="1" applyBorder="1" applyAlignment="1">
      <alignment horizontal="right" vertical="center"/>
    </xf>
    <xf numFmtId="179" fontId="18" fillId="0" borderId="61" xfId="0" applyNumberFormat="1" applyFont="1" applyFill="1" applyBorder="1" applyAlignment="1">
      <alignment horizontal="right" vertical="center"/>
    </xf>
    <xf numFmtId="179" fontId="19" fillId="0" borderId="61" xfId="0" applyNumberFormat="1" applyFont="1" applyFill="1" applyBorder="1" applyAlignment="1">
      <alignment horizontal="right" vertical="center"/>
    </xf>
    <xf numFmtId="179" fontId="20" fillId="0" borderId="61" xfId="0" applyNumberFormat="1" applyFont="1" applyFill="1" applyBorder="1" applyAlignment="1">
      <alignment horizontal="right" vertical="center"/>
    </xf>
    <xf numFmtId="180" fontId="18" fillId="0" borderId="61" xfId="0" applyNumberFormat="1" applyFont="1" applyFill="1" applyBorder="1" applyAlignment="1">
      <alignment horizontal="right" vertical="center"/>
    </xf>
    <xf numFmtId="179" fontId="20" fillId="0" borderId="62" xfId="0" applyNumberFormat="1" applyFont="1" applyFill="1" applyBorder="1" applyAlignment="1">
      <alignment horizontal="right" vertical="center"/>
    </xf>
    <xf numFmtId="180" fontId="20" fillId="0" borderId="63" xfId="0" applyNumberFormat="1" applyFont="1" applyFill="1" applyBorder="1" applyAlignment="1">
      <alignment horizontal="right" vertical="center"/>
    </xf>
    <xf numFmtId="179" fontId="18" fillId="0" borderId="64" xfId="0" applyNumberFormat="1" applyFont="1" applyFill="1" applyBorder="1" applyAlignment="1">
      <alignment horizontal="right" vertical="center"/>
    </xf>
    <xf numFmtId="179" fontId="20" fillId="0" borderId="65" xfId="0" applyNumberFormat="1" applyFont="1" applyFill="1" applyBorder="1" applyAlignment="1">
      <alignment horizontal="right" vertical="center"/>
    </xf>
    <xf numFmtId="180" fontId="18" fillId="0" borderId="66" xfId="0" applyNumberFormat="1" applyFont="1" applyFill="1" applyBorder="1" applyAlignment="1">
      <alignment horizontal="right" vertical="center"/>
    </xf>
    <xf numFmtId="179" fontId="18" fillId="0" borderId="60" xfId="0" applyNumberFormat="1" applyFont="1" applyFill="1" applyBorder="1" applyAlignment="1">
      <alignment horizontal="right" vertical="center"/>
    </xf>
    <xf numFmtId="179" fontId="18" fillId="0" borderId="66" xfId="0" applyNumberFormat="1" applyFont="1" applyFill="1" applyBorder="1" applyAlignment="1">
      <alignment horizontal="right" vertical="center"/>
    </xf>
    <xf numFmtId="180" fontId="20" fillId="0" borderId="62" xfId="0" applyNumberFormat="1" applyFont="1" applyFill="1" applyBorder="1" applyAlignment="1">
      <alignment horizontal="right" vertical="center"/>
    </xf>
    <xf numFmtId="178" fontId="18" fillId="0" borderId="67" xfId="0" applyNumberFormat="1" applyFont="1" applyFill="1" applyBorder="1" applyAlignment="1">
      <alignment horizontal="right" vertical="center"/>
    </xf>
    <xf numFmtId="178" fontId="19" fillId="0" borderId="17" xfId="0" applyNumberFormat="1" applyFont="1" applyFill="1" applyBorder="1" applyAlignment="1">
      <alignment horizontal="right" vertical="center"/>
    </xf>
    <xf numFmtId="178" fontId="20" fillId="0" borderId="17" xfId="0" applyNumberFormat="1" applyFont="1" applyFill="1" applyBorder="1" applyAlignment="1">
      <alignment horizontal="right" vertical="center"/>
    </xf>
    <xf numFmtId="178" fontId="18" fillId="0" borderId="17" xfId="0" applyNumberFormat="1" applyFont="1" applyFill="1" applyBorder="1" applyAlignment="1">
      <alignment horizontal="right" vertical="center"/>
    </xf>
    <xf numFmtId="178" fontId="20" fillId="0" borderId="68" xfId="0" applyNumberFormat="1" applyFont="1" applyFill="1" applyBorder="1" applyAlignment="1">
      <alignment horizontal="right" vertical="center"/>
    </xf>
    <xf numFmtId="178" fontId="20" fillId="0" borderId="69" xfId="0" applyNumberFormat="1" applyFont="1" applyFill="1" applyBorder="1" applyAlignment="1">
      <alignment horizontal="right" vertical="center"/>
    </xf>
    <xf numFmtId="178" fontId="18" fillId="0" borderId="10" xfId="0" applyNumberFormat="1" applyFont="1" applyFill="1" applyBorder="1" applyAlignment="1">
      <alignment horizontal="right" vertical="center"/>
    </xf>
    <xf numFmtId="178" fontId="19" fillId="0" borderId="70" xfId="0" applyNumberFormat="1" applyFont="1" applyFill="1" applyBorder="1" applyAlignment="1">
      <alignment horizontal="right" vertical="center"/>
    </xf>
    <xf numFmtId="178" fontId="20" fillId="0" borderId="70" xfId="0" applyNumberFormat="1" applyFont="1" applyFill="1" applyBorder="1" applyAlignment="1">
      <alignment horizontal="right" vertical="center"/>
    </xf>
    <xf numFmtId="178" fontId="18" fillId="0" borderId="70" xfId="0" applyNumberFormat="1" applyFont="1" applyFill="1" applyBorder="1" applyAlignment="1">
      <alignment horizontal="right" vertical="center"/>
    </xf>
    <xf numFmtId="178" fontId="21" fillId="0" borderId="70" xfId="0" applyNumberFormat="1" applyFont="1" applyFill="1" applyBorder="1" applyAlignment="1">
      <alignment vertical="center"/>
    </xf>
    <xf numFmtId="178" fontId="22" fillId="0" borderId="71" xfId="0" applyNumberFormat="1" applyFont="1" applyFill="1" applyBorder="1" applyAlignment="1">
      <alignment vertical="center"/>
    </xf>
    <xf numFmtId="180" fontId="18" fillId="0" borderId="72" xfId="0" applyNumberFormat="1" applyFont="1" applyFill="1" applyBorder="1" applyAlignment="1">
      <alignment horizontal="right" vertical="center"/>
    </xf>
    <xf numFmtId="180" fontId="19" fillId="0" borderId="73" xfId="0" applyNumberFormat="1" applyFont="1" applyFill="1" applyBorder="1" applyAlignment="1">
      <alignment horizontal="right" vertical="center"/>
    </xf>
    <xf numFmtId="180" fontId="20" fillId="0" borderId="73" xfId="0" applyNumberFormat="1" applyFont="1" applyFill="1" applyBorder="1" applyAlignment="1">
      <alignment horizontal="right" vertical="center"/>
    </xf>
    <xf numFmtId="179" fontId="18" fillId="0" borderId="73" xfId="0" applyNumberFormat="1" applyFont="1" applyFill="1" applyBorder="1" applyAlignment="1">
      <alignment horizontal="right" vertical="center"/>
    </xf>
    <xf numFmtId="179" fontId="19" fillId="0" borderId="73" xfId="0" applyNumberFormat="1" applyFont="1" applyFill="1" applyBorder="1" applyAlignment="1">
      <alignment horizontal="right" vertical="center"/>
    </xf>
    <xf numFmtId="179" fontId="20" fillId="0" borderId="73" xfId="0" applyNumberFormat="1" applyFont="1" applyFill="1" applyBorder="1" applyAlignment="1">
      <alignment horizontal="right" vertical="center"/>
    </xf>
    <xf numFmtId="180" fontId="18" fillId="0" borderId="73" xfId="0" applyNumberFormat="1" applyFont="1" applyFill="1" applyBorder="1" applyAlignment="1">
      <alignment horizontal="right" vertical="center"/>
    </xf>
    <xf numFmtId="179" fontId="20" fillId="0" borderId="74" xfId="0" applyNumberFormat="1" applyFont="1" applyFill="1" applyBorder="1" applyAlignment="1">
      <alignment horizontal="right" vertical="center"/>
    </xf>
    <xf numFmtId="179" fontId="18" fillId="0" borderId="72" xfId="0" applyNumberFormat="1" applyFont="1" applyFill="1" applyBorder="1" applyAlignment="1">
      <alignment horizontal="right" vertical="center"/>
    </xf>
    <xf numFmtId="179" fontId="18" fillId="0" borderId="75" xfId="0" applyNumberFormat="1" applyFont="1" applyFill="1" applyBorder="1" applyAlignment="1">
      <alignment horizontal="right" vertical="center"/>
    </xf>
    <xf numFmtId="180" fontId="20" fillId="0" borderId="74" xfId="0" applyNumberFormat="1" applyFont="1" applyFill="1" applyBorder="1" applyAlignment="1">
      <alignment horizontal="right" vertical="center"/>
    </xf>
    <xf numFmtId="180" fontId="18" fillId="0" borderId="76" xfId="0" applyNumberFormat="1" applyFont="1" applyFill="1" applyBorder="1" applyAlignment="1">
      <alignment horizontal="right" vertical="center"/>
    </xf>
    <xf numFmtId="180" fontId="19" fillId="0" borderId="77" xfId="0" applyNumberFormat="1" applyFont="1" applyFill="1" applyBorder="1" applyAlignment="1">
      <alignment horizontal="right" vertical="center"/>
    </xf>
    <xf numFmtId="180" fontId="20" fillId="0" borderId="77" xfId="0" applyNumberFormat="1" applyFont="1" applyFill="1" applyBorder="1" applyAlignment="1">
      <alignment horizontal="right" vertical="center"/>
    </xf>
    <xf numFmtId="179" fontId="18" fillId="0" borderId="77" xfId="0" applyNumberFormat="1" applyFont="1" applyFill="1" applyBorder="1" applyAlignment="1">
      <alignment horizontal="right" vertical="center"/>
    </xf>
    <xf numFmtId="179" fontId="19" fillId="0" borderId="77" xfId="0" applyNumberFormat="1" applyFont="1" applyFill="1" applyBorder="1" applyAlignment="1">
      <alignment horizontal="right" vertical="center"/>
    </xf>
    <xf numFmtId="179" fontId="20" fillId="0" borderId="77" xfId="0" applyNumberFormat="1" applyFont="1" applyFill="1" applyBorder="1" applyAlignment="1">
      <alignment horizontal="right" vertical="center"/>
    </xf>
    <xf numFmtId="180" fontId="18" fillId="0" borderId="77" xfId="0" applyNumberFormat="1" applyFont="1" applyFill="1" applyBorder="1" applyAlignment="1">
      <alignment horizontal="right" vertical="center"/>
    </xf>
    <xf numFmtId="179" fontId="20" fillId="0" borderId="78" xfId="0" applyNumberFormat="1" applyFont="1" applyFill="1" applyBorder="1" applyAlignment="1">
      <alignment horizontal="right" vertical="center"/>
    </xf>
    <xf numFmtId="179" fontId="18" fillId="0" borderId="76" xfId="0" applyNumberFormat="1" applyFont="1" applyFill="1" applyBorder="1" applyAlignment="1">
      <alignment horizontal="right" vertical="center"/>
    </xf>
    <xf numFmtId="179" fontId="18" fillId="0" borderId="79" xfId="0" applyNumberFormat="1" applyFont="1" applyFill="1" applyBorder="1" applyAlignment="1">
      <alignment horizontal="right" vertical="center"/>
    </xf>
    <xf numFmtId="180" fontId="20" fillId="0" borderId="78" xfId="0" applyNumberFormat="1" applyFont="1" applyFill="1" applyBorder="1" applyAlignment="1">
      <alignment horizontal="right" vertical="center"/>
    </xf>
    <xf numFmtId="178" fontId="20" fillId="0" borderId="11" xfId="0" applyNumberFormat="1" applyFont="1" applyFill="1" applyBorder="1" applyAlignment="1">
      <alignment horizontal="right" vertical="center"/>
    </xf>
    <xf numFmtId="184" fontId="20" fillId="0" borderId="0" xfId="0" applyNumberFormat="1" applyFont="1" applyFill="1" applyBorder="1" applyAlignment="1">
      <alignment horizontal="right" vertical="center"/>
    </xf>
    <xf numFmtId="180" fontId="20" fillId="0" borderId="32" xfId="0" applyNumberFormat="1" applyFont="1" applyFill="1" applyBorder="1" applyAlignment="1">
      <alignment horizontal="right" vertical="center"/>
    </xf>
    <xf numFmtId="178" fontId="20" fillId="0" borderId="57" xfId="0" applyNumberFormat="1" applyFont="1" applyFill="1" applyBorder="1" applyAlignment="1">
      <alignment horizontal="right" vertical="center"/>
    </xf>
    <xf numFmtId="178" fontId="20" fillId="0" borderId="10" xfId="0" applyNumberFormat="1" applyFont="1" applyFill="1" applyBorder="1" applyAlignment="1">
      <alignment horizontal="right" vertical="center"/>
    </xf>
    <xf numFmtId="180" fontId="20" fillId="0" borderId="80" xfId="0" applyNumberFormat="1" applyFont="1" applyFill="1" applyBorder="1" applyAlignment="1">
      <alignment horizontal="right" vertical="center"/>
    </xf>
    <xf numFmtId="180" fontId="20" fillId="0" borderId="81" xfId="0" applyNumberFormat="1" applyFont="1" applyFill="1" applyBorder="1" applyAlignment="1">
      <alignment horizontal="right" vertical="center"/>
    </xf>
    <xf numFmtId="178" fontId="19" fillId="0" borderId="17" xfId="0" applyNumberFormat="1" applyFont="1" applyFill="1" applyBorder="1" applyAlignment="1" applyProtection="1">
      <alignment horizontal="right" vertical="center"/>
    </xf>
    <xf numFmtId="178" fontId="18" fillId="0" borderId="17" xfId="0" applyNumberFormat="1" applyFont="1" applyFill="1" applyBorder="1" applyAlignment="1" applyProtection="1">
      <alignment horizontal="right" vertical="center"/>
    </xf>
    <xf numFmtId="178" fontId="20" fillId="0" borderId="10" xfId="0" applyNumberFormat="1" applyFont="1" applyFill="1" applyBorder="1" applyAlignment="1" applyProtection="1">
      <alignment horizontal="right" vertical="center"/>
    </xf>
    <xf numFmtId="178" fontId="19" fillId="0" borderId="82" xfId="0" applyNumberFormat="1" applyFont="1" applyFill="1" applyBorder="1" applyAlignment="1">
      <alignment horizontal="right" vertical="center"/>
    </xf>
    <xf numFmtId="184" fontId="19" fillId="0" borderId="83" xfId="0" applyNumberFormat="1" applyFont="1" applyFill="1" applyBorder="1" applyAlignment="1">
      <alignment horizontal="right" vertical="center"/>
    </xf>
    <xf numFmtId="179" fontId="19" fillId="0" borderId="84" xfId="0" applyNumberFormat="1" applyFont="1" applyFill="1" applyBorder="1" applyAlignment="1">
      <alignment horizontal="right" vertical="center"/>
    </xf>
    <xf numFmtId="178" fontId="19" fillId="0" borderId="85" xfId="0" applyNumberFormat="1" applyFont="1" applyFill="1" applyBorder="1" applyAlignment="1">
      <alignment horizontal="right" vertical="center"/>
    </xf>
    <xf numFmtId="178" fontId="19" fillId="0" borderId="86" xfId="0" applyNumberFormat="1" applyFont="1" applyFill="1" applyBorder="1" applyAlignment="1">
      <alignment horizontal="right" vertical="center"/>
    </xf>
    <xf numFmtId="179" fontId="19" fillId="0" borderId="87" xfId="0" applyNumberFormat="1" applyFont="1" applyFill="1" applyBorder="1" applyAlignment="1">
      <alignment horizontal="right" vertical="center"/>
    </xf>
    <xf numFmtId="178" fontId="19" fillId="0" borderId="88" xfId="0" applyNumberFormat="1" applyFont="1" applyFill="1" applyBorder="1" applyAlignment="1">
      <alignment horizontal="right" vertical="center"/>
    </xf>
    <xf numFmtId="0" fontId="4" fillId="0" borderId="0" xfId="0" applyFont="1" applyFill="1"/>
    <xf numFmtId="0" fontId="5" fillId="0" borderId="0" xfId="0" applyFont="1" applyFill="1"/>
    <xf numFmtId="0" fontId="10" fillId="0" borderId="0" xfId="0" applyFont="1" applyFill="1"/>
    <xf numFmtId="0" fontId="4" fillId="0" borderId="0" xfId="0" applyFont="1" applyFill="1" applyAlignment="1">
      <alignment horizontal="left" vertical="center"/>
    </xf>
    <xf numFmtId="0" fontId="8" fillId="0" borderId="0" xfId="0" applyFont="1" applyFill="1"/>
    <xf numFmtId="0" fontId="4" fillId="0" borderId="0" xfId="0" applyFont="1" applyFill="1" applyAlignment="1">
      <alignment horizontal="left"/>
    </xf>
    <xf numFmtId="0" fontId="4" fillId="0" borderId="0" xfId="0" applyFont="1" applyFill="1" applyAlignment="1">
      <alignment wrapText="1"/>
    </xf>
    <xf numFmtId="0" fontId="4" fillId="0" borderId="0" xfId="0" applyFont="1" applyFill="1" applyAlignment="1">
      <alignment horizontal="left" vertical="top" wrapText="1"/>
    </xf>
    <xf numFmtId="0" fontId="4" fillId="0" borderId="0" xfId="0" applyFont="1" applyFill="1" applyAlignment="1">
      <alignment vertical="center"/>
    </xf>
    <xf numFmtId="0" fontId="0" fillId="0" borderId="89" xfId="0" applyFill="1" applyBorder="1" applyAlignment="1">
      <alignment horizontal="right"/>
    </xf>
    <xf numFmtId="0" fontId="0" fillId="0" borderId="90" xfId="0" applyFill="1" applyBorder="1" applyAlignment="1">
      <alignment horizontal="right"/>
    </xf>
    <xf numFmtId="0" fontId="0" fillId="0" borderId="90" xfId="0" applyFill="1" applyBorder="1"/>
    <xf numFmtId="0" fontId="0" fillId="0" borderId="91" xfId="0" applyFill="1" applyBorder="1"/>
    <xf numFmtId="0" fontId="0" fillId="0" borderId="89" xfId="0" applyFill="1" applyBorder="1"/>
    <xf numFmtId="178" fontId="19" fillId="0" borderId="92" xfId="0" applyNumberFormat="1" applyFont="1" applyFill="1" applyBorder="1" applyAlignment="1" applyProtection="1">
      <alignment horizontal="right" vertical="center"/>
    </xf>
    <xf numFmtId="178" fontId="20" fillId="0" borderId="92" xfId="0" applyNumberFormat="1" applyFont="1" applyFill="1" applyBorder="1" applyAlignment="1" applyProtection="1">
      <alignment horizontal="right" vertical="center"/>
    </xf>
    <xf numFmtId="178" fontId="18" fillId="0" borderId="92" xfId="0" applyNumberFormat="1" applyFont="1" applyFill="1" applyBorder="1" applyAlignment="1" applyProtection="1">
      <alignment horizontal="right" vertical="center"/>
    </xf>
    <xf numFmtId="178" fontId="20" fillId="0" borderId="93" xfId="0" applyNumberFormat="1" applyFont="1" applyFill="1" applyBorder="1" applyAlignment="1" applyProtection="1">
      <alignment horizontal="right" vertical="center"/>
    </xf>
    <xf numFmtId="178" fontId="18" fillId="0" borderId="94" xfId="0" applyNumberFormat="1" applyFont="1" applyFill="1" applyBorder="1" applyAlignment="1">
      <alignment horizontal="right" vertical="center"/>
    </xf>
    <xf numFmtId="179" fontId="18" fillId="0" borderId="95" xfId="0" applyNumberFormat="1" applyFont="1" applyFill="1" applyBorder="1" applyAlignment="1">
      <alignment horizontal="right" vertical="center"/>
    </xf>
    <xf numFmtId="184" fontId="18" fillId="0" borderId="96" xfId="0" applyNumberFormat="1" applyFont="1" applyFill="1" applyBorder="1" applyAlignment="1">
      <alignment horizontal="right" vertical="center"/>
    </xf>
    <xf numFmtId="178" fontId="18" fillId="0" borderId="97" xfId="0" applyNumberFormat="1" applyFont="1" applyFill="1" applyBorder="1" applyAlignment="1">
      <alignment horizontal="right" vertical="center"/>
    </xf>
    <xf numFmtId="184" fontId="18" fillId="0" borderId="98" xfId="0" applyNumberFormat="1" applyFont="1" applyFill="1" applyBorder="1" applyAlignment="1">
      <alignment horizontal="right" vertical="center"/>
    </xf>
    <xf numFmtId="180" fontId="36" fillId="0" borderId="84" xfId="0" applyNumberFormat="1" applyFont="1" applyFill="1" applyBorder="1" applyAlignment="1">
      <alignment horizontal="right" vertical="center"/>
    </xf>
    <xf numFmtId="180" fontId="18" fillId="0" borderId="99" xfId="0" applyNumberFormat="1" applyFont="1" applyFill="1" applyBorder="1" applyAlignment="1">
      <alignment horizontal="right" vertical="center"/>
    </xf>
    <xf numFmtId="179" fontId="19" fillId="0" borderId="100" xfId="0" applyNumberFormat="1" applyFont="1" applyFill="1" applyBorder="1" applyAlignment="1">
      <alignment horizontal="right" vertical="center"/>
    </xf>
    <xf numFmtId="178" fontId="18" fillId="0" borderId="101" xfId="0" applyNumberFormat="1" applyFont="1" applyFill="1" applyBorder="1" applyAlignment="1">
      <alignment horizontal="right" vertical="center"/>
    </xf>
    <xf numFmtId="184" fontId="18" fillId="0" borderId="102" xfId="0" applyNumberFormat="1" applyFont="1" applyFill="1" applyBorder="1" applyAlignment="1">
      <alignment horizontal="right" vertical="center"/>
    </xf>
    <xf numFmtId="179" fontId="19" fillId="0" borderId="103" xfId="0" applyNumberFormat="1" applyFont="1" applyFill="1" applyBorder="1" applyAlignment="1">
      <alignment horizontal="right" vertical="center"/>
    </xf>
    <xf numFmtId="178" fontId="20" fillId="0" borderId="104" xfId="0" applyNumberFormat="1" applyFont="1" applyFill="1" applyBorder="1" applyAlignment="1" applyProtection="1">
      <alignment horizontal="right" vertical="center"/>
    </xf>
    <xf numFmtId="179" fontId="20" fillId="0" borderId="81" xfId="0" applyNumberFormat="1" applyFont="1" applyFill="1" applyBorder="1" applyAlignment="1">
      <alignment horizontal="right" vertical="center"/>
    </xf>
    <xf numFmtId="0" fontId="0" fillId="0" borderId="105" xfId="0" applyFill="1" applyBorder="1" applyAlignment="1">
      <alignment horizontal="right"/>
    </xf>
    <xf numFmtId="179" fontId="19" fillId="0" borderId="106" xfId="0" applyNumberFormat="1" applyFont="1" applyFill="1" applyBorder="1" applyAlignment="1">
      <alignment horizontal="right" vertical="center"/>
    </xf>
    <xf numFmtId="178" fontId="18" fillId="0" borderId="101" xfId="0" applyNumberFormat="1" applyFont="1" applyFill="1" applyBorder="1" applyAlignment="1" applyProtection="1">
      <alignment horizontal="right" vertical="center"/>
    </xf>
    <xf numFmtId="179" fontId="18" fillId="0" borderId="107" xfId="0" applyNumberFormat="1" applyFont="1" applyFill="1" applyBorder="1" applyAlignment="1">
      <alignment horizontal="right" vertical="center"/>
    </xf>
    <xf numFmtId="0" fontId="12" fillId="4" borderId="108" xfId="0" applyFont="1" applyFill="1" applyBorder="1" applyAlignment="1">
      <alignment horizontal="center" vertical="center" wrapText="1"/>
    </xf>
    <xf numFmtId="0" fontId="12" fillId="4" borderId="109" xfId="0" applyFont="1" applyFill="1" applyBorder="1" applyAlignment="1">
      <alignment horizontal="center" vertical="center" wrapText="1"/>
    </xf>
    <xf numFmtId="0" fontId="8" fillId="4" borderId="110" xfId="0" applyFont="1" applyFill="1" applyBorder="1" applyAlignment="1">
      <alignment horizontal="center" vertical="center" wrapText="1"/>
    </xf>
    <xf numFmtId="0" fontId="8" fillId="4" borderId="108" xfId="0" applyFont="1" applyFill="1" applyBorder="1" applyAlignment="1">
      <alignment horizontal="center" vertical="center" wrapText="1"/>
    </xf>
    <xf numFmtId="0" fontId="8" fillId="4" borderId="111" xfId="0" applyFont="1" applyFill="1" applyBorder="1" applyAlignment="1">
      <alignment horizontal="center" vertical="center" wrapText="1"/>
    </xf>
    <xf numFmtId="0" fontId="8" fillId="4" borderId="34" xfId="0" applyFont="1" applyFill="1" applyBorder="1" applyAlignment="1">
      <alignment horizontal="center" vertical="center" wrapText="1"/>
    </xf>
    <xf numFmtId="0" fontId="31" fillId="4" borderId="112" xfId="0" applyFont="1" applyFill="1" applyBorder="1" applyAlignment="1">
      <alignment horizontal="center" vertical="center" wrapText="1"/>
    </xf>
    <xf numFmtId="0" fontId="31" fillId="4" borderId="34" xfId="0" applyFont="1" applyFill="1" applyBorder="1" applyAlignment="1">
      <alignment horizontal="center" vertical="center" wrapText="1"/>
    </xf>
    <xf numFmtId="0" fontId="8" fillId="4" borderId="113" xfId="0" applyFont="1" applyFill="1" applyBorder="1" applyAlignment="1">
      <alignment horizontal="center" vertical="center" wrapText="1"/>
    </xf>
    <xf numFmtId="0" fontId="8" fillId="4" borderId="114" xfId="0" applyFont="1" applyFill="1" applyBorder="1" applyAlignment="1">
      <alignment horizontal="center" vertical="center" wrapText="1"/>
    </xf>
    <xf numFmtId="0" fontId="8" fillId="4" borderId="37" xfId="0" applyFont="1" applyFill="1" applyBorder="1" applyAlignment="1">
      <alignment horizontal="center" vertical="center" wrapText="1"/>
    </xf>
    <xf numFmtId="0" fontId="8" fillId="4" borderId="115" xfId="0" applyFont="1" applyFill="1" applyBorder="1" applyAlignment="1">
      <alignment horizontal="center" vertical="center" wrapText="1"/>
    </xf>
    <xf numFmtId="0" fontId="8" fillId="4" borderId="116" xfId="0" applyFont="1" applyFill="1" applyBorder="1" applyAlignment="1">
      <alignment horizontal="center" vertical="center" wrapText="1"/>
    </xf>
    <xf numFmtId="0" fontId="30" fillId="4" borderId="117" xfId="0" applyFont="1" applyFill="1" applyBorder="1" applyAlignment="1">
      <alignment horizontal="center" vertical="center" wrapText="1"/>
    </xf>
    <xf numFmtId="0" fontId="30" fillId="4" borderId="25" xfId="0" applyFont="1" applyFill="1" applyBorder="1" applyAlignment="1">
      <alignment horizontal="center" vertical="center" wrapText="1"/>
    </xf>
    <xf numFmtId="0" fontId="12" fillId="4" borderId="26" xfId="0" applyFont="1" applyFill="1" applyBorder="1"/>
    <xf numFmtId="178" fontId="37" fillId="0" borderId="18" xfId="0" applyNumberFormat="1" applyFont="1" applyFill="1" applyBorder="1" applyAlignment="1">
      <alignment horizontal="right" vertical="center"/>
    </xf>
    <xf numFmtId="178" fontId="38" fillId="0" borderId="18" xfId="0" applyNumberFormat="1" applyFont="1" applyFill="1" applyBorder="1" applyAlignment="1">
      <alignment horizontal="right" vertical="center"/>
    </xf>
    <xf numFmtId="0" fontId="0" fillId="0" borderId="0" xfId="0" applyFont="1" applyFill="1"/>
    <xf numFmtId="0" fontId="14" fillId="0" borderId="3" xfId="0" applyFont="1" applyBorder="1" applyAlignment="1">
      <alignment horizontal="center" vertical="center" wrapText="1"/>
    </xf>
    <xf numFmtId="0" fontId="0" fillId="0" borderId="0" xfId="0" applyFont="1"/>
    <xf numFmtId="0" fontId="40" fillId="0" borderId="0" xfId="0" applyFont="1" applyBorder="1" applyAlignment="1">
      <alignment horizontal="left"/>
    </xf>
    <xf numFmtId="0" fontId="40" fillId="0" borderId="0" xfId="0" applyFont="1" applyFill="1" applyBorder="1" applyAlignment="1">
      <alignment horizontal="left"/>
    </xf>
    <xf numFmtId="180" fontId="41" fillId="0" borderId="33" xfId="0" applyNumberFormat="1" applyFont="1" applyBorder="1" applyAlignment="1">
      <alignment horizontal="center" vertical="center" wrapText="1"/>
    </xf>
    <xf numFmtId="0" fontId="40" fillId="0" borderId="124" xfId="0" applyFont="1" applyBorder="1" applyAlignment="1">
      <alignment horizontal="center" vertical="center" wrapText="1"/>
    </xf>
    <xf numFmtId="0" fontId="8" fillId="0" borderId="110" xfId="0" applyFont="1" applyFill="1" applyBorder="1" applyAlignment="1">
      <alignment horizontal="center" vertical="center" wrapText="1"/>
    </xf>
    <xf numFmtId="0" fontId="39" fillId="0" borderId="0" xfId="0" applyFont="1"/>
    <xf numFmtId="0" fontId="39" fillId="0" borderId="128" xfId="0" applyFont="1" applyBorder="1"/>
    <xf numFmtId="0" fontId="39" fillId="0" borderId="129" xfId="0" applyFont="1" applyBorder="1"/>
    <xf numFmtId="0" fontId="39" fillId="2" borderId="130" xfId="0" applyFont="1" applyFill="1" applyBorder="1"/>
    <xf numFmtId="0" fontId="39" fillId="2" borderId="48" xfId="0" applyFont="1" applyFill="1" applyBorder="1"/>
    <xf numFmtId="0" fontId="39" fillId="0" borderId="130" xfId="0" applyFont="1" applyBorder="1"/>
    <xf numFmtId="0" fontId="39" fillId="0" borderId="48" xfId="0" applyFont="1" applyBorder="1"/>
    <xf numFmtId="0" fontId="40" fillId="0" borderId="7" xfId="0" applyFont="1" applyBorder="1" applyAlignment="1">
      <alignment horizontal="center" vertical="center" wrapText="1"/>
    </xf>
    <xf numFmtId="0" fontId="40" fillId="0" borderId="2" xfId="0" applyFont="1" applyBorder="1" applyAlignment="1">
      <alignment horizontal="center" vertical="center" wrapText="1"/>
    </xf>
    <xf numFmtId="181" fontId="0" fillId="5" borderId="27" xfId="0" applyNumberFormat="1" applyFill="1" applyBorder="1"/>
    <xf numFmtId="181" fontId="0" fillId="5" borderId="5" xfId="0" applyNumberFormat="1" applyFill="1" applyBorder="1"/>
    <xf numFmtId="0" fontId="13" fillId="4" borderId="0" xfId="0" applyFont="1" applyFill="1" applyBorder="1" applyAlignment="1">
      <alignment horizontal="left" vertical="center"/>
    </xf>
    <xf numFmtId="0" fontId="4" fillId="4" borderId="0" xfId="0" applyFont="1" applyFill="1" applyBorder="1" applyAlignment="1">
      <alignment vertical="center"/>
    </xf>
    <xf numFmtId="0" fontId="4" fillId="0" borderId="0" xfId="0" applyFont="1" applyFill="1" applyAlignment="1">
      <alignment horizontal="left" vertical="center" wrapText="1"/>
    </xf>
    <xf numFmtId="0" fontId="30" fillId="4" borderId="121" xfId="0" applyFont="1" applyFill="1" applyBorder="1" applyAlignment="1">
      <alignment horizontal="center" vertical="center" wrapText="1"/>
    </xf>
    <xf numFmtId="0" fontId="30" fillId="4" borderId="122" xfId="0" applyFont="1" applyFill="1" applyBorder="1" applyAlignment="1">
      <alignment horizontal="center" vertical="center" wrapText="1"/>
    </xf>
    <xf numFmtId="0" fontId="30" fillId="4" borderId="123" xfId="0" applyFont="1" applyFill="1" applyBorder="1" applyAlignment="1">
      <alignment horizontal="center" vertical="center" wrapText="1"/>
    </xf>
    <xf numFmtId="0" fontId="0" fillId="4" borderId="0" xfId="0" applyFont="1" applyFill="1"/>
    <xf numFmtId="0" fontId="0" fillId="4" borderId="0" xfId="0" applyFont="1" applyFill="1" applyAlignment="1">
      <alignment horizontal="center"/>
    </xf>
    <xf numFmtId="183" fontId="15" fillId="0" borderId="132" xfId="0" applyNumberFormat="1" applyFont="1" applyFill="1" applyBorder="1" applyAlignment="1">
      <alignment vertical="center" shrinkToFit="1"/>
    </xf>
    <xf numFmtId="183" fontId="15" fillId="4" borderId="160" xfId="3" applyNumberFormat="1" applyFont="1" applyFill="1" applyBorder="1" applyAlignment="1">
      <alignment vertical="center" shrinkToFit="1"/>
    </xf>
    <xf numFmtId="183" fontId="15" fillId="0" borderId="160" xfId="0" applyNumberFormat="1" applyFont="1" applyFill="1" applyBorder="1" applyAlignment="1">
      <alignment vertical="center" shrinkToFit="1"/>
    </xf>
    <xf numFmtId="183" fontId="15" fillId="0" borderId="160" xfId="1" applyNumberFormat="1" applyFont="1" applyFill="1" applyBorder="1" applyAlignment="1">
      <alignment vertical="center" shrinkToFit="1"/>
    </xf>
    <xf numFmtId="183" fontId="43" fillId="4" borderId="160" xfId="4" applyNumberFormat="1" applyFont="1" applyFill="1" applyBorder="1" applyAlignment="1" applyProtection="1">
      <alignment vertical="center" shrinkToFit="1"/>
    </xf>
    <xf numFmtId="183" fontId="43" fillId="4" borderId="160" xfId="4" applyNumberFormat="1" applyFont="1" applyFill="1" applyBorder="1" applyAlignment="1">
      <alignment vertical="center" shrinkToFit="1"/>
    </xf>
    <xf numFmtId="187" fontId="44" fillId="5" borderId="127" xfId="3" quotePrefix="1" applyNumberFormat="1" applyFont="1" applyFill="1" applyBorder="1"/>
    <xf numFmtId="183" fontId="15" fillId="4" borderId="161" xfId="0" applyNumberFormat="1" applyFont="1" applyFill="1" applyBorder="1" applyAlignment="1">
      <alignment vertical="center" shrinkToFit="1"/>
    </xf>
    <xf numFmtId="183" fontId="15" fillId="4" borderId="162" xfId="4" applyNumberFormat="1" applyFont="1" applyFill="1" applyBorder="1" applyAlignment="1" applyProtection="1">
      <alignment vertical="center" shrinkToFit="1"/>
    </xf>
    <xf numFmtId="183" fontId="15" fillId="4" borderId="162" xfId="5" applyNumberFormat="1" applyFont="1" applyFill="1" applyBorder="1" applyAlignment="1">
      <alignment vertical="center" shrinkToFit="1"/>
    </xf>
    <xf numFmtId="183" fontId="15" fillId="4" borderId="162" xfId="2" applyNumberFormat="1" applyFont="1" applyFill="1" applyBorder="1" applyAlignment="1">
      <alignment vertical="center" shrinkToFit="1"/>
    </xf>
    <xf numFmtId="183" fontId="15" fillId="0" borderId="28" xfId="2" applyNumberFormat="1" applyFont="1" applyFill="1" applyBorder="1" applyAlignment="1">
      <alignment vertical="center" shrinkToFit="1"/>
    </xf>
    <xf numFmtId="183" fontId="15" fillId="0" borderId="162" xfId="2" applyNumberFormat="1" applyFont="1" applyFill="1" applyBorder="1" applyAlignment="1">
      <alignment vertical="center" shrinkToFit="1"/>
    </xf>
    <xf numFmtId="0" fontId="11" fillId="4" borderId="125" xfId="6" applyFont="1" applyFill="1" applyBorder="1" applyAlignment="1">
      <alignment horizontal="right" wrapText="1"/>
    </xf>
    <xf numFmtId="183" fontId="15" fillId="4" borderId="163" xfId="0" applyNumberFormat="1" applyFont="1" applyFill="1" applyBorder="1" applyAlignment="1">
      <alignment vertical="center" shrinkToFit="1"/>
    </xf>
    <xf numFmtId="183" fontId="15" fillId="4" borderId="164" xfId="2" applyNumberFormat="1" applyFont="1" applyFill="1" applyBorder="1" applyAlignment="1">
      <alignment vertical="center" shrinkToFit="1"/>
    </xf>
    <xf numFmtId="183" fontId="15" fillId="4" borderId="165" xfId="2" applyNumberFormat="1" applyFont="1" applyFill="1" applyBorder="1" applyAlignment="1">
      <alignment vertical="center" shrinkToFit="1"/>
    </xf>
    <xf numFmtId="183" fontId="15" fillId="4" borderId="165" xfId="0" applyNumberFormat="1" applyFont="1" applyFill="1" applyBorder="1" applyAlignment="1">
      <alignment vertical="center" shrinkToFit="1"/>
    </xf>
    <xf numFmtId="183" fontId="15" fillId="4" borderId="166" xfId="2" applyNumberFormat="1" applyFont="1" applyFill="1" applyBorder="1" applyAlignment="1">
      <alignment vertical="center" shrinkToFit="1"/>
    </xf>
    <xf numFmtId="183" fontId="15" fillId="4" borderId="167" xfId="2" applyNumberFormat="1" applyFont="1" applyFill="1" applyBorder="1" applyAlignment="1">
      <alignment vertical="center" shrinkToFit="1"/>
    </xf>
    <xf numFmtId="183" fontId="15" fillId="0" borderId="168" xfId="2" applyNumberFormat="1" applyFont="1" applyFill="1" applyBorder="1" applyAlignment="1">
      <alignment vertical="center" shrinkToFit="1"/>
    </xf>
    <xf numFmtId="0" fontId="11" fillId="4" borderId="126" xfId="6" applyFont="1" applyFill="1" applyBorder="1" applyAlignment="1">
      <alignment horizontal="right" wrapText="1"/>
    </xf>
    <xf numFmtId="183" fontId="15" fillId="4" borderId="169" xfId="0" applyNumberFormat="1" applyFont="1" applyFill="1" applyBorder="1" applyAlignment="1">
      <alignment vertical="center" shrinkToFit="1"/>
    </xf>
    <xf numFmtId="183" fontId="15" fillId="4" borderId="170" xfId="2" applyNumberFormat="1" applyFont="1" applyFill="1" applyBorder="1" applyAlignment="1">
      <alignment vertical="center" shrinkToFit="1"/>
    </xf>
    <xf numFmtId="183" fontId="15" fillId="4" borderId="171" xfId="2" applyNumberFormat="1" applyFont="1" applyFill="1" applyBorder="1" applyAlignment="1">
      <alignment vertical="center" shrinkToFit="1"/>
    </xf>
    <xf numFmtId="183" fontId="15" fillId="4" borderId="171" xfId="0" applyNumberFormat="1" applyFont="1" applyFill="1" applyBorder="1" applyAlignment="1">
      <alignment vertical="center" shrinkToFit="1"/>
    </xf>
    <xf numFmtId="183" fontId="15" fillId="4" borderId="172" xfId="2" applyNumberFormat="1" applyFont="1" applyFill="1" applyBorder="1" applyAlignment="1">
      <alignment vertical="center" shrinkToFit="1"/>
    </xf>
    <xf numFmtId="183" fontId="15" fillId="4" borderId="173" xfId="2" applyNumberFormat="1" applyFont="1" applyFill="1" applyBorder="1" applyAlignment="1">
      <alignment vertical="center" shrinkToFit="1"/>
    </xf>
    <xf numFmtId="183" fontId="15" fillId="0" borderId="172" xfId="2" applyNumberFormat="1" applyFont="1" applyFill="1" applyBorder="1" applyAlignment="1">
      <alignment vertical="center" shrinkToFit="1"/>
    </xf>
    <xf numFmtId="183" fontId="15" fillId="4" borderId="174" xfId="0" applyNumberFormat="1" applyFont="1" applyFill="1" applyBorder="1" applyAlignment="1">
      <alignment vertical="center" shrinkToFit="1"/>
    </xf>
    <xf numFmtId="183" fontId="15" fillId="4" borderId="175" xfId="2" applyNumberFormat="1" applyFont="1" applyFill="1" applyBorder="1" applyAlignment="1">
      <alignment vertical="center" shrinkToFit="1"/>
    </xf>
    <xf numFmtId="183" fontId="15" fillId="4" borderId="176" xfId="2" applyNumberFormat="1" applyFont="1" applyFill="1" applyBorder="1" applyAlignment="1">
      <alignment vertical="center" shrinkToFit="1"/>
    </xf>
    <xf numFmtId="183" fontId="15" fillId="4" borderId="176" xfId="0" applyNumberFormat="1" applyFont="1" applyFill="1" applyBorder="1" applyAlignment="1">
      <alignment vertical="center" shrinkToFit="1"/>
    </xf>
    <xf numFmtId="183" fontId="15" fillId="4" borderId="177" xfId="2" applyNumberFormat="1" applyFont="1" applyFill="1" applyBorder="1" applyAlignment="1">
      <alignment vertical="center" shrinkToFit="1"/>
    </xf>
    <xf numFmtId="183" fontId="15" fillId="4" borderId="178" xfId="2" applyNumberFormat="1" applyFont="1" applyFill="1" applyBorder="1" applyAlignment="1">
      <alignment vertical="center" shrinkToFit="1"/>
    </xf>
    <xf numFmtId="183" fontId="15" fillId="0" borderId="176" xfId="2" applyNumberFormat="1" applyFont="1" applyFill="1" applyBorder="1" applyAlignment="1">
      <alignment vertical="center" shrinkToFit="1"/>
    </xf>
    <xf numFmtId="183" fontId="15" fillId="4" borderId="121" xfId="0" applyNumberFormat="1" applyFont="1" applyFill="1" applyBorder="1" applyAlignment="1">
      <alignment vertical="center" shrinkToFit="1"/>
    </xf>
    <xf numFmtId="183" fontId="15" fillId="4" borderId="179" xfId="2" applyNumberFormat="1" applyFont="1" applyFill="1" applyBorder="1" applyAlignment="1">
      <alignment vertical="center" shrinkToFit="1"/>
    </xf>
    <xf numFmtId="183" fontId="15" fillId="4" borderId="180" xfId="2" applyNumberFormat="1" applyFont="1" applyFill="1" applyBorder="1" applyAlignment="1">
      <alignment vertical="center" shrinkToFit="1"/>
    </xf>
    <xf numFmtId="183" fontId="15" fillId="4" borderId="25" xfId="0" applyNumberFormat="1" applyFont="1" applyFill="1" applyBorder="1" applyAlignment="1">
      <alignment vertical="center" shrinkToFit="1"/>
    </xf>
    <xf numFmtId="183" fontId="15" fillId="4" borderId="181" xfId="2" applyNumberFormat="1" applyFont="1" applyFill="1" applyBorder="1" applyAlignment="1">
      <alignment vertical="center" shrinkToFit="1"/>
    </xf>
    <xf numFmtId="183" fontId="15" fillId="4" borderId="182" xfId="2" applyNumberFormat="1" applyFont="1" applyFill="1" applyBorder="1" applyAlignment="1">
      <alignment vertical="center" shrinkToFit="1"/>
    </xf>
    <xf numFmtId="183" fontId="15" fillId="0" borderId="181" xfId="2" applyNumberFormat="1" applyFont="1" applyFill="1" applyBorder="1" applyAlignment="1">
      <alignment vertical="center" shrinkToFit="1"/>
    </xf>
    <xf numFmtId="186" fontId="15" fillId="4" borderId="19" xfId="0" applyNumberFormat="1" applyFont="1" applyFill="1" applyBorder="1" applyAlignment="1">
      <alignment horizontal="right" vertical="center" shrinkToFit="1"/>
    </xf>
    <xf numFmtId="186" fontId="15" fillId="0" borderId="19" xfId="0" applyNumberFormat="1" applyFont="1" applyFill="1" applyBorder="1" applyAlignment="1">
      <alignment horizontal="right" vertical="center" shrinkToFit="1"/>
    </xf>
    <xf numFmtId="186" fontId="15" fillId="4" borderId="183" xfId="0" applyNumberFormat="1" applyFont="1" applyFill="1" applyBorder="1" applyAlignment="1">
      <alignment horizontal="right" vertical="center" shrinkToFit="1"/>
    </xf>
    <xf numFmtId="186" fontId="15" fillId="4" borderId="184" xfId="0" applyNumberFormat="1" applyFont="1" applyFill="1" applyBorder="1" applyAlignment="1">
      <alignment horizontal="right" vertical="center" shrinkToFit="1"/>
    </xf>
    <xf numFmtId="186" fontId="15" fillId="4" borderId="185" xfId="0" applyNumberFormat="1" applyFont="1" applyFill="1" applyBorder="1" applyAlignment="1">
      <alignment horizontal="right" vertical="center" shrinkToFit="1"/>
    </xf>
    <xf numFmtId="186" fontId="15" fillId="4" borderId="110" xfId="0" applyNumberFormat="1" applyFont="1" applyFill="1" applyBorder="1" applyAlignment="1">
      <alignment horizontal="right" vertical="center" shrinkToFit="1"/>
    </xf>
    <xf numFmtId="185" fontId="15" fillId="0" borderId="20" xfId="0" applyNumberFormat="1" applyFont="1" applyFill="1" applyBorder="1" applyAlignment="1">
      <alignment vertical="center" shrinkToFit="1"/>
    </xf>
    <xf numFmtId="186" fontId="15" fillId="0" borderId="21" xfId="0" applyNumberFormat="1" applyFont="1" applyFill="1" applyBorder="1" applyAlignment="1">
      <alignment horizontal="right" vertical="center" shrinkToFit="1"/>
    </xf>
    <xf numFmtId="186" fontId="15" fillId="0" borderId="186" xfId="0" applyNumberFormat="1" applyFont="1" applyFill="1" applyBorder="1" applyAlignment="1">
      <alignment horizontal="right" vertical="center" shrinkToFit="1"/>
    </xf>
    <xf numFmtId="186" fontId="15" fillId="0" borderId="187" xfId="0" applyNumberFormat="1" applyFont="1" applyFill="1" applyBorder="1" applyAlignment="1">
      <alignment horizontal="right" vertical="center" shrinkToFit="1"/>
    </xf>
    <xf numFmtId="186" fontId="15" fillId="0" borderId="188" xfId="0" applyNumberFormat="1" applyFont="1" applyFill="1" applyBorder="1" applyAlignment="1">
      <alignment horizontal="right" vertical="center" shrinkToFit="1"/>
    </xf>
    <xf numFmtId="186" fontId="15" fillId="0" borderId="108" xfId="0" applyNumberFormat="1" applyFont="1" applyFill="1" applyBorder="1" applyAlignment="1">
      <alignment horizontal="right" vertical="center" shrinkToFit="1"/>
    </xf>
    <xf numFmtId="185" fontId="15" fillId="0" borderId="22" xfId="5" applyNumberFormat="1" applyFont="1" applyFill="1" applyBorder="1" applyAlignment="1">
      <alignment vertical="center" shrinkToFit="1"/>
    </xf>
    <xf numFmtId="186" fontId="15" fillId="4" borderId="168" xfId="0" applyNumberFormat="1" applyFont="1" applyFill="1" applyBorder="1" applyAlignment="1">
      <alignment horizontal="right" vertical="center" shrinkToFit="1"/>
    </xf>
    <xf numFmtId="186" fontId="15" fillId="0" borderId="168" xfId="0" applyNumberFormat="1" applyFont="1" applyFill="1" applyBorder="1" applyAlignment="1">
      <alignment horizontal="right" vertical="center" shrinkToFit="1"/>
    </xf>
    <xf numFmtId="186" fontId="15" fillId="4" borderId="189" xfId="0" applyNumberFormat="1" applyFont="1" applyFill="1" applyBorder="1" applyAlignment="1">
      <alignment horizontal="right" vertical="center" shrinkToFit="1"/>
    </xf>
    <xf numFmtId="186" fontId="15" fillId="4" borderId="190" xfId="0" applyNumberFormat="1" applyFont="1" applyFill="1" applyBorder="1" applyAlignment="1">
      <alignment horizontal="right" vertical="center" shrinkToFit="1"/>
    </xf>
    <xf numFmtId="185" fontId="15" fillId="0" borderId="200" xfId="5" applyNumberFormat="1" applyFont="1" applyFill="1" applyBorder="1" applyAlignment="1">
      <alignment vertical="center" shrinkToFit="1"/>
    </xf>
    <xf numFmtId="186" fontId="15" fillId="4" borderId="191" xfId="0" applyNumberFormat="1" applyFont="1" applyFill="1" applyBorder="1" applyAlignment="1">
      <alignment horizontal="right" vertical="center" shrinkToFit="1"/>
    </xf>
    <xf numFmtId="186" fontId="15" fillId="0" borderId="191" xfId="0" applyNumberFormat="1" applyFont="1" applyFill="1" applyBorder="1" applyAlignment="1">
      <alignment horizontal="right" vertical="center" shrinkToFit="1"/>
    </xf>
    <xf numFmtId="186" fontId="15" fillId="4" borderId="192" xfId="0" applyNumberFormat="1" applyFont="1" applyFill="1" applyBorder="1" applyAlignment="1">
      <alignment horizontal="right" vertical="center" shrinkToFit="1"/>
    </xf>
    <xf numFmtId="186" fontId="15" fillId="4" borderId="193" xfId="0" applyNumberFormat="1" applyFont="1" applyFill="1" applyBorder="1" applyAlignment="1">
      <alignment horizontal="right" vertical="center" shrinkToFit="1"/>
    </xf>
    <xf numFmtId="185" fontId="15" fillId="0" borderId="201" xfId="5" applyNumberFormat="1" applyFont="1" applyFill="1" applyBorder="1" applyAlignment="1">
      <alignment vertical="center" shrinkToFit="1"/>
    </xf>
    <xf numFmtId="186" fontId="15" fillId="4" borderId="194" xfId="0" applyNumberFormat="1" applyFont="1" applyFill="1" applyBorder="1" applyAlignment="1">
      <alignment horizontal="right" vertical="center" shrinkToFit="1"/>
    </xf>
    <xf numFmtId="186" fontId="15" fillId="0" borderId="194" xfId="0" applyNumberFormat="1" applyFont="1" applyFill="1" applyBorder="1" applyAlignment="1">
      <alignment horizontal="right" vertical="center" shrinkToFit="1"/>
    </xf>
    <xf numFmtId="186" fontId="15" fillId="4" borderId="195" xfId="0" applyNumberFormat="1" applyFont="1" applyFill="1" applyBorder="1" applyAlignment="1">
      <alignment horizontal="right" vertical="center" shrinkToFit="1"/>
    </xf>
    <xf numFmtId="186" fontId="15" fillId="4" borderId="196" xfId="0" applyNumberFormat="1" applyFont="1" applyFill="1" applyBorder="1" applyAlignment="1">
      <alignment horizontal="right" vertical="center" shrinkToFit="1"/>
    </xf>
    <xf numFmtId="186" fontId="15" fillId="4" borderId="197" xfId="0" applyNumberFormat="1" applyFont="1" applyFill="1" applyBorder="1" applyAlignment="1">
      <alignment horizontal="right" vertical="center" shrinkToFit="1"/>
    </xf>
    <xf numFmtId="185" fontId="15" fillId="0" borderId="202" xfId="5" applyNumberFormat="1" applyFont="1" applyFill="1" applyBorder="1" applyAlignment="1">
      <alignment vertical="center" shrinkToFit="1"/>
    </xf>
    <xf numFmtId="186" fontId="15" fillId="4" borderId="23" xfId="0" applyNumberFormat="1" applyFont="1" applyFill="1" applyBorder="1" applyAlignment="1">
      <alignment horizontal="right" vertical="center" shrinkToFit="1"/>
    </xf>
    <xf numFmtId="186" fontId="15" fillId="0" borderId="23" xfId="0" applyNumberFormat="1" applyFont="1" applyFill="1" applyBorder="1" applyAlignment="1">
      <alignment horizontal="right" vertical="center" shrinkToFit="1"/>
    </xf>
    <xf numFmtId="186" fontId="15" fillId="4" borderId="198" xfId="0" applyNumberFormat="1" applyFont="1" applyFill="1" applyBorder="1" applyAlignment="1">
      <alignment horizontal="right" vertical="center" shrinkToFit="1"/>
    </xf>
    <xf numFmtId="186" fontId="15" fillId="4" borderId="199" xfId="0" applyNumberFormat="1" applyFont="1" applyFill="1" applyBorder="1" applyAlignment="1">
      <alignment horizontal="right" vertical="center" shrinkToFit="1"/>
    </xf>
    <xf numFmtId="185" fontId="15" fillId="0" borderId="203" xfId="5" applyNumberFormat="1" applyFont="1" applyFill="1" applyBorder="1" applyAlignment="1">
      <alignment vertical="center" shrinkToFit="1"/>
    </xf>
    <xf numFmtId="0" fontId="0" fillId="0" borderId="0" xfId="0" applyFont="1" applyBorder="1" applyAlignment="1">
      <alignment vertical="center"/>
    </xf>
    <xf numFmtId="0" fontId="0" fillId="0" borderId="0" xfId="0" applyFont="1" applyAlignment="1">
      <alignment vertical="center"/>
    </xf>
    <xf numFmtId="0" fontId="0" fillId="0" borderId="0" xfId="0" applyFont="1" applyAlignment="1">
      <alignment horizontal="right" vertical="center"/>
    </xf>
    <xf numFmtId="0" fontId="0" fillId="0" borderId="119" xfId="0" applyFont="1" applyBorder="1" applyAlignment="1">
      <alignment vertical="center"/>
    </xf>
    <xf numFmtId="0" fontId="0" fillId="0" borderId="118" xfId="0" applyFont="1" applyBorder="1" applyAlignment="1">
      <alignment horizontal="center" vertical="center"/>
    </xf>
    <xf numFmtId="0" fontId="0" fillId="0" borderId="120" xfId="0" applyFont="1" applyBorder="1" applyAlignment="1">
      <alignment vertical="center"/>
    </xf>
    <xf numFmtId="0" fontId="0" fillId="0" borderId="3" xfId="0" applyFont="1" applyBorder="1" applyAlignment="1">
      <alignment horizontal="center" vertical="center"/>
    </xf>
    <xf numFmtId="0" fontId="0" fillId="0" borderId="3" xfId="0" applyFont="1" applyBorder="1" applyAlignment="1">
      <alignment horizontal="center" vertical="center" shrinkToFit="1"/>
    </xf>
    <xf numFmtId="0" fontId="0" fillId="0" borderId="5" xfId="0" applyFont="1" applyBorder="1" applyAlignment="1">
      <alignment horizontal="center" vertical="center"/>
    </xf>
    <xf numFmtId="0" fontId="0" fillId="0" borderId="204" xfId="0" applyFont="1" applyBorder="1" applyAlignment="1">
      <alignment horizontal="center" vertical="center"/>
    </xf>
    <xf numFmtId="178" fontId="0" fillId="0" borderId="210" xfId="0" applyNumberFormat="1" applyFont="1" applyFill="1" applyBorder="1" applyAlignment="1">
      <alignment vertical="center" shrinkToFit="1"/>
    </xf>
    <xf numFmtId="178" fontId="0" fillId="0" borderId="23" xfId="0" applyNumberFormat="1" applyFont="1" applyFill="1" applyBorder="1" applyAlignment="1">
      <alignment vertical="center" shrinkToFit="1"/>
    </xf>
    <xf numFmtId="178" fontId="0" fillId="0" borderId="24" xfId="0" applyNumberFormat="1" applyFont="1" applyFill="1" applyBorder="1" applyAlignment="1">
      <alignment vertical="center" shrinkToFit="1"/>
    </xf>
    <xf numFmtId="0" fontId="0" fillId="0" borderId="205" xfId="0" applyFont="1" applyBorder="1" applyAlignment="1">
      <alignment horizontal="center" vertical="center"/>
    </xf>
    <xf numFmtId="178" fontId="0" fillId="0" borderId="211" xfId="0" applyNumberFormat="1" applyFont="1" applyBorder="1" applyAlignment="1">
      <alignment vertical="center" shrinkToFit="1"/>
    </xf>
    <xf numFmtId="178" fontId="0" fillId="0" borderId="21" xfId="0" applyNumberFormat="1" applyFont="1" applyBorder="1" applyAlignment="1">
      <alignment vertical="center" shrinkToFit="1"/>
    </xf>
    <xf numFmtId="178" fontId="0" fillId="0" borderId="22" xfId="0" applyNumberFormat="1" applyFont="1" applyBorder="1" applyAlignment="1">
      <alignment vertical="center" shrinkToFit="1"/>
    </xf>
    <xf numFmtId="0" fontId="0" fillId="0" borderId="206" xfId="0" applyFont="1" applyBorder="1" applyAlignment="1">
      <alignment horizontal="center" vertical="center"/>
    </xf>
    <xf numFmtId="178" fontId="0" fillId="0" borderId="212" xfId="5" applyNumberFormat="1" applyFont="1" applyFill="1" applyBorder="1" applyAlignment="1">
      <alignment vertical="center" shrinkToFit="1"/>
    </xf>
    <xf numFmtId="178" fontId="0" fillId="0" borderId="168" xfId="5" applyNumberFormat="1" applyFont="1" applyFill="1" applyBorder="1" applyAlignment="1">
      <alignment vertical="center" shrinkToFit="1"/>
    </xf>
    <xf numFmtId="178" fontId="0" fillId="0" borderId="213" xfId="5" applyNumberFormat="1" applyFont="1" applyFill="1" applyBorder="1" applyAlignment="1">
      <alignment vertical="center" shrinkToFit="1"/>
    </xf>
    <xf numFmtId="0" fontId="0" fillId="0" borderId="207" xfId="0" applyFont="1" applyBorder="1" applyAlignment="1">
      <alignment horizontal="center" vertical="center"/>
    </xf>
    <xf numFmtId="178" fontId="0" fillId="0" borderId="214" xfId="5" applyNumberFormat="1" applyFont="1" applyFill="1" applyBorder="1" applyAlignment="1">
      <alignment vertical="center" shrinkToFit="1"/>
    </xf>
    <xf numFmtId="178" fontId="0" fillId="0" borderId="215" xfId="5" applyNumberFormat="1" applyFont="1" applyFill="1" applyBorder="1" applyAlignment="1">
      <alignment vertical="center" shrinkToFit="1"/>
    </xf>
    <xf numFmtId="178" fontId="0" fillId="0" borderId="216" xfId="5" applyNumberFormat="1" applyFont="1" applyFill="1" applyBorder="1" applyAlignment="1">
      <alignment vertical="center" shrinkToFit="1"/>
    </xf>
    <xf numFmtId="0" fontId="0" fillId="0" borderId="208" xfId="0" applyFont="1" applyBorder="1" applyAlignment="1">
      <alignment horizontal="center" vertical="center"/>
    </xf>
    <xf numFmtId="178" fontId="0" fillId="0" borderId="217" xfId="5" applyNumberFormat="1" applyFont="1" applyFill="1" applyBorder="1" applyAlignment="1">
      <alignment vertical="center" shrinkToFit="1"/>
    </xf>
    <xf numFmtId="178" fontId="0" fillId="0" borderId="194" xfId="5" applyNumberFormat="1" applyFont="1" applyFill="1" applyBorder="1" applyAlignment="1">
      <alignment vertical="center" shrinkToFit="1"/>
    </xf>
    <xf numFmtId="178" fontId="0" fillId="0" borderId="202" xfId="5" applyNumberFormat="1" applyFont="1" applyFill="1" applyBorder="1" applyAlignment="1">
      <alignment vertical="center" shrinkToFit="1"/>
    </xf>
    <xf numFmtId="0" fontId="0" fillId="0" borderId="159" xfId="0" applyFont="1" applyBorder="1" applyAlignment="1">
      <alignment horizontal="center" vertical="center"/>
    </xf>
    <xf numFmtId="178" fontId="0" fillId="0" borderId="49" xfId="5" applyNumberFormat="1" applyFont="1" applyFill="1" applyBorder="1" applyAlignment="1">
      <alignment vertical="center" shrinkToFit="1"/>
    </xf>
    <xf numFmtId="178" fontId="0" fillId="0" borderId="127" xfId="5" applyNumberFormat="1" applyFont="1" applyFill="1" applyBorder="1" applyAlignment="1">
      <alignment vertical="center" shrinkToFit="1"/>
    </xf>
    <xf numFmtId="178" fontId="0" fillId="0" borderId="143" xfId="5" applyNumberFormat="1" applyFont="1" applyFill="1" applyBorder="1" applyAlignment="1">
      <alignment vertical="center" shrinkToFit="1"/>
    </xf>
    <xf numFmtId="0" fontId="0" fillId="0" borderId="209" xfId="0" applyFont="1" applyBorder="1" applyAlignment="1">
      <alignment horizontal="center" vertical="center"/>
    </xf>
    <xf numFmtId="176" fontId="0" fillId="0" borderId="1" xfId="0" applyNumberFormat="1" applyFont="1" applyBorder="1" applyAlignment="1">
      <alignment vertical="center" shrinkToFit="1"/>
    </xf>
    <xf numFmtId="176" fontId="0" fillId="0" borderId="154" xfId="0" applyNumberFormat="1" applyFont="1" applyBorder="1" applyAlignment="1">
      <alignment vertical="center" shrinkToFit="1"/>
    </xf>
    <xf numFmtId="176" fontId="0" fillId="0" borderId="120" xfId="0" applyNumberFormat="1" applyFont="1" applyBorder="1" applyAlignment="1">
      <alignment vertical="center" shrinkToFit="1"/>
    </xf>
    <xf numFmtId="176" fontId="0" fillId="0" borderId="218" xfId="0" applyNumberFormat="1" applyFont="1" applyBorder="1" applyAlignment="1">
      <alignment vertical="center" shrinkToFit="1"/>
    </xf>
    <xf numFmtId="176" fontId="0" fillId="0" borderId="211" xfId="0" applyNumberFormat="1" applyFont="1" applyBorder="1" applyAlignment="1">
      <alignment vertical="center" shrinkToFit="1"/>
    </xf>
    <xf numFmtId="176" fontId="0" fillId="0" borderId="219" xfId="0" applyNumberFormat="1" applyFont="1" applyBorder="1" applyAlignment="1">
      <alignment vertical="center" shrinkToFit="1"/>
    </xf>
    <xf numFmtId="176" fontId="0" fillId="0" borderId="220" xfId="0" applyNumberFormat="1" applyFont="1" applyBorder="1" applyAlignment="1">
      <alignment vertical="center" shrinkToFit="1"/>
    </xf>
    <xf numFmtId="176" fontId="0" fillId="0" borderId="212" xfId="0" applyNumberFormat="1" applyFont="1" applyBorder="1" applyAlignment="1">
      <alignment vertical="center" shrinkToFit="1"/>
    </xf>
    <xf numFmtId="176" fontId="0" fillId="0" borderId="221" xfId="0" applyNumberFormat="1" applyFont="1" applyBorder="1" applyAlignment="1">
      <alignment vertical="center" shrinkToFit="1"/>
    </xf>
    <xf numFmtId="176" fontId="0" fillId="0" borderId="214" xfId="0" applyNumberFormat="1" applyFont="1" applyBorder="1" applyAlignment="1">
      <alignment vertical="center" shrinkToFit="1"/>
    </xf>
    <xf numFmtId="176" fontId="0" fillId="0" borderId="215" xfId="0" applyNumberFormat="1" applyFont="1" applyBorder="1" applyAlignment="1">
      <alignment vertical="center" shrinkToFit="1"/>
    </xf>
    <xf numFmtId="176" fontId="0" fillId="0" borderId="216" xfId="0" applyNumberFormat="1" applyFont="1" applyBorder="1" applyAlignment="1">
      <alignment vertical="center" shrinkToFit="1"/>
    </xf>
    <xf numFmtId="176" fontId="0" fillId="0" borderId="217" xfId="0" applyNumberFormat="1" applyFont="1" applyBorder="1" applyAlignment="1">
      <alignment vertical="center" shrinkToFit="1"/>
    </xf>
    <xf numFmtId="176" fontId="0" fillId="0" borderId="194" xfId="0" applyNumberFormat="1" applyFont="1" applyBorder="1" applyAlignment="1">
      <alignment vertical="center" shrinkToFit="1"/>
    </xf>
    <xf numFmtId="176" fontId="0" fillId="0" borderId="202" xfId="0" applyNumberFormat="1" applyFont="1" applyBorder="1" applyAlignment="1">
      <alignment vertical="center" shrinkToFit="1"/>
    </xf>
    <xf numFmtId="0" fontId="0" fillId="0" borderId="131" xfId="0" applyFont="1" applyBorder="1" applyAlignment="1">
      <alignment horizontal="center" vertical="center"/>
    </xf>
    <xf numFmtId="176" fontId="0" fillId="0" borderId="222" xfId="0" applyNumberFormat="1" applyFont="1" applyBorder="1" applyAlignment="1">
      <alignment vertical="center" shrinkToFit="1"/>
    </xf>
    <xf numFmtId="176" fontId="0" fillId="0" borderId="158" xfId="0" applyNumberFormat="1" applyFont="1" applyBorder="1" applyAlignment="1">
      <alignment vertical="center" shrinkToFit="1"/>
    </xf>
    <xf numFmtId="176" fontId="0" fillId="0" borderId="13" xfId="0" applyNumberFormat="1" applyFont="1" applyBorder="1" applyAlignment="1">
      <alignment vertical="center" shrinkToFit="1"/>
    </xf>
    <xf numFmtId="0" fontId="4" fillId="0" borderId="0" xfId="0" applyFont="1" applyFill="1" applyAlignment="1">
      <alignment horizontal="left" vertical="center" wrapText="1"/>
    </xf>
    <xf numFmtId="0" fontId="4" fillId="0" borderId="0" xfId="0" applyFont="1" applyFill="1" applyAlignment="1">
      <alignment horizontal="left" vertical="center"/>
    </xf>
    <xf numFmtId="0" fontId="12" fillId="4" borderId="0" xfId="0" applyFont="1" applyFill="1" applyBorder="1" applyAlignment="1">
      <alignment horizontal="left" vertical="top" wrapText="1"/>
    </xf>
    <xf numFmtId="0" fontId="0" fillId="4" borderId="0" xfId="0" applyFont="1" applyFill="1" applyAlignment="1"/>
    <xf numFmtId="0" fontId="0" fillId="4" borderId="130" xfId="0" applyFont="1" applyFill="1" applyBorder="1" applyAlignment="1">
      <alignment horizontal="center"/>
    </xf>
    <xf numFmtId="0" fontId="0" fillId="4" borderId="0" xfId="0" applyFont="1" applyFill="1" applyAlignment="1">
      <alignment horizontal="center"/>
    </xf>
    <xf numFmtId="0" fontId="4" fillId="4" borderId="19"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8" fillId="4" borderId="20" xfId="0" applyFont="1" applyFill="1" applyBorder="1" applyAlignment="1">
      <alignment horizontal="center" vertical="center" wrapText="1"/>
    </xf>
    <xf numFmtId="0" fontId="8" fillId="4" borderId="27"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30" fillId="4" borderId="121" xfId="0" applyFont="1" applyFill="1" applyBorder="1" applyAlignment="1">
      <alignment horizontal="center" vertical="center" wrapText="1"/>
    </xf>
    <xf numFmtId="0" fontId="30" fillId="4" borderId="122" xfId="0" applyFont="1" applyFill="1" applyBorder="1" applyAlignment="1">
      <alignment horizontal="center" vertical="center" wrapText="1"/>
    </xf>
    <xf numFmtId="0" fontId="30" fillId="4" borderId="123" xfId="0" applyFont="1" applyFill="1" applyBorder="1" applyAlignment="1">
      <alignment horizontal="center" vertical="center" wrapText="1"/>
    </xf>
    <xf numFmtId="0" fontId="4" fillId="4" borderId="0" xfId="0" applyFont="1" applyFill="1" applyBorder="1" applyAlignment="1">
      <alignment wrapText="1"/>
    </xf>
    <xf numFmtId="0" fontId="15" fillId="4" borderId="129" xfId="0" applyFont="1" applyFill="1" applyBorder="1" applyAlignment="1">
      <alignment horizontal="center" vertical="center"/>
    </xf>
    <xf numFmtId="0" fontId="15" fillId="4" borderId="48" xfId="0" applyFont="1" applyFill="1" applyBorder="1" applyAlignment="1">
      <alignment horizontal="center" vertical="center"/>
    </xf>
    <xf numFmtId="0" fontId="15" fillId="4" borderId="143" xfId="0" applyFont="1" applyFill="1" applyBorder="1" applyAlignment="1">
      <alignment horizontal="center" vertical="center"/>
    </xf>
    <xf numFmtId="0" fontId="15" fillId="4" borderId="26" xfId="0" applyFont="1" applyFill="1" applyBorder="1" applyAlignment="1">
      <alignment horizontal="center" vertical="center"/>
    </xf>
    <xf numFmtId="0" fontId="6" fillId="4" borderId="2"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2" fillId="4" borderId="21" xfId="0" applyFont="1" applyFill="1" applyBorder="1" applyAlignment="1">
      <alignment horizontal="center" vertical="center" wrapText="1"/>
    </xf>
    <xf numFmtId="177" fontId="15" fillId="4" borderId="141" xfId="0" applyNumberFormat="1" applyFont="1" applyFill="1" applyBorder="1" applyAlignment="1">
      <alignment horizontal="center" vertical="center"/>
    </xf>
    <xf numFmtId="177" fontId="15" fillId="4" borderId="142" xfId="0" applyNumberFormat="1" applyFont="1" applyFill="1" applyBorder="1" applyAlignment="1">
      <alignment horizontal="center" vertical="center"/>
    </xf>
    <xf numFmtId="177" fontId="15" fillId="4" borderId="144" xfId="0" applyNumberFormat="1" applyFont="1" applyFill="1" applyBorder="1" applyAlignment="1">
      <alignment horizontal="center" vertical="center"/>
    </xf>
    <xf numFmtId="177" fontId="15" fillId="4" borderId="145" xfId="0" applyNumberFormat="1" applyFont="1" applyFill="1" applyBorder="1" applyAlignment="1">
      <alignment horizontal="center" vertical="center"/>
    </xf>
    <xf numFmtId="0" fontId="4" fillId="4" borderId="132" xfId="0" applyFont="1" applyFill="1" applyBorder="1" applyAlignment="1">
      <alignment horizontal="center" vertical="center" wrapText="1"/>
    </xf>
    <xf numFmtId="0" fontId="4" fillId="4" borderId="133" xfId="0" applyFont="1" applyFill="1" applyBorder="1" applyAlignment="1">
      <alignment horizontal="center" vertical="center" wrapText="1"/>
    </xf>
    <xf numFmtId="0" fontId="4" fillId="4" borderId="138" xfId="0" applyFont="1" applyFill="1" applyBorder="1" applyAlignment="1">
      <alignment horizontal="center" vertical="center" wrapText="1"/>
    </xf>
    <xf numFmtId="0" fontId="4" fillId="4" borderId="134" xfId="0" applyFont="1" applyFill="1" applyBorder="1" applyAlignment="1">
      <alignment horizontal="center" vertical="center" wrapText="1"/>
    </xf>
    <xf numFmtId="0" fontId="4" fillId="4" borderId="135" xfId="0" applyFont="1" applyFill="1" applyBorder="1" applyAlignment="1">
      <alignment horizontal="center" vertical="center" wrapText="1"/>
    </xf>
    <xf numFmtId="0" fontId="4" fillId="4" borderId="139"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13" fillId="4" borderId="122" xfId="0" applyFont="1" applyFill="1" applyBorder="1" applyAlignment="1">
      <alignment horizontal="left" vertical="top"/>
    </xf>
    <xf numFmtId="0" fontId="4" fillId="4" borderId="122" xfId="0" applyFont="1" applyFill="1" applyBorder="1" applyAlignment="1">
      <alignment vertical="top"/>
    </xf>
    <xf numFmtId="0" fontId="8" fillId="4" borderId="132" xfId="0" applyFont="1" applyFill="1" applyBorder="1" applyAlignment="1">
      <alignment horizontal="center" vertical="center" wrapText="1"/>
    </xf>
    <xf numFmtId="0" fontId="8" fillId="4" borderId="133" xfId="0" applyFont="1" applyFill="1" applyBorder="1" applyAlignment="1">
      <alignment horizontal="center" vertical="center" wrapText="1"/>
    </xf>
    <xf numFmtId="0" fontId="8" fillId="4" borderId="134" xfId="0" applyFont="1" applyFill="1" applyBorder="1" applyAlignment="1">
      <alignment horizontal="center" vertical="center" wrapText="1"/>
    </xf>
    <xf numFmtId="0" fontId="8" fillId="4" borderId="135" xfId="0" applyFont="1" applyFill="1" applyBorder="1" applyAlignment="1">
      <alignment horizontal="center" vertical="center" wrapText="1"/>
    </xf>
    <xf numFmtId="0" fontId="4" fillId="4" borderId="47" xfId="0" applyFont="1" applyFill="1" applyBorder="1" applyAlignment="1">
      <alignment vertical="center" wrapText="1"/>
    </xf>
    <xf numFmtId="0" fontId="4" fillId="4" borderId="130" xfId="0" applyFont="1" applyFill="1" applyBorder="1" applyAlignment="1">
      <alignment vertical="center" wrapText="1"/>
    </xf>
    <xf numFmtId="0" fontId="4" fillId="4" borderId="136" xfId="0" applyFont="1" applyFill="1" applyBorder="1" applyAlignment="1">
      <alignment vertical="center" wrapText="1"/>
    </xf>
    <xf numFmtId="0" fontId="4" fillId="4" borderId="121" xfId="0" applyFont="1" applyFill="1" applyBorder="1" applyAlignment="1">
      <alignment horizontal="center" vertical="center" wrapText="1"/>
    </xf>
    <xf numFmtId="0" fontId="4" fillId="4" borderId="123" xfId="0" applyFont="1" applyFill="1" applyBorder="1" applyAlignment="1">
      <alignment horizontal="center" vertical="center" wrapText="1"/>
    </xf>
    <xf numFmtId="0" fontId="4" fillId="4" borderId="13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4" fillId="4" borderId="140" xfId="0" applyFont="1" applyFill="1" applyBorder="1" applyAlignment="1">
      <alignment wrapText="1"/>
    </xf>
    <xf numFmtId="0" fontId="4" fillId="4" borderId="47" xfId="0" applyFont="1" applyFill="1" applyBorder="1" applyAlignment="1">
      <alignment wrapText="1"/>
    </xf>
    <xf numFmtId="0" fontId="4" fillId="4" borderId="128" xfId="0" applyFont="1" applyFill="1" applyBorder="1" applyAlignment="1">
      <alignment horizontal="center" vertical="center" textRotation="255"/>
    </xf>
    <xf numFmtId="0" fontId="4" fillId="4" borderId="130" xfId="0" applyFont="1" applyFill="1" applyBorder="1" applyAlignment="1">
      <alignment horizontal="center" vertical="center" textRotation="255"/>
    </xf>
    <xf numFmtId="0" fontId="4" fillId="4" borderId="12" xfId="0" applyFont="1" applyFill="1" applyBorder="1" applyAlignment="1">
      <alignment horizontal="center" vertical="center" textRotation="255"/>
    </xf>
    <xf numFmtId="0" fontId="7" fillId="0" borderId="151" xfId="0" applyFont="1" applyBorder="1" applyAlignment="1">
      <alignment horizontal="center" vertical="center" wrapText="1"/>
    </xf>
    <xf numFmtId="0" fontId="7" fillId="0" borderId="118" xfId="0" applyFont="1" applyBorder="1" applyAlignment="1">
      <alignment horizontal="center" vertical="center" wrapText="1"/>
    </xf>
    <xf numFmtId="0" fontId="7" fillId="0" borderId="120" xfId="0" applyFont="1" applyBorder="1" applyAlignment="1">
      <alignment horizontal="center" vertical="center" wrapText="1"/>
    </xf>
    <xf numFmtId="0" fontId="7" fillId="0" borderId="152" xfId="0" applyFont="1" applyBorder="1" applyAlignment="1">
      <alignment horizontal="center" vertical="center" wrapText="1"/>
    </xf>
    <xf numFmtId="0" fontId="7" fillId="0" borderId="153" xfId="0" applyFont="1" applyFill="1" applyBorder="1" applyAlignment="1">
      <alignment horizontal="center" vertical="center" wrapText="1"/>
    </xf>
    <xf numFmtId="0" fontId="7" fillId="0" borderId="118" xfId="0" applyFont="1" applyFill="1" applyBorder="1" applyAlignment="1">
      <alignment horizontal="center" vertical="center" wrapText="1"/>
    </xf>
    <xf numFmtId="0" fontId="7" fillId="0" borderId="152" xfId="0" applyFont="1" applyFill="1" applyBorder="1" applyAlignment="1">
      <alignment horizontal="center" vertical="center" wrapText="1"/>
    </xf>
    <xf numFmtId="0" fontId="31" fillId="0" borderId="0" xfId="0" applyFont="1" applyAlignment="1">
      <alignment horizontal="center" vertical="center"/>
    </xf>
    <xf numFmtId="0" fontId="31" fillId="0" borderId="146" xfId="0" applyFont="1" applyBorder="1" applyAlignment="1">
      <alignment horizontal="center"/>
    </xf>
    <xf numFmtId="0" fontId="3" fillId="0" borderId="0" xfId="0" applyFont="1" applyAlignment="1">
      <alignment horizontal="center" vertical="center"/>
    </xf>
    <xf numFmtId="0" fontId="31" fillId="0" borderId="0" xfId="0" applyFont="1" applyAlignment="1">
      <alignment horizontal="center"/>
    </xf>
    <xf numFmtId="0" fontId="7" fillId="0" borderId="153" xfId="0" applyFont="1" applyBorder="1" applyAlignment="1">
      <alignment horizontal="center" vertical="center" wrapText="1"/>
    </xf>
    <xf numFmtId="0" fontId="7" fillId="0" borderId="154" xfId="0" applyFont="1" applyBorder="1" applyAlignment="1">
      <alignment horizontal="center" vertical="center" wrapText="1"/>
    </xf>
    <xf numFmtId="0" fontId="7" fillId="0" borderId="119" xfId="0" applyFont="1" applyBorder="1" applyAlignment="1">
      <alignment horizontal="center" vertical="center" wrapText="1"/>
    </xf>
    <xf numFmtId="0" fontId="42" fillId="5" borderId="0" xfId="0" applyFont="1" applyFill="1" applyBorder="1" applyAlignment="1">
      <alignment horizontal="center"/>
    </xf>
    <xf numFmtId="0" fontId="42" fillId="5" borderId="0" xfId="0" applyFont="1" applyFill="1" applyAlignment="1">
      <alignment horizontal="center"/>
    </xf>
    <xf numFmtId="0" fontId="3" fillId="0" borderId="1" xfId="0" applyFont="1" applyBorder="1" applyAlignment="1">
      <alignment horizontal="center" wrapText="1"/>
    </xf>
    <xf numFmtId="0" fontId="3" fillId="0" borderId="119" xfId="0" applyFont="1" applyBorder="1" applyAlignment="1">
      <alignment horizontal="center" wrapText="1"/>
    </xf>
    <xf numFmtId="0" fontId="3" fillId="0" borderId="4" xfId="0" applyFont="1" applyBorder="1" applyAlignment="1">
      <alignment horizontal="center" wrapText="1"/>
    </xf>
    <xf numFmtId="0" fontId="3" fillId="0" borderId="14" xfId="0" applyFont="1" applyBorder="1" applyAlignment="1">
      <alignment horizontal="center" wrapText="1"/>
    </xf>
    <xf numFmtId="0" fontId="7" fillId="0" borderId="47" xfId="0" applyFont="1" applyBorder="1" applyAlignment="1">
      <alignment horizontal="center" vertical="center" textRotation="255" wrapText="1"/>
    </xf>
    <xf numFmtId="0" fontId="7" fillId="0" borderId="130" xfId="0" applyFont="1" applyBorder="1" applyAlignment="1">
      <alignment horizontal="center" vertical="center" textRotation="255" wrapText="1"/>
    </xf>
    <xf numFmtId="0" fontId="7" fillId="0" borderId="147" xfId="0" applyFont="1" applyBorder="1" applyAlignment="1">
      <alignment horizontal="center" vertical="center" textRotation="255" wrapText="1"/>
    </xf>
    <xf numFmtId="0" fontId="7" fillId="0" borderId="148" xfId="0" applyFont="1" applyBorder="1" applyAlignment="1">
      <alignment horizontal="center" vertical="center" textRotation="255" wrapText="1"/>
    </xf>
    <xf numFmtId="0" fontId="7" fillId="0" borderId="149" xfId="0" applyFont="1" applyBorder="1" applyAlignment="1">
      <alignment horizontal="center" vertical="center" textRotation="255" wrapText="1"/>
    </xf>
    <xf numFmtId="0" fontId="7" fillId="0" borderId="150" xfId="0" applyFont="1" applyBorder="1" applyAlignment="1">
      <alignment horizontal="center" vertical="center" textRotation="255" wrapText="1"/>
    </xf>
    <xf numFmtId="0" fontId="7" fillId="0" borderId="4" xfId="0" applyFont="1" applyBorder="1" applyAlignment="1">
      <alignment horizontal="center" vertical="center" textRotation="255" wrapText="1"/>
    </xf>
    <xf numFmtId="0" fontId="33" fillId="0" borderId="149" xfId="0" applyFont="1" applyBorder="1" applyAlignment="1">
      <alignment horizontal="center" vertical="center" textRotation="255" wrapText="1"/>
    </xf>
    <xf numFmtId="0" fontId="33" fillId="0" borderId="150" xfId="0" applyFont="1" applyBorder="1" applyAlignment="1">
      <alignment horizontal="center" vertical="center" textRotation="255" wrapText="1"/>
    </xf>
    <xf numFmtId="0" fontId="7" fillId="0" borderId="155" xfId="0" applyFont="1" applyBorder="1" applyAlignment="1">
      <alignment horizontal="center" vertical="center" textRotation="255" wrapText="1"/>
    </xf>
    <xf numFmtId="0" fontId="39" fillId="0" borderId="0" xfId="0" applyFont="1" applyBorder="1" applyAlignment="1">
      <alignment horizontal="center"/>
    </xf>
    <xf numFmtId="0" fontId="39" fillId="0" borderId="0" xfId="0" applyFont="1" applyAlignment="1">
      <alignment horizontal="center"/>
    </xf>
    <xf numFmtId="0" fontId="3" fillId="0" borderId="1" xfId="0" applyFont="1" applyBorder="1" applyAlignment="1">
      <alignment horizontal="center" vertical="center"/>
    </xf>
    <xf numFmtId="0" fontId="3" fillId="0" borderId="19" xfId="0" applyFont="1" applyBorder="1" applyAlignment="1">
      <alignment horizontal="center" vertical="center"/>
    </xf>
    <xf numFmtId="0" fontId="3" fillId="0" borderId="150"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7" fillId="0" borderId="19" xfId="0" applyFont="1" applyBorder="1" applyAlignment="1">
      <alignment horizontal="center" vertical="center" wrapText="1"/>
    </xf>
    <xf numFmtId="0" fontId="7" fillId="0" borderId="2" xfId="0" applyFont="1" applyBorder="1" applyAlignment="1">
      <alignment horizontal="center" vertical="center" wrapText="1"/>
    </xf>
    <xf numFmtId="0" fontId="7" fillId="0" borderId="41" xfId="0" applyFont="1" applyBorder="1" applyAlignment="1">
      <alignment horizontal="center" vertical="center" wrapText="1"/>
    </xf>
    <xf numFmtId="0" fontId="4" fillId="0" borderId="1"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 xfId="0" applyFont="1" applyBorder="1" applyAlignment="1">
      <alignment horizontal="center" vertical="center"/>
    </xf>
    <xf numFmtId="0" fontId="4" fillId="0" borderId="27" xfId="0" applyFont="1" applyBorder="1" applyAlignment="1">
      <alignment horizontal="center" vertical="center"/>
    </xf>
    <xf numFmtId="0" fontId="6" fillId="0" borderId="2" xfId="0" applyFont="1" applyBorder="1" applyAlignment="1">
      <alignment horizontal="center" vertical="center"/>
    </xf>
    <xf numFmtId="0" fontId="12" fillId="0" borderId="150" xfId="0" applyFont="1" applyBorder="1" applyAlignment="1">
      <alignment horizontal="center" vertical="center"/>
    </xf>
    <xf numFmtId="0" fontId="12" fillId="0" borderId="2" xfId="0" applyFont="1" applyBorder="1" applyAlignment="1">
      <alignment horizontal="center" vertical="center"/>
    </xf>
    <xf numFmtId="0" fontId="38" fillId="0" borderId="2" xfId="0" applyFont="1" applyBorder="1" applyAlignment="1">
      <alignment horizontal="center" vertical="center"/>
    </xf>
    <xf numFmtId="0" fontId="4" fillId="0" borderId="150" xfId="0" applyFont="1" applyBorder="1" applyAlignment="1">
      <alignment horizontal="center" vertical="center"/>
    </xf>
    <xf numFmtId="0" fontId="0" fillId="0" borderId="156" xfId="0" applyFont="1" applyBorder="1" applyAlignment="1">
      <alignment horizontal="center" vertical="center" wrapText="1"/>
    </xf>
    <xf numFmtId="0" fontId="0" fillId="0" borderId="131" xfId="0" applyFont="1" applyBorder="1" applyAlignment="1">
      <alignment horizontal="center" vertical="center"/>
    </xf>
    <xf numFmtId="0" fontId="0" fillId="0" borderId="157" xfId="0" applyFont="1" applyBorder="1" applyAlignment="1">
      <alignment horizontal="center" vertical="center"/>
    </xf>
    <xf numFmtId="0" fontId="0" fillId="0" borderId="158" xfId="0" applyFont="1" applyBorder="1" applyAlignment="1">
      <alignment horizontal="center" vertical="center"/>
    </xf>
    <xf numFmtId="0" fontId="0" fillId="0" borderId="119" xfId="0" applyFont="1" applyBorder="1" applyAlignment="1">
      <alignment horizontal="center" vertical="center"/>
    </xf>
    <xf numFmtId="0" fontId="0" fillId="0" borderId="118" xfId="0" applyFont="1" applyBorder="1" applyAlignment="1">
      <alignment horizontal="center" vertical="center"/>
    </xf>
    <xf numFmtId="0" fontId="0" fillId="0" borderId="154" xfId="0" applyFont="1" applyBorder="1" applyAlignment="1">
      <alignment horizontal="center" vertical="center"/>
    </xf>
    <xf numFmtId="0" fontId="0" fillId="0" borderId="156" xfId="0" applyFont="1" applyBorder="1" applyAlignment="1">
      <alignment vertical="center" textRotation="255"/>
    </xf>
    <xf numFmtId="0" fontId="0" fillId="0" borderId="159" xfId="0" applyFont="1" applyBorder="1" applyAlignment="1">
      <alignment vertical="center" textRotation="255"/>
    </xf>
    <xf numFmtId="0" fontId="0" fillId="0" borderId="130" xfId="0" applyFont="1" applyBorder="1" applyAlignment="1">
      <alignment vertical="center" textRotation="255"/>
    </xf>
    <xf numFmtId="0" fontId="0" fillId="0" borderId="131" xfId="0" applyFont="1" applyBorder="1" applyAlignment="1">
      <alignment vertical="center" textRotation="255"/>
    </xf>
    <xf numFmtId="0" fontId="0" fillId="0" borderId="156" xfId="0" applyFont="1" applyBorder="1" applyAlignment="1">
      <alignment vertical="center"/>
    </xf>
    <xf numFmtId="0" fontId="0" fillId="0" borderId="131" xfId="0" applyFont="1" applyBorder="1" applyAlignment="1">
      <alignment vertical="center"/>
    </xf>
    <xf numFmtId="0" fontId="15" fillId="0" borderId="2" xfId="0" applyFont="1" applyBorder="1" applyAlignment="1">
      <alignment horizontal="center"/>
    </xf>
    <xf numFmtId="0" fontId="15" fillId="0" borderId="41" xfId="0" applyFont="1" applyBorder="1" applyAlignment="1">
      <alignment horizontal="center"/>
    </xf>
    <xf numFmtId="0" fontId="15" fillId="0" borderId="28" xfId="0" applyFont="1" applyBorder="1" applyAlignment="1">
      <alignment horizontal="center"/>
    </xf>
    <xf numFmtId="0" fontId="4" fillId="0" borderId="4" xfId="0" applyFont="1" applyBorder="1" applyAlignment="1">
      <alignment horizontal="center" vertical="center"/>
    </xf>
  </cellXfs>
  <cellStyles count="7">
    <cellStyle name="桁区切り" xfId="1" builtinId="6"/>
    <cellStyle name="桁区切り 3" xfId="2"/>
    <cellStyle name="標準" xfId="0" builtinId="0"/>
    <cellStyle name="標準 2" xfId="3"/>
    <cellStyle name="標準 5" xfId="4"/>
    <cellStyle name="標準_Sheet1" xfId="5"/>
    <cellStyle name="標準_第１表"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w="25400">
          <a:noFill/>
        </a:ln>
      </c:spPr>
      <c:txPr>
        <a:bodyPr/>
        <a:lstStyle/>
        <a:p>
          <a:pPr>
            <a:defRPr sz="175" b="1" i="0" u="none" strike="noStrike" baseline="0">
              <a:solidFill>
                <a:srgbClr val="000000"/>
              </a:solidFill>
              <a:latin typeface="ＭＳ ゴシック"/>
              <a:ea typeface="ＭＳ ゴシック"/>
              <a:cs typeface="ＭＳ ゴシック"/>
            </a:defRPr>
          </a:pPr>
          <a:endParaRPr lang="ja-JP"/>
        </a:p>
      </c:txPr>
    </c:title>
    <c:autoTitleDeleted val="0"/>
    <c:plotArea>
      <c:layout/>
      <c:barChart>
        <c:barDir val="bar"/>
        <c:grouping val="clustered"/>
        <c:varyColors val="0"/>
        <c:ser>
          <c:idx val="0"/>
          <c:order val="0"/>
          <c:tx>
            <c:strRef>
              <c:f>グラフ!#REF!</c:f>
              <c:strCache>
                <c:ptCount val="1"/>
                <c:pt idx="0">
                  <c:v>#REF!</c:v>
                </c:pt>
              </c:strCache>
            </c:strRef>
          </c:tx>
          <c:spPr>
            <a:solidFill>
              <a:srgbClr val="9999FF"/>
            </a:solidFill>
            <a:ln w="12700">
              <a:solidFill>
                <a:srgbClr val="000000"/>
              </a:solidFill>
              <a:prstDash val="solid"/>
            </a:ln>
          </c:spPr>
          <c:invertIfNegative val="0"/>
          <c:cat>
            <c:numRef>
              <c:f>グラフ!#REF!</c:f>
              <c:numCache>
                <c:formatCode>General</c:formatCode>
                <c:ptCount val="1"/>
                <c:pt idx="0">
                  <c:v>1</c:v>
                </c:pt>
              </c:numCache>
            </c:numRef>
          </c:cat>
          <c:val>
            <c:numRef>
              <c:f>グラフ!#REF!</c:f>
              <c:numCache>
                <c:formatCode>General</c:formatCode>
                <c:ptCount val="1"/>
                <c:pt idx="0">
                  <c:v>1</c:v>
                </c:pt>
              </c:numCache>
            </c:numRef>
          </c:val>
        </c:ser>
        <c:dLbls>
          <c:showLegendKey val="0"/>
          <c:showVal val="0"/>
          <c:showCatName val="0"/>
          <c:showSerName val="0"/>
          <c:showPercent val="0"/>
          <c:showBubbleSize val="0"/>
        </c:dLbls>
        <c:gapWidth val="0"/>
        <c:axId val="46071808"/>
        <c:axId val="46073344"/>
      </c:barChart>
      <c:catAx>
        <c:axId val="46071808"/>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ゴシック"/>
                <a:ea typeface="ＭＳ ゴシック"/>
                <a:cs typeface="ＭＳ ゴシック"/>
              </a:defRPr>
            </a:pPr>
            <a:endParaRPr lang="ja-JP"/>
          </a:p>
        </c:txPr>
        <c:crossAx val="46073344"/>
        <c:crosses val="autoZero"/>
        <c:auto val="1"/>
        <c:lblAlgn val="ctr"/>
        <c:lblOffset val="100"/>
        <c:tickLblSkip val="1"/>
        <c:tickMarkSkip val="1"/>
        <c:noMultiLvlLbl val="0"/>
      </c:catAx>
      <c:valAx>
        <c:axId val="46073344"/>
        <c:scaling>
          <c:orientation val="minMax"/>
          <c:max val="10"/>
        </c:scaling>
        <c:delete val="0"/>
        <c:axPos val="b"/>
        <c:majorGridlines>
          <c:spPr>
            <a:ln w="3175">
              <a:solidFill>
                <a:srgbClr val="000000"/>
              </a:solidFill>
              <a:prstDash val="solid"/>
            </a:ln>
          </c:spPr>
        </c:majorGridlines>
        <c:title>
          <c:tx>
            <c:rich>
              <a:bodyPr/>
              <a:lstStyle/>
              <a:p>
                <a:pPr>
                  <a:defRPr sz="200" b="0" i="0" u="none" strike="noStrike" baseline="0">
                    <a:solidFill>
                      <a:srgbClr val="000000"/>
                    </a:solidFill>
                    <a:latin typeface="ＭＳ Ｐゴシック"/>
                    <a:ea typeface="ＭＳ Ｐゴシック"/>
                    <a:cs typeface="ＭＳ Ｐゴシック"/>
                  </a:defRPr>
                </a:pPr>
                <a:r>
                  <a:rPr lang="en-US" altLang="ja-JP"/>
                  <a:t>%</a:t>
                </a:r>
              </a:p>
            </c:rich>
          </c:tx>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ゴシック"/>
                <a:ea typeface="ＭＳ ゴシック"/>
                <a:cs typeface="ＭＳ ゴシック"/>
              </a:defRPr>
            </a:pPr>
            <a:endParaRPr lang="ja-JP"/>
          </a:p>
        </c:txPr>
        <c:crossAx val="46071808"/>
        <c:crosses val="autoZero"/>
        <c:crossBetween val="between"/>
        <c:majorUnit val="2.5"/>
      </c:valAx>
      <c:spPr>
        <a:noFill/>
        <a:ln w="12700">
          <a:solidFill>
            <a:srgbClr val="000000"/>
          </a:solidFill>
          <a:prstDash val="solid"/>
        </a:ln>
      </c:spPr>
    </c:plotArea>
    <c:plotVisOnly val="1"/>
    <c:dispBlanksAs val="gap"/>
    <c:showDLblsOverMax val="0"/>
  </c:chart>
  <c:spPr>
    <a:noFill/>
    <a:ln w="9525">
      <a:noFill/>
    </a:ln>
  </c:spPr>
  <c:txPr>
    <a:bodyPr/>
    <a:lstStyle/>
    <a:p>
      <a:pPr>
        <a:defRPr sz="4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25" b="0" i="0" u="none" strike="noStrike" baseline="0">
                <a:solidFill>
                  <a:srgbClr val="000000"/>
                </a:solidFill>
                <a:latin typeface="ＭＳ Ｐゴシック"/>
                <a:ea typeface="ＭＳ Ｐゴシック"/>
                <a:cs typeface="ＭＳ Ｐゴシック"/>
              </a:defRPr>
            </a:pPr>
            <a:r>
              <a:rPr lang="ja-JP" altLang="en-US"/>
              <a:t>将来人口推計（２０００年基準）</a:t>
            </a:r>
          </a:p>
        </c:rich>
      </c:tx>
      <c:layout/>
      <c:overlay val="0"/>
      <c:spPr>
        <a:noFill/>
        <a:ln w="25400">
          <a:noFill/>
        </a:ln>
      </c:spPr>
    </c:title>
    <c:autoTitleDeleted val="0"/>
    <c:view3D>
      <c:rotX val="15"/>
      <c:hPercent val="15"/>
      <c:rotY val="20"/>
      <c:depthPercent val="100"/>
      <c:rAngAx val="1"/>
    </c:view3D>
    <c:floor>
      <c:thickness val="0"/>
      <c:spPr>
        <a:solidFill>
          <a:srgbClr val="C0C0C0"/>
        </a:solidFill>
        <a:ln w="3175">
          <a:solidFill>
            <a:srgbClr val="000000"/>
          </a:solidFill>
          <a:prstDash val="solid"/>
        </a:ln>
      </c:spPr>
    </c:floor>
    <c:sideWall>
      <c:thickness val="0"/>
      <c:spPr>
        <a:solidFill>
          <a:srgbClr val="CCCCFF"/>
        </a:solidFill>
        <a:ln w="12700">
          <a:solidFill>
            <a:srgbClr val="808080"/>
          </a:solidFill>
          <a:prstDash val="solid"/>
        </a:ln>
      </c:spPr>
    </c:sideWall>
    <c:backWall>
      <c:thickness val="0"/>
      <c:spPr>
        <a:solidFill>
          <a:srgbClr val="CCCCFF"/>
        </a:solidFill>
        <a:ln w="12700">
          <a:solidFill>
            <a:srgbClr val="808080"/>
          </a:solidFill>
          <a:prstDash val="solid"/>
        </a:ln>
      </c:spPr>
    </c:backWall>
    <c:plotArea>
      <c:layout/>
      <c:bar3DChart>
        <c:barDir val="col"/>
        <c:grouping val="stacked"/>
        <c:varyColors val="0"/>
        <c:ser>
          <c:idx val="0"/>
          <c:order val="0"/>
          <c:tx>
            <c:strRef>
              <c:f>グラフ!#REF!</c:f>
              <c:strCache>
                <c:ptCount val="1"/>
                <c:pt idx="0">
                  <c:v>#REF!</c:v>
                </c:pt>
              </c:strCache>
            </c:strRef>
          </c:tx>
          <c:spPr>
            <a:solidFill>
              <a:srgbClr val="9999FF"/>
            </a:solidFill>
            <a:ln w="12700">
              <a:solidFill>
                <a:srgbClr val="000000"/>
              </a:solidFill>
              <a:prstDash val="solid"/>
            </a:ln>
          </c:spPr>
          <c:invertIfNegative val="0"/>
          <c:cat>
            <c:numRef>
              <c:f>グラフ!#REF!</c:f>
              <c:numCache>
                <c:formatCode>General</c:formatCode>
                <c:ptCount val="1"/>
                <c:pt idx="0">
                  <c:v>1</c:v>
                </c:pt>
              </c:numCache>
            </c:numRef>
          </c:cat>
          <c:val>
            <c:numRef>
              <c:f>グラフ!#REF!</c:f>
              <c:numCache>
                <c:formatCode>General</c:formatCode>
                <c:ptCount val="1"/>
                <c:pt idx="0">
                  <c:v>1</c:v>
                </c:pt>
              </c:numCache>
            </c:numRef>
          </c:val>
        </c:ser>
        <c:ser>
          <c:idx val="1"/>
          <c:order val="1"/>
          <c:tx>
            <c:strRef>
              <c:f>グラフ!#REF!</c:f>
              <c:strCache>
                <c:ptCount val="1"/>
                <c:pt idx="0">
                  <c:v>#REF!</c:v>
                </c:pt>
              </c:strCache>
            </c:strRef>
          </c:tx>
          <c:spPr>
            <a:pattFill prst="dkDnDiag">
              <a:fgClr>
                <a:srgbClr xmlns:mc="http://schemas.openxmlformats.org/markup-compatibility/2006" xmlns:a14="http://schemas.microsoft.com/office/drawing/2010/main" val="993366" mc:Ignorable="a14" a14:legacySpreadsheetColorIndex="25"/>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numRef>
              <c:f>グラフ!#REF!</c:f>
              <c:numCache>
                <c:formatCode>General</c:formatCode>
                <c:ptCount val="1"/>
                <c:pt idx="0">
                  <c:v>1</c:v>
                </c:pt>
              </c:numCache>
            </c:numRef>
          </c:cat>
          <c:val>
            <c:numRef>
              <c:f>グラフ!#REF!</c:f>
              <c:numCache>
                <c:formatCode>General</c:formatCode>
                <c:ptCount val="1"/>
                <c:pt idx="0">
                  <c:v>1</c:v>
                </c:pt>
              </c:numCache>
            </c:numRef>
          </c:val>
        </c:ser>
        <c:ser>
          <c:idx val="2"/>
          <c:order val="2"/>
          <c:tx>
            <c:strRef>
              <c:f>グラフ!#REF!</c:f>
              <c:strCache>
                <c:ptCount val="1"/>
                <c:pt idx="0">
                  <c:v>#REF!</c:v>
                </c:pt>
              </c:strCache>
            </c:strRef>
          </c:tx>
          <c:spPr>
            <a:solidFill>
              <a:srgbClr val="FFFFCC"/>
            </a:solidFill>
            <a:ln w="12700">
              <a:solidFill>
                <a:srgbClr val="000000"/>
              </a:solidFill>
              <a:prstDash val="solid"/>
            </a:ln>
          </c:spPr>
          <c:invertIfNegative val="0"/>
          <c:cat>
            <c:numRef>
              <c:f>グラフ!#REF!</c:f>
              <c:numCache>
                <c:formatCode>General</c:formatCode>
                <c:ptCount val="1"/>
                <c:pt idx="0">
                  <c:v>1</c:v>
                </c:pt>
              </c:numCache>
            </c:numRef>
          </c:cat>
          <c:val>
            <c:numRef>
              <c:f>グラフ!#REF!</c:f>
              <c:numCache>
                <c:formatCode>General</c:formatCode>
                <c:ptCount val="1"/>
                <c:pt idx="0">
                  <c:v>1</c:v>
                </c:pt>
              </c:numCache>
            </c:numRef>
          </c:val>
        </c:ser>
        <c:dLbls>
          <c:showLegendKey val="0"/>
          <c:showVal val="0"/>
          <c:showCatName val="0"/>
          <c:showSerName val="0"/>
          <c:showPercent val="0"/>
          <c:showBubbleSize val="0"/>
        </c:dLbls>
        <c:gapWidth val="150"/>
        <c:gapDepth val="30"/>
        <c:shape val="box"/>
        <c:axId val="107630976"/>
        <c:axId val="107632512"/>
        <c:axId val="0"/>
      </c:bar3DChart>
      <c:catAx>
        <c:axId val="107630976"/>
        <c:scaling>
          <c:orientation val="minMax"/>
        </c:scaling>
        <c:delete val="0"/>
        <c:axPos val="b"/>
        <c:numFmt formatCode="General" sourceLinked="1"/>
        <c:majorTickMark val="in"/>
        <c:minorTickMark val="none"/>
        <c:tickLblPos val="low"/>
        <c:spPr>
          <a:ln w="3175">
            <a:solidFill>
              <a:srgbClr val="000000"/>
            </a:solidFill>
            <a:prstDash val="solid"/>
          </a:ln>
        </c:spPr>
        <c:txPr>
          <a:bodyPr rot="-270000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7632512"/>
        <c:crosses val="autoZero"/>
        <c:auto val="1"/>
        <c:lblAlgn val="ctr"/>
        <c:lblOffset val="100"/>
        <c:tickLblSkip val="1"/>
        <c:tickMarkSkip val="1"/>
        <c:noMultiLvlLbl val="0"/>
      </c:catAx>
      <c:valAx>
        <c:axId val="107632512"/>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ＭＳ Ｐゴシック"/>
                <a:ea typeface="ＭＳ Ｐゴシック"/>
                <a:cs typeface="ＭＳ Ｐゴシック"/>
              </a:defRPr>
            </a:pPr>
            <a:endParaRPr lang="ja-JP"/>
          </a:p>
        </c:txPr>
        <c:crossAx val="107630976"/>
        <c:crosses val="autoZero"/>
        <c:crossBetween val="between"/>
      </c:valAx>
      <c:spPr>
        <a:noFill/>
        <a:ln w="25400">
          <a:noFill/>
        </a:ln>
      </c:spPr>
    </c:plotArea>
    <c:plotVisOnly val="1"/>
    <c:dispBlanksAs val="gap"/>
    <c:showDLblsOverMax val="0"/>
  </c:chart>
  <c:spPr>
    <a:noFill/>
    <a:ln w="9525">
      <a:noFill/>
    </a:ln>
  </c:spPr>
  <c:txPr>
    <a:bodyPr/>
    <a:lstStyle/>
    <a:p>
      <a:pPr>
        <a:defRPr sz="3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1" i="0" u="none" strike="noStrike" baseline="0">
                <a:solidFill>
                  <a:srgbClr val="0000FF"/>
                </a:solidFill>
                <a:latin typeface="ＭＳ Ｐゴシック"/>
                <a:ea typeface="ＭＳ Ｐゴシック"/>
                <a:cs typeface="ＭＳ Ｐゴシック"/>
              </a:defRPr>
            </a:pPr>
            <a:r>
              <a:rPr lang="ja-JP" altLang="en-US"/>
              <a:t>（男性）</a:t>
            </a:r>
          </a:p>
        </c:rich>
      </c:tx>
      <c:layout>
        <c:manualLayout>
          <c:xMode val="edge"/>
          <c:yMode val="edge"/>
          <c:x val="0.80273943839211881"/>
          <c:y val="5.7268947576243234E-2"/>
        </c:manualLayout>
      </c:layout>
      <c:overlay val="0"/>
      <c:spPr>
        <a:noFill/>
        <a:ln w="25400">
          <a:noFill/>
        </a:ln>
      </c:spPr>
    </c:title>
    <c:autoTitleDeleted val="0"/>
    <c:plotArea>
      <c:layout>
        <c:manualLayout>
          <c:layoutTarget val="inner"/>
          <c:xMode val="edge"/>
          <c:yMode val="edge"/>
          <c:x val="7.3972602739726029E-2"/>
          <c:y val="0.1894273127753304"/>
          <c:w val="0.88219178082191785"/>
          <c:h val="0.64317180616740088"/>
        </c:manualLayout>
      </c:layout>
      <c:barChart>
        <c:barDir val="bar"/>
        <c:grouping val="clustered"/>
        <c:varyColors val="0"/>
        <c:ser>
          <c:idx val="0"/>
          <c:order val="0"/>
          <c:tx>
            <c:strRef>
              <c:f>グラフ!$M$20</c:f>
              <c:strCache>
                <c:ptCount val="1"/>
                <c:pt idx="0">
                  <c:v>三重県</c:v>
                </c:pt>
              </c:strCache>
            </c:strRef>
          </c:tx>
          <c:spPr>
            <a:solidFill>
              <a:srgbClr val="9999FF"/>
            </a:solidFill>
            <a:ln w="12700">
              <a:solidFill>
                <a:srgbClr val="000000"/>
              </a:solidFill>
              <a:prstDash val="solid"/>
            </a:ln>
          </c:spPr>
          <c:invertIfNegative val="0"/>
          <c:cat>
            <c:strRef>
              <c:f>グラフ!$L$21:$L$25</c:f>
              <c:strCache>
                <c:ptCount val="5"/>
                <c:pt idx="0">
                  <c:v>不慮の事故</c:v>
                </c:pt>
                <c:pt idx="1">
                  <c:v>肺炎</c:v>
                </c:pt>
                <c:pt idx="2">
                  <c:v>脳血管疾患</c:v>
                </c:pt>
                <c:pt idx="3">
                  <c:v>心疾患</c:v>
                </c:pt>
                <c:pt idx="4">
                  <c:v>悪性新生物</c:v>
                </c:pt>
              </c:strCache>
            </c:strRef>
          </c:cat>
          <c:val>
            <c:numRef>
              <c:f>グラフ!$M$21:$M$25</c:f>
              <c:numCache>
                <c:formatCode>#,##0_);[Red]\(#,##0\)</c:formatCode>
                <c:ptCount val="5"/>
                <c:pt idx="0">
                  <c:v>24.92</c:v>
                </c:pt>
                <c:pt idx="1">
                  <c:v>42.11</c:v>
                </c:pt>
                <c:pt idx="2">
                  <c:v>39.950000000000003</c:v>
                </c:pt>
                <c:pt idx="3">
                  <c:v>66.989999999999995</c:v>
                </c:pt>
                <c:pt idx="4">
                  <c:v>167.09</c:v>
                </c:pt>
              </c:numCache>
            </c:numRef>
          </c:val>
        </c:ser>
        <c:ser>
          <c:idx val="1"/>
          <c:order val="1"/>
          <c:tx>
            <c:strRef>
              <c:f>グラフ!$N$20</c:f>
              <c:strCache>
                <c:ptCount val="1"/>
                <c:pt idx="0">
                  <c:v>桑名管内</c:v>
                </c:pt>
              </c:strCache>
            </c:strRef>
          </c:tx>
          <c:spPr>
            <a:pattFill prst="dkDnDiag">
              <a:fgClr>
                <a:srgbClr xmlns:mc="http://schemas.openxmlformats.org/markup-compatibility/2006" xmlns:a14="http://schemas.microsoft.com/office/drawing/2010/main" val="FF0000" mc:Ignorable="a14" a14:legacySpreadsheetColorIndex="10"/>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グラフ!$L$21:$L$25</c:f>
              <c:strCache>
                <c:ptCount val="5"/>
                <c:pt idx="0">
                  <c:v>不慮の事故</c:v>
                </c:pt>
                <c:pt idx="1">
                  <c:v>肺炎</c:v>
                </c:pt>
                <c:pt idx="2">
                  <c:v>脳血管疾患</c:v>
                </c:pt>
                <c:pt idx="3">
                  <c:v>心疾患</c:v>
                </c:pt>
                <c:pt idx="4">
                  <c:v>悪性新生物</c:v>
                </c:pt>
              </c:strCache>
            </c:strRef>
          </c:cat>
          <c:val>
            <c:numRef>
              <c:f>グラフ!$N$21:$N$25</c:f>
              <c:numCache>
                <c:formatCode>#,##0_);[Red]\(#,##0\)</c:formatCode>
                <c:ptCount val="5"/>
                <c:pt idx="0">
                  <c:v>34.06</c:v>
                </c:pt>
                <c:pt idx="1">
                  <c:v>42.12</c:v>
                </c:pt>
                <c:pt idx="2">
                  <c:v>33.08</c:v>
                </c:pt>
                <c:pt idx="3">
                  <c:v>62.71</c:v>
                </c:pt>
                <c:pt idx="4">
                  <c:v>162.6</c:v>
                </c:pt>
              </c:numCache>
            </c:numRef>
          </c:val>
        </c:ser>
        <c:dLbls>
          <c:showLegendKey val="0"/>
          <c:showVal val="0"/>
          <c:showCatName val="0"/>
          <c:showSerName val="0"/>
          <c:showPercent val="0"/>
          <c:showBubbleSize val="0"/>
        </c:dLbls>
        <c:gapWidth val="30"/>
        <c:axId val="107645184"/>
        <c:axId val="107671552"/>
      </c:barChart>
      <c:catAx>
        <c:axId val="107645184"/>
        <c:scaling>
          <c:orientation val="minMax"/>
        </c:scaling>
        <c:delete val="1"/>
        <c:axPos val="r"/>
        <c:majorTickMark val="out"/>
        <c:minorTickMark val="none"/>
        <c:tickLblPos val="nextTo"/>
        <c:crossAx val="107671552"/>
        <c:crosses val="autoZero"/>
        <c:auto val="1"/>
        <c:lblAlgn val="ctr"/>
        <c:lblOffset val="100"/>
        <c:noMultiLvlLbl val="0"/>
      </c:catAx>
      <c:valAx>
        <c:axId val="107671552"/>
        <c:scaling>
          <c:orientation val="maxMin"/>
        </c:scaling>
        <c:delete val="0"/>
        <c:axPos val="b"/>
        <c:majorGridlines>
          <c:spPr>
            <a:ln w="3175">
              <a:solidFill>
                <a:srgbClr val="000000"/>
              </a:solidFill>
              <a:prstDash val="solid"/>
            </a:ln>
          </c:spPr>
        </c:majorGridlines>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7645184"/>
        <c:crosses val="autoZero"/>
        <c:crossBetween val="between"/>
      </c:valAx>
      <c:spPr>
        <a:noFill/>
        <a:ln w="12700">
          <a:solidFill>
            <a:srgbClr val="808080"/>
          </a:solidFill>
          <a:prstDash val="solid"/>
        </a:ln>
      </c:spPr>
    </c:plotArea>
    <c:plotVisOnly val="1"/>
    <c:dispBlanksAs val="gap"/>
    <c:showDLblsOverMax val="0"/>
  </c:chart>
  <c:spPr>
    <a:noFill/>
    <a:ln w="9525">
      <a:noFill/>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FF0000"/>
                </a:solidFill>
                <a:latin typeface="ＭＳ Ｐゴシック"/>
                <a:ea typeface="ＭＳ Ｐゴシック"/>
                <a:cs typeface="ＭＳ Ｐゴシック"/>
              </a:defRPr>
            </a:pPr>
            <a:r>
              <a:rPr lang="ja-JP" altLang="en-US"/>
              <a:t>（女性）</a:t>
            </a:r>
          </a:p>
        </c:rich>
      </c:tx>
      <c:layout>
        <c:manualLayout>
          <c:xMode val="edge"/>
          <c:yMode val="edge"/>
          <c:x val="0.382354313553943"/>
          <c:y val="6.8669527896995708E-2"/>
        </c:manualLayout>
      </c:layout>
      <c:overlay val="0"/>
      <c:spPr>
        <a:noFill/>
        <a:ln w="25400">
          <a:noFill/>
        </a:ln>
      </c:spPr>
    </c:title>
    <c:autoTitleDeleted val="0"/>
    <c:plotArea>
      <c:layout>
        <c:manualLayout>
          <c:layoutTarget val="inner"/>
          <c:xMode val="edge"/>
          <c:yMode val="edge"/>
          <c:x val="0.26143874284729512"/>
          <c:y val="0.21030042918454936"/>
          <c:w val="0.64706088854705546"/>
          <c:h val="0.62231759656652363"/>
        </c:manualLayout>
      </c:layout>
      <c:barChart>
        <c:barDir val="bar"/>
        <c:grouping val="clustered"/>
        <c:varyColors val="0"/>
        <c:ser>
          <c:idx val="0"/>
          <c:order val="0"/>
          <c:tx>
            <c:strRef>
              <c:f>グラフ!$M$27</c:f>
              <c:strCache>
                <c:ptCount val="1"/>
                <c:pt idx="0">
                  <c:v>三重県</c:v>
                </c:pt>
              </c:strCache>
            </c:strRef>
          </c:tx>
          <c:spPr>
            <a:solidFill>
              <a:srgbClr val="9999FF"/>
            </a:solidFill>
            <a:ln w="12700">
              <a:solidFill>
                <a:srgbClr val="000000"/>
              </a:solidFill>
              <a:prstDash val="solid"/>
            </a:ln>
          </c:spPr>
          <c:invertIfNegative val="0"/>
          <c:cat>
            <c:strRef>
              <c:f>グラフ!$L$28:$L$32</c:f>
              <c:strCache>
                <c:ptCount val="5"/>
                <c:pt idx="0">
                  <c:v>不慮の事故</c:v>
                </c:pt>
                <c:pt idx="1">
                  <c:v>肺　　炎　　</c:v>
                </c:pt>
                <c:pt idx="2">
                  <c:v>脳血管疾患</c:v>
                </c:pt>
                <c:pt idx="3">
                  <c:v>心　疾　患　</c:v>
                </c:pt>
                <c:pt idx="4">
                  <c:v>悪性新生物</c:v>
                </c:pt>
              </c:strCache>
            </c:strRef>
          </c:cat>
          <c:val>
            <c:numRef>
              <c:f>グラフ!$M$28:$M$32</c:f>
              <c:numCache>
                <c:formatCode>#,##0_);[Red]\(#,##0\)</c:formatCode>
                <c:ptCount val="5"/>
                <c:pt idx="0">
                  <c:v>10.24</c:v>
                </c:pt>
                <c:pt idx="1">
                  <c:v>16.18</c:v>
                </c:pt>
                <c:pt idx="2">
                  <c:v>22.89</c:v>
                </c:pt>
                <c:pt idx="3">
                  <c:v>36.840000000000003</c:v>
                </c:pt>
                <c:pt idx="4">
                  <c:v>82.06</c:v>
                </c:pt>
              </c:numCache>
            </c:numRef>
          </c:val>
        </c:ser>
        <c:ser>
          <c:idx val="1"/>
          <c:order val="1"/>
          <c:tx>
            <c:strRef>
              <c:f>グラフ!$N$27</c:f>
              <c:strCache>
                <c:ptCount val="1"/>
                <c:pt idx="0">
                  <c:v>桑名管内</c:v>
                </c:pt>
              </c:strCache>
            </c:strRef>
          </c:tx>
          <c:spPr>
            <a:pattFill prst="dkDnDiag">
              <a:fgClr>
                <a:srgbClr xmlns:mc="http://schemas.openxmlformats.org/markup-compatibility/2006" xmlns:a14="http://schemas.microsoft.com/office/drawing/2010/main" val="FF0000" mc:Ignorable="a14" a14:legacySpreadsheetColorIndex="10"/>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グラフ!$L$28:$L$32</c:f>
              <c:strCache>
                <c:ptCount val="5"/>
                <c:pt idx="0">
                  <c:v>不慮の事故</c:v>
                </c:pt>
                <c:pt idx="1">
                  <c:v>肺　　炎　　</c:v>
                </c:pt>
                <c:pt idx="2">
                  <c:v>脳血管疾患</c:v>
                </c:pt>
                <c:pt idx="3">
                  <c:v>心　疾　患　</c:v>
                </c:pt>
                <c:pt idx="4">
                  <c:v>悪性新生物</c:v>
                </c:pt>
              </c:strCache>
            </c:strRef>
          </c:cat>
          <c:val>
            <c:numRef>
              <c:f>グラフ!$N$28:$N$32</c:f>
              <c:numCache>
                <c:formatCode>#,##0_);[Red]\(#,##0\)</c:formatCode>
                <c:ptCount val="5"/>
                <c:pt idx="0">
                  <c:v>11.16</c:v>
                </c:pt>
                <c:pt idx="1">
                  <c:v>18.03</c:v>
                </c:pt>
                <c:pt idx="2">
                  <c:v>17.64</c:v>
                </c:pt>
                <c:pt idx="3">
                  <c:v>38.54</c:v>
                </c:pt>
                <c:pt idx="4">
                  <c:v>82.05</c:v>
                </c:pt>
              </c:numCache>
            </c:numRef>
          </c:val>
        </c:ser>
        <c:dLbls>
          <c:showLegendKey val="0"/>
          <c:showVal val="0"/>
          <c:showCatName val="0"/>
          <c:showSerName val="0"/>
          <c:showPercent val="0"/>
          <c:showBubbleSize val="0"/>
        </c:dLbls>
        <c:gapWidth val="30"/>
        <c:axId val="110854528"/>
        <c:axId val="110856064"/>
      </c:barChart>
      <c:catAx>
        <c:axId val="110854528"/>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10856064"/>
        <c:crosses val="autoZero"/>
        <c:auto val="1"/>
        <c:lblAlgn val="ctr"/>
        <c:lblOffset val="100"/>
        <c:tickLblSkip val="1"/>
        <c:tickMarkSkip val="1"/>
        <c:noMultiLvlLbl val="0"/>
      </c:catAx>
      <c:valAx>
        <c:axId val="110856064"/>
        <c:scaling>
          <c:orientation val="minMax"/>
          <c:max val="150"/>
        </c:scaling>
        <c:delete val="0"/>
        <c:axPos val="b"/>
        <c:majorGridlines>
          <c:spPr>
            <a:ln w="3175">
              <a:solidFill>
                <a:srgbClr val="000000"/>
              </a:solidFill>
              <a:prstDash val="solid"/>
            </a:ln>
          </c:spPr>
        </c:majorGridlines>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10854528"/>
        <c:crosses val="autoZero"/>
        <c:crossBetween val="between"/>
      </c:valAx>
      <c:spPr>
        <a:noFill/>
        <a:ln w="12700">
          <a:solidFill>
            <a:srgbClr val="808080"/>
          </a:solidFill>
          <a:prstDash val="solid"/>
        </a:ln>
      </c:spPr>
    </c:plotArea>
    <c:legend>
      <c:legendPos val="r"/>
      <c:legendEntry>
        <c:idx val="1"/>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Entry>
      <c:layout>
        <c:manualLayout>
          <c:xMode val="edge"/>
          <c:yMode val="edge"/>
          <c:x val="2.2875816993464051E-2"/>
          <c:y val="3.4334763948497854E-2"/>
          <c:w val="0.31045854562297365"/>
          <c:h val="0.15879828326180256"/>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80"/>
                </a:solidFill>
                <a:latin typeface="ＭＳ Ｐゴシック"/>
                <a:ea typeface="ＭＳ Ｐゴシック"/>
                <a:cs typeface="ＭＳ Ｐゴシック"/>
              </a:defRPr>
            </a:pPr>
            <a:r>
              <a:rPr lang="ja-JP" altLang="en-US"/>
              <a:t>男性</a:t>
            </a:r>
          </a:p>
        </c:rich>
      </c:tx>
      <c:layout>
        <c:manualLayout>
          <c:xMode val="edge"/>
          <c:yMode val="edge"/>
          <c:x val="0.59459485254760847"/>
          <c:y val="8.1196947155799074E-2"/>
        </c:manualLayout>
      </c:layout>
      <c:overlay val="0"/>
      <c:spPr>
        <a:noFill/>
        <a:ln w="25400">
          <a:noFill/>
        </a:ln>
      </c:spPr>
    </c:title>
    <c:autoTitleDeleted val="0"/>
    <c:plotArea>
      <c:layout>
        <c:manualLayout>
          <c:layoutTarget val="inner"/>
          <c:xMode val="edge"/>
          <c:yMode val="edge"/>
          <c:x val="8.8452088452088448E-2"/>
          <c:y val="5.982930951735075E-2"/>
          <c:w val="0.59705159705159705"/>
          <c:h val="0.82051624480938168"/>
        </c:manualLayout>
      </c:layout>
      <c:lineChart>
        <c:grouping val="standard"/>
        <c:varyColors val="0"/>
        <c:ser>
          <c:idx val="0"/>
          <c:order val="0"/>
          <c:tx>
            <c:strRef>
              <c:f>グラフ!$K$37</c:f>
              <c:strCache>
                <c:ptCount val="1"/>
                <c:pt idx="0">
                  <c:v>悪性新生物</c:v>
                </c:pt>
              </c:strCache>
            </c:strRef>
          </c:tx>
          <c:spPr>
            <a:ln w="25400">
              <a:solidFill>
                <a:srgbClr val="000000"/>
              </a:solidFill>
              <a:prstDash val="solid"/>
            </a:ln>
          </c:spPr>
          <c:marker>
            <c:symbol val="diamond"/>
            <c:size val="9"/>
            <c:spPr>
              <a:solidFill>
                <a:srgbClr val="FF0000"/>
              </a:solidFill>
              <a:ln>
                <a:solidFill>
                  <a:srgbClr val="000080"/>
                </a:solidFill>
                <a:prstDash val="solid"/>
              </a:ln>
            </c:spPr>
          </c:marker>
          <c:cat>
            <c:strRef>
              <c:f>グラフ!$M$36:$Q$36</c:f>
              <c:strCache>
                <c:ptCount val="5"/>
                <c:pt idx="0">
                  <c:v>H21</c:v>
                </c:pt>
                <c:pt idx="1">
                  <c:v>H22</c:v>
                </c:pt>
                <c:pt idx="2">
                  <c:v>H23</c:v>
                </c:pt>
                <c:pt idx="3">
                  <c:v>H24</c:v>
                </c:pt>
                <c:pt idx="4">
                  <c:v>H25</c:v>
                </c:pt>
              </c:strCache>
            </c:strRef>
          </c:cat>
          <c:val>
            <c:numRef>
              <c:f>グラフ!$M$37:$Q$37</c:f>
              <c:numCache>
                <c:formatCode>0_ </c:formatCode>
                <c:ptCount val="5"/>
                <c:pt idx="0">
                  <c:v>164.58237370959046</c:v>
                </c:pt>
                <c:pt idx="1">
                  <c:v>191</c:v>
                </c:pt>
                <c:pt idx="2">
                  <c:v>163</c:v>
                </c:pt>
                <c:pt idx="3">
                  <c:v>166.66923234276501</c:v>
                </c:pt>
                <c:pt idx="4">
                  <c:v>163</c:v>
                </c:pt>
              </c:numCache>
            </c:numRef>
          </c:val>
          <c:smooth val="0"/>
        </c:ser>
        <c:ser>
          <c:idx val="1"/>
          <c:order val="1"/>
          <c:tx>
            <c:strRef>
              <c:f>グラフ!$K$38</c:f>
              <c:strCache>
                <c:ptCount val="1"/>
                <c:pt idx="0">
                  <c:v>心疾患</c:v>
                </c:pt>
              </c:strCache>
            </c:strRef>
          </c:tx>
          <c:spPr>
            <a:ln w="25400">
              <a:solidFill>
                <a:srgbClr val="000000"/>
              </a:solidFill>
              <a:prstDash val="sysDash"/>
            </a:ln>
          </c:spPr>
          <c:marker>
            <c:symbol val="triangle"/>
            <c:size val="7"/>
            <c:spPr>
              <a:solidFill>
                <a:srgbClr val="FF00FF"/>
              </a:solidFill>
              <a:ln>
                <a:solidFill>
                  <a:srgbClr val="000000"/>
                </a:solidFill>
                <a:prstDash val="solid"/>
              </a:ln>
            </c:spPr>
          </c:marker>
          <c:cat>
            <c:strRef>
              <c:f>グラフ!$M$36:$Q$36</c:f>
              <c:strCache>
                <c:ptCount val="5"/>
                <c:pt idx="0">
                  <c:v>H21</c:v>
                </c:pt>
                <c:pt idx="1">
                  <c:v>H22</c:v>
                </c:pt>
                <c:pt idx="2">
                  <c:v>H23</c:v>
                </c:pt>
                <c:pt idx="3">
                  <c:v>H24</c:v>
                </c:pt>
                <c:pt idx="4">
                  <c:v>H25</c:v>
                </c:pt>
              </c:strCache>
            </c:strRef>
          </c:cat>
          <c:val>
            <c:numRef>
              <c:f>グラフ!$M$38:$Q$38</c:f>
              <c:numCache>
                <c:formatCode>0_ </c:formatCode>
                <c:ptCount val="5"/>
                <c:pt idx="0">
                  <c:v>76.242000773758093</c:v>
                </c:pt>
                <c:pt idx="1">
                  <c:v>73</c:v>
                </c:pt>
                <c:pt idx="2">
                  <c:v>77</c:v>
                </c:pt>
                <c:pt idx="3">
                  <c:v>67.242896028696293</c:v>
                </c:pt>
                <c:pt idx="4">
                  <c:v>63</c:v>
                </c:pt>
              </c:numCache>
            </c:numRef>
          </c:val>
          <c:smooth val="0"/>
        </c:ser>
        <c:ser>
          <c:idx val="2"/>
          <c:order val="2"/>
          <c:tx>
            <c:strRef>
              <c:f>グラフ!$K$39</c:f>
              <c:strCache>
                <c:ptCount val="1"/>
                <c:pt idx="0">
                  <c:v>脳血管疾患</c:v>
                </c:pt>
              </c:strCache>
            </c:strRef>
          </c:tx>
          <c:spPr>
            <a:ln w="25400">
              <a:solidFill>
                <a:srgbClr val="000080"/>
              </a:solidFill>
              <a:prstDash val="lgDashDot"/>
            </a:ln>
          </c:spPr>
          <c:marker>
            <c:symbol val="x"/>
            <c:size val="5"/>
            <c:spPr>
              <a:solidFill>
                <a:srgbClr val="000080"/>
              </a:solidFill>
              <a:ln>
                <a:solidFill>
                  <a:srgbClr val="FFFF00"/>
                </a:solidFill>
                <a:prstDash val="solid"/>
              </a:ln>
            </c:spPr>
          </c:marker>
          <c:cat>
            <c:strRef>
              <c:f>グラフ!$M$36:$Q$36</c:f>
              <c:strCache>
                <c:ptCount val="5"/>
                <c:pt idx="0">
                  <c:v>H21</c:v>
                </c:pt>
                <c:pt idx="1">
                  <c:v>H22</c:v>
                </c:pt>
                <c:pt idx="2">
                  <c:v>H23</c:v>
                </c:pt>
                <c:pt idx="3">
                  <c:v>H24</c:v>
                </c:pt>
                <c:pt idx="4">
                  <c:v>H25</c:v>
                </c:pt>
              </c:strCache>
            </c:strRef>
          </c:cat>
          <c:val>
            <c:numRef>
              <c:f>グラフ!$M$39:$Q$39</c:f>
              <c:numCache>
                <c:formatCode>0_ </c:formatCode>
                <c:ptCount val="5"/>
                <c:pt idx="0">
                  <c:v>33.771911335847896</c:v>
                </c:pt>
                <c:pt idx="1">
                  <c:v>46</c:v>
                </c:pt>
                <c:pt idx="2">
                  <c:v>38</c:v>
                </c:pt>
                <c:pt idx="3">
                  <c:v>41.318550155785601</c:v>
                </c:pt>
                <c:pt idx="4">
                  <c:v>33</c:v>
                </c:pt>
              </c:numCache>
            </c:numRef>
          </c:val>
          <c:smooth val="0"/>
        </c:ser>
        <c:ser>
          <c:idx val="3"/>
          <c:order val="3"/>
          <c:tx>
            <c:strRef>
              <c:f>グラフ!$K$40</c:f>
              <c:strCache>
                <c:ptCount val="1"/>
                <c:pt idx="0">
                  <c:v>肺炎</c:v>
                </c:pt>
              </c:strCache>
            </c:strRef>
          </c:tx>
          <c:spPr>
            <a:ln w="12700">
              <a:solidFill>
                <a:srgbClr val="00FFFF"/>
              </a:solidFill>
              <a:prstDash val="solid"/>
            </a:ln>
          </c:spPr>
          <c:marker>
            <c:symbol val="x"/>
            <c:size val="5"/>
            <c:spPr>
              <a:noFill/>
              <a:ln>
                <a:solidFill>
                  <a:srgbClr val="00FFFF"/>
                </a:solidFill>
                <a:prstDash val="solid"/>
              </a:ln>
            </c:spPr>
          </c:marker>
          <c:cat>
            <c:strRef>
              <c:f>グラフ!$M$36:$Q$36</c:f>
              <c:strCache>
                <c:ptCount val="5"/>
                <c:pt idx="0">
                  <c:v>H21</c:v>
                </c:pt>
                <c:pt idx="1">
                  <c:v>H22</c:v>
                </c:pt>
                <c:pt idx="2">
                  <c:v>H23</c:v>
                </c:pt>
                <c:pt idx="3">
                  <c:v>H24</c:v>
                </c:pt>
                <c:pt idx="4">
                  <c:v>H25</c:v>
                </c:pt>
              </c:strCache>
            </c:strRef>
          </c:cat>
          <c:val>
            <c:numRef>
              <c:f>グラフ!$M$40:$Q$40</c:f>
              <c:numCache>
                <c:formatCode>0_ </c:formatCode>
                <c:ptCount val="5"/>
                <c:pt idx="0">
                  <c:v>43.547325626998671</c:v>
                </c:pt>
                <c:pt idx="1">
                  <c:v>47</c:v>
                </c:pt>
                <c:pt idx="2">
                  <c:v>44</c:v>
                </c:pt>
                <c:pt idx="3">
                  <c:v>47.866363531820902</c:v>
                </c:pt>
                <c:pt idx="4">
                  <c:v>42</c:v>
                </c:pt>
              </c:numCache>
            </c:numRef>
          </c:val>
          <c:smooth val="0"/>
        </c:ser>
        <c:ser>
          <c:idx val="4"/>
          <c:order val="4"/>
          <c:tx>
            <c:strRef>
              <c:f>グラフ!$K$41</c:f>
              <c:strCache>
                <c:ptCount val="1"/>
                <c:pt idx="0">
                  <c:v>不慮の事故</c:v>
                </c:pt>
              </c:strCache>
            </c:strRef>
          </c:tx>
          <c:spPr>
            <a:ln w="12700">
              <a:solidFill>
                <a:srgbClr val="800080"/>
              </a:solidFill>
              <a:prstDash val="lgDashDotDot"/>
            </a:ln>
          </c:spPr>
          <c:marker>
            <c:symbol val="star"/>
            <c:size val="5"/>
            <c:spPr>
              <a:noFill/>
              <a:ln>
                <a:solidFill>
                  <a:srgbClr val="800080"/>
                </a:solidFill>
                <a:prstDash val="solid"/>
              </a:ln>
            </c:spPr>
          </c:marker>
          <c:cat>
            <c:strRef>
              <c:f>グラフ!$M$36:$Q$36</c:f>
              <c:strCache>
                <c:ptCount val="5"/>
                <c:pt idx="0">
                  <c:v>H21</c:v>
                </c:pt>
                <c:pt idx="1">
                  <c:v>H22</c:v>
                </c:pt>
                <c:pt idx="2">
                  <c:v>H23</c:v>
                </c:pt>
                <c:pt idx="3">
                  <c:v>H24</c:v>
                </c:pt>
                <c:pt idx="4">
                  <c:v>H25</c:v>
                </c:pt>
              </c:strCache>
            </c:strRef>
          </c:cat>
          <c:val>
            <c:numRef>
              <c:f>グラフ!$M$41:$Q$41</c:f>
              <c:numCache>
                <c:formatCode>0_ </c:formatCode>
                <c:ptCount val="5"/>
                <c:pt idx="0">
                  <c:v>24.895172057420407</c:v>
                </c:pt>
                <c:pt idx="1">
                  <c:v>26</c:v>
                </c:pt>
                <c:pt idx="2">
                  <c:v>21</c:v>
                </c:pt>
                <c:pt idx="3">
                  <c:v>27.107092911618398</c:v>
                </c:pt>
                <c:pt idx="4">
                  <c:v>34</c:v>
                </c:pt>
              </c:numCache>
            </c:numRef>
          </c:val>
          <c:smooth val="0"/>
        </c:ser>
        <c:dLbls>
          <c:showLegendKey val="0"/>
          <c:showVal val="0"/>
          <c:showCatName val="0"/>
          <c:showSerName val="0"/>
          <c:showPercent val="0"/>
          <c:showBubbleSize val="0"/>
        </c:dLbls>
        <c:marker val="1"/>
        <c:smooth val="0"/>
        <c:axId val="110912640"/>
        <c:axId val="110914560"/>
      </c:lineChart>
      <c:catAx>
        <c:axId val="11091264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10914560"/>
        <c:crosses val="autoZero"/>
        <c:auto val="1"/>
        <c:lblAlgn val="ctr"/>
        <c:lblOffset val="100"/>
        <c:tickLblSkip val="1"/>
        <c:tickMarkSkip val="1"/>
        <c:noMultiLvlLbl val="0"/>
      </c:catAx>
      <c:valAx>
        <c:axId val="110914560"/>
        <c:scaling>
          <c:orientation val="minMax"/>
        </c:scaling>
        <c:delete val="0"/>
        <c:axPos val="l"/>
        <c:majorGridlines>
          <c:spPr>
            <a:ln w="3175">
              <a:solidFill>
                <a:srgbClr val="000000"/>
              </a:solidFill>
              <a:prstDash val="solid"/>
            </a:ln>
          </c:spPr>
        </c:majorGridlines>
        <c:numFmt formatCode="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10912640"/>
        <c:crosses val="autoZero"/>
        <c:crossBetween val="between"/>
      </c:valAx>
      <c:spPr>
        <a:noFill/>
        <a:ln w="12700">
          <a:solidFill>
            <a:srgbClr val="808080"/>
          </a:solidFill>
          <a:prstDash val="solid"/>
        </a:ln>
      </c:spPr>
    </c:plotArea>
    <c:legend>
      <c:legendPos val="r"/>
      <c:layout>
        <c:manualLayout>
          <c:xMode val="edge"/>
          <c:yMode val="edge"/>
          <c:x val="0.71990171990171992"/>
          <c:y val="0.15207421652938544"/>
          <c:w val="0.20884520884520885"/>
          <c:h val="0.6728125113393084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FF0000"/>
                </a:solidFill>
                <a:latin typeface="ＭＳ Ｐゴシック"/>
                <a:ea typeface="ＭＳ Ｐゴシック"/>
                <a:cs typeface="ＭＳ Ｐゴシック"/>
              </a:defRPr>
            </a:pPr>
            <a:r>
              <a:rPr lang="ja-JP" altLang="en-US"/>
              <a:t>女性</a:t>
            </a:r>
          </a:p>
        </c:rich>
      </c:tx>
      <c:layout>
        <c:manualLayout>
          <c:xMode val="edge"/>
          <c:yMode val="edge"/>
          <c:x val="0.3053895358888522"/>
          <c:y val="6.8376315345902869E-2"/>
        </c:manualLayout>
      </c:layout>
      <c:overlay val="0"/>
      <c:spPr>
        <a:noFill/>
        <a:ln w="25400">
          <a:noFill/>
        </a:ln>
      </c:spPr>
    </c:title>
    <c:autoTitleDeleted val="0"/>
    <c:plotArea>
      <c:layout>
        <c:manualLayout>
          <c:layoutTarget val="inner"/>
          <c:xMode val="edge"/>
          <c:yMode val="edge"/>
          <c:x val="0.24550934095092181"/>
          <c:y val="0.3461552907789579"/>
          <c:w val="0.70059982661604514"/>
          <c:h val="0.52136969722262794"/>
        </c:manualLayout>
      </c:layout>
      <c:lineChart>
        <c:grouping val="standard"/>
        <c:varyColors val="0"/>
        <c:ser>
          <c:idx val="0"/>
          <c:order val="0"/>
          <c:tx>
            <c:strRef>
              <c:f>グラフ!$K$45</c:f>
              <c:strCache>
                <c:ptCount val="1"/>
                <c:pt idx="0">
                  <c:v>悪性新生物</c:v>
                </c:pt>
              </c:strCache>
            </c:strRef>
          </c:tx>
          <c:spPr>
            <a:ln w="25400">
              <a:solidFill>
                <a:srgbClr val="000000"/>
              </a:solidFill>
              <a:prstDash val="solid"/>
            </a:ln>
          </c:spPr>
          <c:marker>
            <c:symbol val="diamond"/>
            <c:size val="9"/>
            <c:spPr>
              <a:solidFill>
                <a:srgbClr val="FF0000"/>
              </a:solidFill>
              <a:ln>
                <a:solidFill>
                  <a:srgbClr val="000080"/>
                </a:solidFill>
                <a:prstDash val="solid"/>
              </a:ln>
            </c:spPr>
          </c:marker>
          <c:cat>
            <c:strRef>
              <c:f>グラフ!$M$44:$Q$44</c:f>
              <c:strCache>
                <c:ptCount val="5"/>
                <c:pt idx="0">
                  <c:v>H21</c:v>
                </c:pt>
                <c:pt idx="1">
                  <c:v>H22</c:v>
                </c:pt>
                <c:pt idx="2">
                  <c:v>H23</c:v>
                </c:pt>
                <c:pt idx="3">
                  <c:v>H24</c:v>
                </c:pt>
                <c:pt idx="4">
                  <c:v>H25</c:v>
                </c:pt>
              </c:strCache>
            </c:strRef>
          </c:cat>
          <c:val>
            <c:numRef>
              <c:f>グラフ!$M$45:$Q$45</c:f>
              <c:numCache>
                <c:formatCode>0_ </c:formatCode>
                <c:ptCount val="5"/>
                <c:pt idx="0">
                  <c:v>80.177887569563978</c:v>
                </c:pt>
                <c:pt idx="1">
                  <c:v>83.691584291347155</c:v>
                </c:pt>
                <c:pt idx="2">
                  <c:v>86</c:v>
                </c:pt>
                <c:pt idx="3">
                  <c:v>87.979824051622998</c:v>
                </c:pt>
                <c:pt idx="4">
                  <c:v>82</c:v>
                </c:pt>
              </c:numCache>
            </c:numRef>
          </c:val>
          <c:smooth val="0"/>
        </c:ser>
        <c:ser>
          <c:idx val="1"/>
          <c:order val="1"/>
          <c:tx>
            <c:strRef>
              <c:f>グラフ!$K$46</c:f>
              <c:strCache>
                <c:ptCount val="1"/>
                <c:pt idx="0">
                  <c:v>心疾患</c:v>
                </c:pt>
              </c:strCache>
            </c:strRef>
          </c:tx>
          <c:spPr>
            <a:ln w="25400">
              <a:solidFill>
                <a:srgbClr val="000000"/>
              </a:solidFill>
              <a:prstDash val="sysDash"/>
            </a:ln>
          </c:spPr>
          <c:marker>
            <c:symbol val="triangle"/>
            <c:size val="7"/>
            <c:spPr>
              <a:solidFill>
                <a:srgbClr val="FF00FF"/>
              </a:solidFill>
              <a:ln>
                <a:solidFill>
                  <a:srgbClr val="000000"/>
                </a:solidFill>
                <a:prstDash val="solid"/>
              </a:ln>
            </c:spPr>
          </c:marker>
          <c:cat>
            <c:strRef>
              <c:f>グラフ!$M$44:$Q$44</c:f>
              <c:strCache>
                <c:ptCount val="5"/>
                <c:pt idx="0">
                  <c:v>H21</c:v>
                </c:pt>
                <c:pt idx="1">
                  <c:v>H22</c:v>
                </c:pt>
                <c:pt idx="2">
                  <c:v>H23</c:v>
                </c:pt>
                <c:pt idx="3">
                  <c:v>H24</c:v>
                </c:pt>
                <c:pt idx="4">
                  <c:v>H25</c:v>
                </c:pt>
              </c:strCache>
            </c:strRef>
          </c:cat>
          <c:val>
            <c:numRef>
              <c:f>グラフ!$M$46:$Q$46</c:f>
              <c:numCache>
                <c:formatCode>0_ </c:formatCode>
                <c:ptCount val="5"/>
                <c:pt idx="0">
                  <c:v>42.718926425970039</c:v>
                </c:pt>
                <c:pt idx="1">
                  <c:v>40.863079035909458</c:v>
                </c:pt>
                <c:pt idx="2">
                  <c:v>40</c:v>
                </c:pt>
                <c:pt idx="3">
                  <c:v>31.506639902037101</c:v>
                </c:pt>
                <c:pt idx="4">
                  <c:v>39</c:v>
                </c:pt>
              </c:numCache>
            </c:numRef>
          </c:val>
          <c:smooth val="0"/>
        </c:ser>
        <c:ser>
          <c:idx val="2"/>
          <c:order val="2"/>
          <c:tx>
            <c:strRef>
              <c:f>グラフ!$K$47</c:f>
              <c:strCache>
                <c:ptCount val="1"/>
                <c:pt idx="0">
                  <c:v>脳血管疾患</c:v>
                </c:pt>
              </c:strCache>
            </c:strRef>
          </c:tx>
          <c:spPr>
            <a:ln w="25400">
              <a:solidFill>
                <a:srgbClr val="003366"/>
              </a:solidFill>
              <a:prstDash val="lgDashDot"/>
            </a:ln>
          </c:spPr>
          <c:marker>
            <c:symbol val="x"/>
            <c:size val="5"/>
            <c:spPr>
              <a:solidFill>
                <a:srgbClr val="000080"/>
              </a:solidFill>
              <a:ln>
                <a:solidFill>
                  <a:srgbClr val="FFFF00"/>
                </a:solidFill>
                <a:prstDash val="solid"/>
              </a:ln>
            </c:spPr>
          </c:marker>
          <c:cat>
            <c:strRef>
              <c:f>グラフ!$M$44:$Q$44</c:f>
              <c:strCache>
                <c:ptCount val="5"/>
                <c:pt idx="0">
                  <c:v>H21</c:v>
                </c:pt>
                <c:pt idx="1">
                  <c:v>H22</c:v>
                </c:pt>
                <c:pt idx="2">
                  <c:v>H23</c:v>
                </c:pt>
                <c:pt idx="3">
                  <c:v>H24</c:v>
                </c:pt>
                <c:pt idx="4">
                  <c:v>H25</c:v>
                </c:pt>
              </c:strCache>
            </c:strRef>
          </c:cat>
          <c:val>
            <c:numRef>
              <c:f>グラフ!$M$47:$Q$47</c:f>
              <c:numCache>
                <c:formatCode>0_ </c:formatCode>
                <c:ptCount val="5"/>
                <c:pt idx="0">
                  <c:v>30.285474655035994</c:v>
                </c:pt>
                <c:pt idx="1">
                  <c:v>25.537806981746257</c:v>
                </c:pt>
                <c:pt idx="2">
                  <c:v>29</c:v>
                </c:pt>
                <c:pt idx="3">
                  <c:v>20.639146882106999</c:v>
                </c:pt>
                <c:pt idx="4">
                  <c:v>18</c:v>
                </c:pt>
              </c:numCache>
            </c:numRef>
          </c:val>
          <c:smooth val="0"/>
        </c:ser>
        <c:ser>
          <c:idx val="3"/>
          <c:order val="3"/>
          <c:tx>
            <c:strRef>
              <c:f>グラフ!$K$48</c:f>
              <c:strCache>
                <c:ptCount val="1"/>
                <c:pt idx="0">
                  <c:v>肺炎</c:v>
                </c:pt>
              </c:strCache>
            </c:strRef>
          </c:tx>
          <c:spPr>
            <a:ln w="12700">
              <a:solidFill>
                <a:srgbClr val="00FFFF"/>
              </a:solidFill>
              <a:prstDash val="solid"/>
            </a:ln>
          </c:spPr>
          <c:marker>
            <c:symbol val="x"/>
            <c:size val="5"/>
            <c:spPr>
              <a:noFill/>
              <a:ln>
                <a:solidFill>
                  <a:srgbClr val="00FFFF"/>
                </a:solidFill>
                <a:prstDash val="solid"/>
              </a:ln>
            </c:spPr>
          </c:marker>
          <c:cat>
            <c:strRef>
              <c:f>グラフ!$M$44:$Q$44</c:f>
              <c:strCache>
                <c:ptCount val="5"/>
                <c:pt idx="0">
                  <c:v>H21</c:v>
                </c:pt>
                <c:pt idx="1">
                  <c:v>H22</c:v>
                </c:pt>
                <c:pt idx="2">
                  <c:v>H23</c:v>
                </c:pt>
                <c:pt idx="3">
                  <c:v>H24</c:v>
                </c:pt>
                <c:pt idx="4">
                  <c:v>H25</c:v>
                </c:pt>
              </c:strCache>
            </c:strRef>
          </c:cat>
          <c:val>
            <c:numRef>
              <c:f>グラフ!$M$48:$Q$48</c:f>
              <c:numCache>
                <c:formatCode>0_ </c:formatCode>
                <c:ptCount val="5"/>
                <c:pt idx="0">
                  <c:v>23.438041993238578</c:v>
                </c:pt>
                <c:pt idx="1">
                  <c:v>19.501605976695693</c:v>
                </c:pt>
                <c:pt idx="2">
                  <c:v>16.18</c:v>
                </c:pt>
                <c:pt idx="3">
                  <c:v>15.8638123155246</c:v>
                </c:pt>
                <c:pt idx="4">
                  <c:v>18</c:v>
                </c:pt>
              </c:numCache>
            </c:numRef>
          </c:val>
          <c:smooth val="0"/>
        </c:ser>
        <c:ser>
          <c:idx val="4"/>
          <c:order val="4"/>
          <c:tx>
            <c:strRef>
              <c:f>グラフ!$K$49</c:f>
              <c:strCache>
                <c:ptCount val="1"/>
                <c:pt idx="0">
                  <c:v>不慮の事故</c:v>
                </c:pt>
              </c:strCache>
            </c:strRef>
          </c:tx>
          <c:spPr>
            <a:ln w="12700">
              <a:solidFill>
                <a:srgbClr val="800080"/>
              </a:solidFill>
              <a:prstDash val="lgDashDotDot"/>
            </a:ln>
          </c:spPr>
          <c:marker>
            <c:symbol val="star"/>
            <c:size val="5"/>
            <c:spPr>
              <a:noFill/>
              <a:ln>
                <a:solidFill>
                  <a:srgbClr val="800080"/>
                </a:solidFill>
                <a:prstDash val="solid"/>
              </a:ln>
            </c:spPr>
          </c:marker>
          <c:cat>
            <c:strRef>
              <c:f>グラフ!$M$44:$Q$44</c:f>
              <c:strCache>
                <c:ptCount val="5"/>
                <c:pt idx="0">
                  <c:v>H21</c:v>
                </c:pt>
                <c:pt idx="1">
                  <c:v>H22</c:v>
                </c:pt>
                <c:pt idx="2">
                  <c:v>H23</c:v>
                </c:pt>
                <c:pt idx="3">
                  <c:v>H24</c:v>
                </c:pt>
                <c:pt idx="4">
                  <c:v>H25</c:v>
                </c:pt>
              </c:strCache>
            </c:strRef>
          </c:cat>
          <c:val>
            <c:numRef>
              <c:f>グラフ!$M$49:$Q$49</c:f>
              <c:numCache>
                <c:formatCode>0_ </c:formatCode>
                <c:ptCount val="5"/>
                <c:pt idx="0">
                  <c:v>9.2518120464190474</c:v>
                </c:pt>
                <c:pt idx="1">
                  <c:v>14.306659274712057</c:v>
                </c:pt>
                <c:pt idx="2">
                  <c:v>14</c:v>
                </c:pt>
                <c:pt idx="3">
                  <c:v>8.8897084318840296</c:v>
                </c:pt>
                <c:pt idx="4">
                  <c:v>11</c:v>
                </c:pt>
              </c:numCache>
            </c:numRef>
          </c:val>
          <c:smooth val="0"/>
        </c:ser>
        <c:dLbls>
          <c:showLegendKey val="0"/>
          <c:showVal val="0"/>
          <c:showCatName val="0"/>
          <c:showSerName val="0"/>
          <c:showPercent val="0"/>
          <c:showBubbleSize val="0"/>
        </c:dLbls>
        <c:marker val="1"/>
        <c:smooth val="0"/>
        <c:axId val="110962560"/>
        <c:axId val="110977024"/>
      </c:lineChart>
      <c:catAx>
        <c:axId val="11096256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10977024"/>
        <c:crosses val="autoZero"/>
        <c:auto val="1"/>
        <c:lblAlgn val="ctr"/>
        <c:lblOffset val="100"/>
        <c:tickLblSkip val="1"/>
        <c:tickMarkSkip val="1"/>
        <c:noMultiLvlLbl val="0"/>
      </c:catAx>
      <c:valAx>
        <c:axId val="110977024"/>
        <c:scaling>
          <c:orientation val="minMax"/>
          <c:max val="150"/>
        </c:scaling>
        <c:delete val="0"/>
        <c:axPos val="l"/>
        <c:majorGridlines>
          <c:spPr>
            <a:ln w="3175">
              <a:solidFill>
                <a:srgbClr val="000000"/>
              </a:solidFill>
              <a:prstDash val="solid"/>
            </a:ln>
          </c:spPr>
        </c:majorGridlines>
        <c:numFmt formatCode="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10962560"/>
        <c:crosses val="autoZero"/>
        <c:crossBetween val="between"/>
        <c:majorUnit val="50"/>
      </c:valAx>
      <c:spPr>
        <a:noFill/>
        <a:ln w="12700">
          <a:solidFill>
            <a:srgbClr val="808080"/>
          </a:solidFill>
          <a:prstDash val="solid"/>
        </a:ln>
      </c:spPr>
    </c:plotArea>
    <c:plotVisOnly val="1"/>
    <c:dispBlanksAs val="gap"/>
    <c:showDLblsOverMax val="0"/>
  </c:chart>
  <c:spPr>
    <a:noFill/>
    <a:ln w="9525">
      <a:noFill/>
    </a:ln>
  </c:spPr>
  <c:txPr>
    <a:bodyPr/>
    <a:lstStyle/>
    <a:p>
      <a:pPr>
        <a:defRPr sz="5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25" b="1" i="0" u="none" strike="noStrike" baseline="0">
                <a:solidFill>
                  <a:srgbClr val="000000"/>
                </a:solidFill>
                <a:latin typeface="ＭＳ Ｐゴシック"/>
                <a:ea typeface="ＭＳ Ｐゴシック"/>
                <a:cs typeface="ＭＳ Ｐゴシック"/>
              </a:defRPr>
            </a:pPr>
            <a:r>
              <a:rPr lang="ja-JP" altLang="en-US"/>
              <a:t>合計特殊出生率の推移</a:t>
            </a:r>
          </a:p>
        </c:rich>
      </c:tx>
      <c:layout>
        <c:manualLayout>
          <c:xMode val="edge"/>
          <c:yMode val="edge"/>
          <c:x val="0.12812499999999999"/>
          <c:y val="0.10236220472440945"/>
        </c:manualLayout>
      </c:layout>
      <c:overlay val="0"/>
      <c:spPr>
        <a:noFill/>
        <a:ln w="25400">
          <a:noFill/>
        </a:ln>
      </c:spPr>
    </c:title>
    <c:autoTitleDeleted val="0"/>
    <c:plotArea>
      <c:layout>
        <c:manualLayout>
          <c:layoutTarget val="inner"/>
          <c:xMode val="edge"/>
          <c:yMode val="edge"/>
          <c:x val="0.121875"/>
          <c:y val="0.24409448818897639"/>
          <c:w val="0.76875000000000004"/>
          <c:h val="0.52362204724409445"/>
        </c:manualLayout>
      </c:layout>
      <c:lineChart>
        <c:grouping val="standard"/>
        <c:varyColors val="0"/>
        <c:ser>
          <c:idx val="0"/>
          <c:order val="0"/>
          <c:tx>
            <c:strRef>
              <c:f>グラフ!$K$3</c:f>
              <c:strCache>
                <c:ptCount val="1"/>
                <c:pt idx="0">
                  <c:v>桑名管内</c:v>
                </c:pt>
              </c:strCache>
            </c:strRef>
          </c:tx>
          <c:spPr>
            <a:ln w="25400">
              <a:solidFill>
                <a:srgbClr val="000000"/>
              </a:solidFill>
              <a:prstDash val="solid"/>
            </a:ln>
          </c:spPr>
          <c:marker>
            <c:symbol val="square"/>
            <c:size val="7"/>
            <c:spPr>
              <a:solidFill>
                <a:srgbClr val="FF0000"/>
              </a:solidFill>
              <a:ln>
                <a:solidFill>
                  <a:srgbClr val="000000"/>
                </a:solidFill>
                <a:prstDash val="solid"/>
              </a:ln>
            </c:spPr>
          </c:marker>
          <c:dLbls>
            <c:spPr>
              <a:noFill/>
              <a:ln w="25400">
                <a:noFill/>
              </a:ln>
            </c:spPr>
            <c:txPr>
              <a:bodyPr/>
              <a:lstStyle/>
              <a:p>
                <a:pPr>
                  <a:defRPr sz="900" b="0" i="0" u="none" strike="noStrike" baseline="0">
                    <a:solidFill>
                      <a:srgbClr val="FF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dLbls>
          <c:cat>
            <c:strRef>
              <c:f>グラフ!$L$2:$P$2</c:f>
              <c:strCache>
                <c:ptCount val="5"/>
                <c:pt idx="0">
                  <c:v>H21</c:v>
                </c:pt>
                <c:pt idx="1">
                  <c:v>H22</c:v>
                </c:pt>
                <c:pt idx="2">
                  <c:v>H23</c:v>
                </c:pt>
                <c:pt idx="3">
                  <c:v>H24</c:v>
                </c:pt>
                <c:pt idx="4">
                  <c:v>H25</c:v>
                </c:pt>
              </c:strCache>
            </c:strRef>
          </c:cat>
          <c:val>
            <c:numRef>
              <c:f>グラフ!$L$3:$P$3</c:f>
              <c:numCache>
                <c:formatCode>0.00_ </c:formatCode>
                <c:ptCount val="5"/>
                <c:pt idx="0">
                  <c:v>1.41</c:v>
                </c:pt>
                <c:pt idx="1">
                  <c:v>1.5</c:v>
                </c:pt>
                <c:pt idx="2">
                  <c:v>1.45</c:v>
                </c:pt>
                <c:pt idx="3">
                  <c:v>1.48</c:v>
                </c:pt>
                <c:pt idx="4">
                  <c:v>1.53</c:v>
                </c:pt>
              </c:numCache>
            </c:numRef>
          </c:val>
          <c:smooth val="0"/>
        </c:ser>
        <c:ser>
          <c:idx val="1"/>
          <c:order val="1"/>
          <c:tx>
            <c:strRef>
              <c:f>グラフ!$K$4</c:f>
              <c:strCache>
                <c:ptCount val="1"/>
                <c:pt idx="0">
                  <c:v>三重県</c:v>
                </c:pt>
              </c:strCache>
            </c:strRef>
          </c:tx>
          <c:spPr>
            <a:ln w="25400">
              <a:solidFill>
                <a:srgbClr val="000080"/>
              </a:solidFill>
              <a:prstDash val="sysDash"/>
            </a:ln>
          </c:spPr>
          <c:marker>
            <c:symbol val="circle"/>
            <c:size val="7"/>
            <c:spPr>
              <a:solidFill>
                <a:srgbClr val="FFFFFF"/>
              </a:solidFill>
              <a:ln>
                <a:solidFill>
                  <a:srgbClr val="000080"/>
                </a:solidFill>
                <a:prstDash val="solid"/>
              </a:ln>
            </c:spPr>
          </c:marker>
          <c:cat>
            <c:strRef>
              <c:f>グラフ!$L$2:$P$2</c:f>
              <c:strCache>
                <c:ptCount val="5"/>
                <c:pt idx="0">
                  <c:v>H21</c:v>
                </c:pt>
                <c:pt idx="1">
                  <c:v>H22</c:v>
                </c:pt>
                <c:pt idx="2">
                  <c:v>H23</c:v>
                </c:pt>
                <c:pt idx="3">
                  <c:v>H24</c:v>
                </c:pt>
                <c:pt idx="4">
                  <c:v>H25</c:v>
                </c:pt>
              </c:strCache>
            </c:strRef>
          </c:cat>
          <c:val>
            <c:numRef>
              <c:f>グラフ!$L$4:$P$4</c:f>
              <c:numCache>
                <c:formatCode>0.00_ </c:formatCode>
                <c:ptCount val="5"/>
                <c:pt idx="0">
                  <c:v>1.42</c:v>
                </c:pt>
                <c:pt idx="1">
                  <c:v>1.51</c:v>
                </c:pt>
                <c:pt idx="2">
                  <c:v>1.47</c:v>
                </c:pt>
                <c:pt idx="3">
                  <c:v>1.47</c:v>
                </c:pt>
                <c:pt idx="4">
                  <c:v>1.49</c:v>
                </c:pt>
              </c:numCache>
            </c:numRef>
          </c:val>
          <c:smooth val="0"/>
        </c:ser>
        <c:dLbls>
          <c:showLegendKey val="0"/>
          <c:showVal val="0"/>
          <c:showCatName val="0"/>
          <c:showSerName val="0"/>
          <c:showPercent val="0"/>
          <c:showBubbleSize val="0"/>
        </c:dLbls>
        <c:marker val="1"/>
        <c:smooth val="0"/>
        <c:axId val="110997888"/>
        <c:axId val="111000192"/>
      </c:lineChart>
      <c:catAx>
        <c:axId val="110997888"/>
        <c:scaling>
          <c:orientation val="minMax"/>
        </c:scaling>
        <c:delete val="0"/>
        <c:axPos val="b"/>
        <c:title>
          <c:tx>
            <c:rich>
              <a:bodyPr/>
              <a:lstStyle/>
              <a:p>
                <a:pPr>
                  <a:defRPr sz="900" b="0" i="0" u="none" strike="noStrike" baseline="0">
                    <a:solidFill>
                      <a:srgbClr val="000000"/>
                    </a:solidFill>
                    <a:latin typeface="ＭＳ Ｐゴシック"/>
                    <a:ea typeface="ＭＳ Ｐゴシック"/>
                    <a:cs typeface="ＭＳ Ｐゴシック"/>
                  </a:defRPr>
                </a:pPr>
                <a:r>
                  <a:rPr lang="ja-JP" altLang="en-US"/>
                  <a:t>年</a:t>
                </a:r>
              </a:p>
            </c:rich>
          </c:tx>
          <c:layout>
            <c:manualLayout>
              <c:xMode val="edge"/>
              <c:yMode val="edge"/>
              <c:x val="0.79062500000000002"/>
              <c:y val="0.87401574803149606"/>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11000192"/>
        <c:crossesAt val="0"/>
        <c:auto val="1"/>
        <c:lblAlgn val="ctr"/>
        <c:lblOffset val="100"/>
        <c:tickLblSkip val="1"/>
        <c:tickMarkSkip val="1"/>
        <c:noMultiLvlLbl val="0"/>
      </c:catAx>
      <c:valAx>
        <c:axId val="111000192"/>
        <c:scaling>
          <c:orientation val="minMax"/>
        </c:scaling>
        <c:delete val="0"/>
        <c:axPos val="l"/>
        <c:majorGridlines>
          <c:spPr>
            <a:ln w="3175">
              <a:solidFill>
                <a:srgbClr val="000000"/>
              </a:solidFill>
              <a:prstDash val="solid"/>
            </a:ln>
          </c:spPr>
        </c:majorGridlines>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
</a:t>
                </a:r>
              </a:p>
            </c:rich>
          </c:tx>
          <c:layout>
            <c:manualLayout>
              <c:xMode val="edge"/>
              <c:yMode val="edge"/>
              <c:x val="1.5625E-2"/>
              <c:y val="0.49606299212598426"/>
            </c:manualLayout>
          </c:layout>
          <c:overlay val="0"/>
          <c:spPr>
            <a:noFill/>
            <a:ln w="25400">
              <a:noFill/>
            </a:ln>
          </c:spPr>
        </c:title>
        <c:numFmt formatCode="0.00_ " sourceLinked="1"/>
        <c:majorTickMark val="in"/>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ＭＳ Ｐゴシック"/>
                <a:ea typeface="ＭＳ Ｐゴシック"/>
                <a:cs typeface="ＭＳ Ｐゴシック"/>
              </a:defRPr>
            </a:pPr>
            <a:endParaRPr lang="ja-JP"/>
          </a:p>
        </c:txPr>
        <c:crossAx val="110997888"/>
        <c:crosses val="autoZero"/>
        <c:crossBetween val="between"/>
      </c:valAx>
      <c:spPr>
        <a:noFill/>
        <a:ln w="12700">
          <a:solidFill>
            <a:srgbClr val="000000"/>
          </a:solidFill>
          <a:prstDash val="solid"/>
        </a:ln>
      </c:spPr>
    </c:plotArea>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ＭＳ Ｐゴシック"/>
                <a:ea typeface="ＭＳ Ｐゴシック"/>
                <a:cs typeface="ＭＳ Ｐゴシック"/>
              </a:defRPr>
            </a:pPr>
            <a:r>
              <a:rPr lang="ja-JP" altLang="en-US"/>
              <a:t>乳児死亡率の推移</a:t>
            </a:r>
          </a:p>
        </c:rich>
      </c:tx>
      <c:layout>
        <c:manualLayout>
          <c:xMode val="edge"/>
          <c:yMode val="edge"/>
          <c:x val="0.16216279271397382"/>
          <c:y val="0.10937541010498687"/>
        </c:manualLayout>
      </c:layout>
      <c:overlay val="0"/>
      <c:spPr>
        <a:noFill/>
        <a:ln w="25400">
          <a:noFill/>
        </a:ln>
      </c:spPr>
    </c:title>
    <c:autoTitleDeleted val="0"/>
    <c:plotArea>
      <c:layout>
        <c:manualLayout>
          <c:layoutTarget val="inner"/>
          <c:xMode val="edge"/>
          <c:yMode val="edge"/>
          <c:x val="0.2162168502981017"/>
          <c:y val="0.23828170448628327"/>
          <c:w val="0.74474692880457261"/>
          <c:h val="0.52734475583029905"/>
        </c:manualLayout>
      </c:layout>
      <c:lineChart>
        <c:grouping val="standard"/>
        <c:varyColors val="0"/>
        <c:ser>
          <c:idx val="0"/>
          <c:order val="0"/>
          <c:tx>
            <c:strRef>
              <c:f>グラフ!$R$3</c:f>
              <c:strCache>
                <c:ptCount val="1"/>
                <c:pt idx="0">
                  <c:v>桑名管内</c:v>
                </c:pt>
              </c:strCache>
            </c:strRef>
          </c:tx>
          <c:spPr>
            <a:ln w="25400">
              <a:solidFill>
                <a:srgbClr val="000000"/>
              </a:solidFill>
              <a:prstDash val="solid"/>
            </a:ln>
          </c:spPr>
          <c:marker>
            <c:symbol val="square"/>
            <c:size val="7"/>
            <c:spPr>
              <a:solidFill>
                <a:srgbClr val="FF0000"/>
              </a:solidFill>
              <a:ln>
                <a:solidFill>
                  <a:srgbClr val="000000"/>
                </a:solidFill>
                <a:prstDash val="solid"/>
              </a:ln>
            </c:spPr>
          </c:marker>
          <c:dLbls>
            <c:spPr>
              <a:noFill/>
              <a:ln w="25400">
                <a:noFill/>
              </a:ln>
            </c:spPr>
            <c:txPr>
              <a:bodyPr/>
              <a:lstStyle/>
              <a:p>
                <a:pPr>
                  <a:defRPr sz="900" b="0" i="0" u="none" strike="noStrike" baseline="0">
                    <a:solidFill>
                      <a:srgbClr val="FF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dLbls>
          <c:cat>
            <c:strRef>
              <c:f>グラフ!$S$2:$W$2</c:f>
              <c:strCache>
                <c:ptCount val="5"/>
                <c:pt idx="0">
                  <c:v>H21</c:v>
                </c:pt>
                <c:pt idx="1">
                  <c:v>H22</c:v>
                </c:pt>
                <c:pt idx="2">
                  <c:v>H23</c:v>
                </c:pt>
                <c:pt idx="3">
                  <c:v>H24</c:v>
                </c:pt>
                <c:pt idx="4">
                  <c:v>H25</c:v>
                </c:pt>
              </c:strCache>
            </c:strRef>
          </c:cat>
          <c:val>
            <c:numRef>
              <c:f>グラフ!$S$3:$W$3</c:f>
              <c:numCache>
                <c:formatCode>0.0_ </c:formatCode>
                <c:ptCount val="5"/>
                <c:pt idx="0">
                  <c:v>3.2</c:v>
                </c:pt>
                <c:pt idx="1">
                  <c:v>2</c:v>
                </c:pt>
                <c:pt idx="2">
                  <c:v>2.5</c:v>
                </c:pt>
                <c:pt idx="3">
                  <c:v>5.4</c:v>
                </c:pt>
                <c:pt idx="4">
                  <c:v>2.5</c:v>
                </c:pt>
              </c:numCache>
            </c:numRef>
          </c:val>
          <c:smooth val="0"/>
        </c:ser>
        <c:ser>
          <c:idx val="1"/>
          <c:order val="1"/>
          <c:tx>
            <c:strRef>
              <c:f>グラフ!$R$4</c:f>
              <c:strCache>
                <c:ptCount val="1"/>
                <c:pt idx="0">
                  <c:v>三重県</c:v>
                </c:pt>
              </c:strCache>
            </c:strRef>
          </c:tx>
          <c:spPr>
            <a:ln w="25400">
              <a:solidFill>
                <a:srgbClr val="0000FF"/>
              </a:solidFill>
              <a:prstDash val="sysDash"/>
            </a:ln>
          </c:spPr>
          <c:marker>
            <c:symbol val="circle"/>
            <c:size val="7"/>
            <c:spPr>
              <a:solidFill>
                <a:srgbClr val="FFFFFF"/>
              </a:solidFill>
              <a:ln>
                <a:solidFill>
                  <a:srgbClr val="0000FF"/>
                </a:solidFill>
                <a:prstDash val="solid"/>
              </a:ln>
            </c:spPr>
          </c:marker>
          <c:cat>
            <c:strRef>
              <c:f>グラフ!$S$2:$W$2</c:f>
              <c:strCache>
                <c:ptCount val="5"/>
                <c:pt idx="0">
                  <c:v>H21</c:v>
                </c:pt>
                <c:pt idx="1">
                  <c:v>H22</c:v>
                </c:pt>
                <c:pt idx="2">
                  <c:v>H23</c:v>
                </c:pt>
                <c:pt idx="3">
                  <c:v>H24</c:v>
                </c:pt>
                <c:pt idx="4">
                  <c:v>H25</c:v>
                </c:pt>
              </c:strCache>
            </c:strRef>
          </c:cat>
          <c:val>
            <c:numRef>
              <c:f>グラフ!$S$4:$W$4</c:f>
              <c:numCache>
                <c:formatCode>0.0_ </c:formatCode>
                <c:ptCount val="5"/>
                <c:pt idx="0">
                  <c:v>2.4</c:v>
                </c:pt>
                <c:pt idx="1">
                  <c:v>2.4</c:v>
                </c:pt>
                <c:pt idx="2">
                  <c:v>2.5</c:v>
                </c:pt>
                <c:pt idx="3">
                  <c:v>3.3</c:v>
                </c:pt>
                <c:pt idx="4">
                  <c:v>3</c:v>
                </c:pt>
              </c:numCache>
            </c:numRef>
          </c:val>
          <c:smooth val="0"/>
        </c:ser>
        <c:dLbls>
          <c:showLegendKey val="0"/>
          <c:showVal val="0"/>
          <c:showCatName val="0"/>
          <c:showSerName val="0"/>
          <c:showPercent val="0"/>
          <c:showBubbleSize val="0"/>
        </c:dLbls>
        <c:marker val="1"/>
        <c:smooth val="0"/>
        <c:axId val="111046016"/>
        <c:axId val="111052672"/>
      </c:lineChart>
      <c:catAx>
        <c:axId val="111046016"/>
        <c:scaling>
          <c:orientation val="minMax"/>
        </c:scaling>
        <c:delete val="0"/>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年</a:t>
                </a:r>
              </a:p>
            </c:rich>
          </c:tx>
          <c:layout>
            <c:manualLayout>
              <c:xMode val="edge"/>
              <c:yMode val="edge"/>
              <c:x val="0.9189217564020713"/>
              <c:y val="0.87109539041994744"/>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ＭＳ Ｐゴシック"/>
                <a:ea typeface="ＭＳ Ｐゴシック"/>
                <a:cs typeface="ＭＳ Ｐゴシック"/>
              </a:defRPr>
            </a:pPr>
            <a:endParaRPr lang="ja-JP"/>
          </a:p>
        </c:txPr>
        <c:crossAx val="111052672"/>
        <c:crossesAt val="0"/>
        <c:auto val="1"/>
        <c:lblAlgn val="ctr"/>
        <c:lblOffset val="100"/>
        <c:tickLblSkip val="1"/>
        <c:tickMarkSkip val="1"/>
        <c:noMultiLvlLbl val="0"/>
      </c:catAx>
      <c:valAx>
        <c:axId val="111052672"/>
        <c:scaling>
          <c:orientation val="minMax"/>
        </c:scaling>
        <c:delete val="0"/>
        <c:axPos val="l"/>
        <c:majorGridlines>
          <c:spPr>
            <a:ln w="3175">
              <a:solidFill>
                <a:srgbClr val="000000"/>
              </a:solidFill>
              <a:prstDash val="solid"/>
            </a:ln>
          </c:spPr>
        </c:majorGridlines>
        <c:title>
          <c:tx>
            <c:rich>
              <a:bodyPr rot="0" vert="wordArtVertRtl"/>
              <a:lstStyle/>
              <a:p>
                <a:pPr algn="ct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千対</a:t>
                </a:r>
              </a:p>
              <a:p>
                <a:pPr algn="ctr">
                  <a:defRPr sz="1100" b="0" i="0" u="none" strike="noStrike" baseline="0">
                    <a:solidFill>
                      <a:srgbClr val="000000"/>
                    </a:solidFill>
                    <a:latin typeface="ＭＳ Ｐゴシック"/>
                    <a:ea typeface="ＭＳ Ｐゴシック"/>
                    <a:cs typeface="ＭＳ Ｐゴシック"/>
                  </a:defRPr>
                </a:pPr>
                <a:endParaRPr lang="ja-JP" altLang="en-US" sz="800" b="0" i="0" u="none" strike="noStrike" baseline="0">
                  <a:solidFill>
                    <a:srgbClr val="000000"/>
                  </a:solidFill>
                  <a:latin typeface="ＭＳ Ｐゴシック"/>
                  <a:ea typeface="ＭＳ Ｐゴシック"/>
                </a:endParaRPr>
              </a:p>
            </c:rich>
          </c:tx>
          <c:layout>
            <c:manualLayout>
              <c:xMode val="edge"/>
              <c:yMode val="edge"/>
              <c:x val="0.11711743239302294"/>
              <c:y val="0.77343914041994744"/>
            </c:manualLayout>
          </c:layout>
          <c:overlay val="0"/>
          <c:spPr>
            <a:noFill/>
            <a:ln w="25400">
              <a:noFill/>
            </a:ln>
          </c:spPr>
        </c:title>
        <c:numFmt formatCode="0.0_ " sourceLinked="1"/>
        <c:majorTickMark val="in"/>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ＭＳ Ｐゴシック"/>
                <a:ea typeface="ＭＳ Ｐゴシック"/>
                <a:cs typeface="ＭＳ Ｐゴシック"/>
              </a:defRPr>
            </a:pPr>
            <a:endParaRPr lang="ja-JP"/>
          </a:p>
        </c:txPr>
        <c:crossAx val="111046016"/>
        <c:crosses val="autoZero"/>
        <c:crossBetween val="between"/>
      </c:valAx>
      <c:spPr>
        <a:noFill/>
        <a:ln w="12700">
          <a:solidFill>
            <a:srgbClr val="000000"/>
          </a:solidFill>
          <a:prstDash val="solid"/>
        </a:ln>
      </c:spPr>
    </c:plotArea>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ＭＳ Ｐゴシック"/>
                <a:ea typeface="ＭＳ Ｐゴシック"/>
                <a:cs typeface="ＭＳ Ｐゴシック"/>
              </a:defRPr>
            </a:pPr>
            <a:r>
              <a:rPr lang="ja-JP" altLang="en-US"/>
              <a:t>出生率・低体重児出生率の推移</a:t>
            </a:r>
          </a:p>
        </c:rich>
      </c:tx>
      <c:layout>
        <c:manualLayout>
          <c:xMode val="edge"/>
          <c:yMode val="edge"/>
          <c:x val="7.6009501187648459E-2"/>
          <c:y val="0.264935337628251"/>
        </c:manualLayout>
      </c:layout>
      <c:overlay val="0"/>
      <c:spPr>
        <a:noFill/>
        <a:ln w="25400">
          <a:noFill/>
        </a:ln>
      </c:spPr>
    </c:title>
    <c:autoTitleDeleted val="0"/>
    <c:plotArea>
      <c:layout>
        <c:manualLayout>
          <c:layoutTarget val="inner"/>
          <c:xMode val="edge"/>
          <c:yMode val="edge"/>
          <c:x val="9.9762586014727317E-2"/>
          <c:y val="0.3454549835823148"/>
          <c:w val="0.56057072141608688"/>
          <c:h val="0.45194862513776524"/>
        </c:manualLayout>
      </c:layout>
      <c:barChart>
        <c:barDir val="col"/>
        <c:grouping val="clustered"/>
        <c:varyColors val="0"/>
        <c:ser>
          <c:idx val="1"/>
          <c:order val="0"/>
          <c:tx>
            <c:strRef>
              <c:f>グラフ!$K$7</c:f>
              <c:strCache>
                <c:ptCount val="1"/>
                <c:pt idx="0">
                  <c:v>桑名管内</c:v>
                </c:pt>
              </c:strCache>
            </c:strRef>
          </c:tx>
          <c:spPr>
            <a:pattFill prst="dkDnDiag">
              <a:fgClr>
                <a:srgbClr xmlns:mc="http://schemas.openxmlformats.org/markup-compatibility/2006" xmlns:a14="http://schemas.microsoft.com/office/drawing/2010/main" val="FF0000" mc:Ignorable="a14" a14:legacySpreadsheetColorIndex="10"/>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グラフ!$L$6:$P$6</c:f>
              <c:strCache>
                <c:ptCount val="5"/>
                <c:pt idx="0">
                  <c:v>H21</c:v>
                </c:pt>
                <c:pt idx="1">
                  <c:v>H22</c:v>
                </c:pt>
                <c:pt idx="2">
                  <c:v>H23</c:v>
                </c:pt>
                <c:pt idx="3">
                  <c:v>H24</c:v>
                </c:pt>
                <c:pt idx="4">
                  <c:v>H25</c:v>
                </c:pt>
              </c:strCache>
            </c:strRef>
          </c:cat>
          <c:val>
            <c:numRef>
              <c:f>グラフ!$L$7:$P$7</c:f>
              <c:numCache>
                <c:formatCode>#,##0.0_ </c:formatCode>
                <c:ptCount val="5"/>
                <c:pt idx="0">
                  <c:v>8.9</c:v>
                </c:pt>
                <c:pt idx="1">
                  <c:v>9</c:v>
                </c:pt>
                <c:pt idx="2">
                  <c:v>8.6</c:v>
                </c:pt>
                <c:pt idx="3">
                  <c:v>8.5</c:v>
                </c:pt>
                <c:pt idx="4">
                  <c:v>8.6</c:v>
                </c:pt>
              </c:numCache>
            </c:numRef>
          </c:val>
        </c:ser>
        <c:ser>
          <c:idx val="0"/>
          <c:order val="1"/>
          <c:tx>
            <c:strRef>
              <c:f>グラフ!$K$8</c:f>
              <c:strCache>
                <c:ptCount val="1"/>
                <c:pt idx="0">
                  <c:v>三重県</c:v>
                </c:pt>
              </c:strCache>
            </c:strRef>
          </c:tx>
          <c:spPr>
            <a:solidFill>
              <a:srgbClr val="9999FF"/>
            </a:solidFill>
            <a:ln w="12700">
              <a:solidFill>
                <a:srgbClr val="000000"/>
              </a:solidFill>
              <a:prstDash val="solid"/>
            </a:ln>
          </c:spPr>
          <c:invertIfNegative val="0"/>
          <c:cat>
            <c:strRef>
              <c:f>グラフ!$L$6:$P$6</c:f>
              <c:strCache>
                <c:ptCount val="5"/>
                <c:pt idx="0">
                  <c:v>H21</c:v>
                </c:pt>
                <c:pt idx="1">
                  <c:v>H22</c:v>
                </c:pt>
                <c:pt idx="2">
                  <c:v>H23</c:v>
                </c:pt>
                <c:pt idx="3">
                  <c:v>H24</c:v>
                </c:pt>
                <c:pt idx="4">
                  <c:v>H25</c:v>
                </c:pt>
              </c:strCache>
            </c:strRef>
          </c:cat>
          <c:val>
            <c:numRef>
              <c:f>グラフ!$L$8:$P$8</c:f>
              <c:numCache>
                <c:formatCode>#,##0.0_ </c:formatCode>
                <c:ptCount val="5"/>
                <c:pt idx="0">
                  <c:v>8.4</c:v>
                </c:pt>
                <c:pt idx="1">
                  <c:v>8.4</c:v>
                </c:pt>
                <c:pt idx="2">
                  <c:v>8.3000000000000007</c:v>
                </c:pt>
                <c:pt idx="3">
                  <c:v>8.1</c:v>
                </c:pt>
                <c:pt idx="4">
                  <c:v>8.1</c:v>
                </c:pt>
              </c:numCache>
            </c:numRef>
          </c:val>
        </c:ser>
        <c:dLbls>
          <c:showLegendKey val="0"/>
          <c:showVal val="0"/>
          <c:showCatName val="0"/>
          <c:showSerName val="0"/>
          <c:showPercent val="0"/>
          <c:showBubbleSize val="0"/>
        </c:dLbls>
        <c:gapWidth val="30"/>
        <c:axId val="106849792"/>
        <c:axId val="106860544"/>
      </c:barChart>
      <c:lineChart>
        <c:grouping val="standard"/>
        <c:varyColors val="0"/>
        <c:ser>
          <c:idx val="2"/>
          <c:order val="2"/>
          <c:tx>
            <c:strRef>
              <c:f>グラフ!$K$9</c:f>
              <c:strCache>
                <c:ptCount val="1"/>
                <c:pt idx="0">
                  <c:v>桑名管内</c:v>
                </c:pt>
              </c:strCache>
            </c:strRef>
          </c:tx>
          <c:spPr>
            <a:ln w="25400">
              <a:solidFill>
                <a:srgbClr val="000000"/>
              </a:solidFill>
              <a:prstDash val="solid"/>
            </a:ln>
          </c:spPr>
          <c:marker>
            <c:symbol val="square"/>
            <c:size val="7"/>
            <c:spPr>
              <a:solidFill>
                <a:srgbClr val="FF0000"/>
              </a:solidFill>
              <a:ln>
                <a:solidFill>
                  <a:srgbClr val="000000"/>
                </a:solidFill>
                <a:prstDash val="solid"/>
              </a:ln>
            </c:spPr>
          </c:marker>
          <c:dLbls>
            <c:dLbl>
              <c:idx val="1"/>
              <c:layout>
                <c:manualLayout>
                  <c:x val="-2.8503562945368141E-2"/>
                  <c:y val="-7.2727272727272724E-2"/>
                </c:manualLayout>
              </c:layout>
              <c:dLblPos val="r"/>
              <c:showLegendKey val="0"/>
              <c:showVal val="1"/>
              <c:showCatName val="0"/>
              <c:showSerName val="0"/>
              <c:showPercent val="0"/>
              <c:showBubbleSize val="0"/>
            </c:dLbl>
            <c:dLbl>
              <c:idx val="2"/>
              <c:layout>
                <c:manualLayout>
                  <c:x val="-5.3840063341250986E-2"/>
                  <c:y val="-4.8485121178034565E-2"/>
                </c:manualLayout>
              </c:layout>
              <c:dLblPos val="r"/>
              <c:showLegendKey val="0"/>
              <c:showVal val="1"/>
              <c:showCatName val="0"/>
              <c:showSerName val="0"/>
              <c:showPercent val="0"/>
              <c:showBubbleSize val="0"/>
            </c:dLbl>
            <c:dLbl>
              <c:idx val="3"/>
              <c:layout>
                <c:manualLayout>
                  <c:x val="-4.1171813143309581E-2"/>
                  <c:y val="-3.463203463203457E-2"/>
                </c:manualLayout>
              </c:layout>
              <c:dLblPos val="r"/>
              <c:showLegendKey val="0"/>
              <c:showVal val="1"/>
              <c:showCatName val="0"/>
              <c:showSerName val="0"/>
              <c:showPercent val="0"/>
              <c:showBubbleSize val="0"/>
            </c:dLbl>
            <c:dLbl>
              <c:idx val="4"/>
              <c:layout>
                <c:manualLayout>
                  <c:x val="-2.8503562945368172E-2"/>
                  <c:y val="-5.8874458874458808E-2"/>
                </c:manualLayout>
              </c:layout>
              <c:dLblPos val="r"/>
              <c:showLegendKey val="0"/>
              <c:showVal val="1"/>
              <c:showCatName val="0"/>
              <c:showSerName val="0"/>
              <c:showPercent val="0"/>
              <c:showBubbleSize val="0"/>
            </c:dLbl>
            <c:spPr>
              <a:noFill/>
              <a:ln w="25400">
                <a:noFill/>
              </a:ln>
            </c:spPr>
            <c:txPr>
              <a:bodyPr/>
              <a:lstStyle/>
              <a:p>
                <a:pPr>
                  <a:defRPr sz="900" b="0" i="0" u="none" strike="noStrike" baseline="0">
                    <a:solidFill>
                      <a:srgbClr val="FF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dLbls>
          <c:cat>
            <c:strRef>
              <c:f>グラフ!$L$6:$P$6</c:f>
              <c:strCache>
                <c:ptCount val="5"/>
                <c:pt idx="0">
                  <c:v>H21</c:v>
                </c:pt>
                <c:pt idx="1">
                  <c:v>H22</c:v>
                </c:pt>
                <c:pt idx="2">
                  <c:v>H23</c:v>
                </c:pt>
                <c:pt idx="3">
                  <c:v>H24</c:v>
                </c:pt>
                <c:pt idx="4">
                  <c:v>H25</c:v>
                </c:pt>
              </c:strCache>
            </c:strRef>
          </c:cat>
          <c:val>
            <c:numRef>
              <c:f>グラフ!$L$9:$P$9</c:f>
              <c:numCache>
                <c:formatCode>#,##0.0_ </c:formatCode>
                <c:ptCount val="5"/>
                <c:pt idx="0">
                  <c:v>9.4</c:v>
                </c:pt>
                <c:pt idx="1">
                  <c:v>9.1</c:v>
                </c:pt>
                <c:pt idx="2">
                  <c:v>8.9</c:v>
                </c:pt>
                <c:pt idx="3">
                  <c:v>8.8000000000000007</c:v>
                </c:pt>
                <c:pt idx="4">
                  <c:v>8.8000000000000007</c:v>
                </c:pt>
              </c:numCache>
            </c:numRef>
          </c:val>
          <c:smooth val="0"/>
        </c:ser>
        <c:ser>
          <c:idx val="3"/>
          <c:order val="3"/>
          <c:tx>
            <c:strRef>
              <c:f>グラフ!$K$10</c:f>
              <c:strCache>
                <c:ptCount val="1"/>
                <c:pt idx="0">
                  <c:v>三重県</c:v>
                </c:pt>
              </c:strCache>
            </c:strRef>
          </c:tx>
          <c:spPr>
            <a:ln w="25400">
              <a:solidFill>
                <a:srgbClr val="0000FF"/>
              </a:solidFill>
              <a:prstDash val="sysDash"/>
            </a:ln>
          </c:spPr>
          <c:marker>
            <c:symbol val="circle"/>
            <c:size val="7"/>
            <c:spPr>
              <a:noFill/>
              <a:ln>
                <a:solidFill>
                  <a:srgbClr val="000080"/>
                </a:solidFill>
                <a:prstDash val="solid"/>
              </a:ln>
            </c:spPr>
          </c:marker>
          <c:cat>
            <c:strRef>
              <c:f>グラフ!$L$6:$P$6</c:f>
              <c:strCache>
                <c:ptCount val="5"/>
                <c:pt idx="0">
                  <c:v>H21</c:v>
                </c:pt>
                <c:pt idx="1">
                  <c:v>H22</c:v>
                </c:pt>
                <c:pt idx="2">
                  <c:v>H23</c:v>
                </c:pt>
                <c:pt idx="3">
                  <c:v>H24</c:v>
                </c:pt>
                <c:pt idx="4">
                  <c:v>H25</c:v>
                </c:pt>
              </c:strCache>
            </c:strRef>
          </c:cat>
          <c:val>
            <c:numRef>
              <c:f>グラフ!$L$10:$P$10</c:f>
              <c:numCache>
                <c:formatCode>#,##0.0_ </c:formatCode>
                <c:ptCount val="5"/>
                <c:pt idx="0">
                  <c:v>9.1999999999999993</c:v>
                </c:pt>
                <c:pt idx="1">
                  <c:v>9.1999999999999993</c:v>
                </c:pt>
                <c:pt idx="2">
                  <c:v>9</c:v>
                </c:pt>
                <c:pt idx="3">
                  <c:v>8.9</c:v>
                </c:pt>
                <c:pt idx="4">
                  <c:v>8.9</c:v>
                </c:pt>
              </c:numCache>
            </c:numRef>
          </c:val>
          <c:smooth val="0"/>
        </c:ser>
        <c:dLbls>
          <c:showLegendKey val="0"/>
          <c:showVal val="0"/>
          <c:showCatName val="0"/>
          <c:showSerName val="0"/>
          <c:showPercent val="0"/>
          <c:showBubbleSize val="0"/>
        </c:dLbls>
        <c:marker val="1"/>
        <c:smooth val="0"/>
        <c:axId val="106862080"/>
        <c:axId val="106864000"/>
      </c:lineChart>
      <c:catAx>
        <c:axId val="106849792"/>
        <c:scaling>
          <c:orientation val="minMax"/>
        </c:scaling>
        <c:delete val="0"/>
        <c:axPos val="b"/>
        <c:title>
          <c:tx>
            <c:rich>
              <a:bodyPr/>
              <a:lstStyle/>
              <a:p>
                <a:pPr>
                  <a:defRPr sz="900" b="0" i="0" u="none" strike="noStrike" baseline="0">
                    <a:solidFill>
                      <a:srgbClr val="000000"/>
                    </a:solidFill>
                    <a:latin typeface="ＭＳ Ｐゴシック"/>
                    <a:ea typeface="ＭＳ Ｐゴシック"/>
                    <a:cs typeface="ＭＳ Ｐゴシック"/>
                  </a:defRPr>
                </a:pPr>
                <a:r>
                  <a:rPr lang="ja-JP" altLang="en-US"/>
                  <a:t>年</a:t>
                </a:r>
              </a:p>
            </c:rich>
          </c:tx>
          <c:layout>
            <c:manualLayout>
              <c:xMode val="edge"/>
              <c:yMode val="edge"/>
              <c:x val="0.64608150822002353"/>
              <c:y val="0.81558550635715987"/>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06860544"/>
        <c:crosses val="autoZero"/>
        <c:auto val="1"/>
        <c:lblAlgn val="ctr"/>
        <c:lblOffset val="100"/>
        <c:tickLblSkip val="1"/>
        <c:tickMarkSkip val="1"/>
        <c:noMultiLvlLbl val="0"/>
      </c:catAx>
      <c:valAx>
        <c:axId val="106860544"/>
        <c:scaling>
          <c:orientation val="minMax"/>
        </c:scaling>
        <c:delete val="0"/>
        <c:axPos val="l"/>
        <c:majorGridlines>
          <c:spPr>
            <a:ln w="3175">
              <a:solidFill>
                <a:srgbClr val="000000"/>
              </a:solidFill>
              <a:prstDash val="solid"/>
            </a:ln>
          </c:spPr>
        </c:majorGridlines>
        <c:numFmt formatCode="#,##0.0_ "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06849792"/>
        <c:crosses val="autoZero"/>
        <c:crossBetween val="between"/>
        <c:minorUnit val="0.4"/>
      </c:valAx>
      <c:catAx>
        <c:axId val="106862080"/>
        <c:scaling>
          <c:orientation val="minMax"/>
        </c:scaling>
        <c:delete val="1"/>
        <c:axPos val="b"/>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千対</a:t>
                </a:r>
              </a:p>
            </c:rich>
          </c:tx>
          <c:layout>
            <c:manualLayout>
              <c:xMode val="edge"/>
              <c:yMode val="edge"/>
              <c:x val="1.1876484560570071E-2"/>
              <c:y val="0.64675406483280495"/>
            </c:manualLayout>
          </c:layout>
          <c:overlay val="0"/>
          <c:spPr>
            <a:noFill/>
            <a:ln w="25400">
              <a:noFill/>
            </a:ln>
          </c:spPr>
        </c:title>
        <c:majorTickMark val="out"/>
        <c:minorTickMark val="none"/>
        <c:tickLblPos val="nextTo"/>
        <c:crossAx val="106864000"/>
        <c:crosses val="autoZero"/>
        <c:auto val="1"/>
        <c:lblAlgn val="ctr"/>
        <c:lblOffset val="100"/>
        <c:noMultiLvlLbl val="0"/>
      </c:catAx>
      <c:valAx>
        <c:axId val="106864000"/>
        <c:scaling>
          <c:orientation val="minMax"/>
        </c:scaling>
        <c:delete val="1"/>
        <c:axPos val="r"/>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百対</a:t>
                </a:r>
              </a:p>
            </c:rich>
          </c:tx>
          <c:layout>
            <c:manualLayout>
              <c:xMode val="edge"/>
              <c:yMode val="edge"/>
              <c:x val="4.5130641330166268E-2"/>
              <c:y val="0.80779329856495208"/>
            </c:manualLayout>
          </c:layout>
          <c:overlay val="0"/>
          <c:spPr>
            <a:noFill/>
            <a:ln w="25400">
              <a:noFill/>
            </a:ln>
          </c:spPr>
        </c:title>
        <c:numFmt formatCode="#,##0.0_ " sourceLinked="1"/>
        <c:majorTickMark val="out"/>
        <c:minorTickMark val="none"/>
        <c:tickLblPos val="nextTo"/>
        <c:crossAx val="106862080"/>
        <c:crosses val="max"/>
        <c:crossBetween val="between"/>
      </c:valAx>
      <c:spPr>
        <a:noFill/>
        <a:ln w="12700">
          <a:solidFill>
            <a:srgbClr val="000000"/>
          </a:solidFill>
          <a:prstDash val="solid"/>
        </a:ln>
      </c:spPr>
    </c:plotArea>
    <c:legend>
      <c:legendPos val="r"/>
      <c:legendEntry>
        <c:idx val="0"/>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Entry>
      <c:legendEntry>
        <c:idx val="1"/>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Entry>
      <c:legendEntry>
        <c:idx val="2"/>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Entry>
      <c:legendEntry>
        <c:idx val="3"/>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Entry>
      <c:layout>
        <c:manualLayout>
          <c:xMode val="edge"/>
          <c:yMode val="edge"/>
          <c:x val="0.64845680513213755"/>
          <c:y val="0.12727299996591335"/>
          <c:w val="0.28741117574079966"/>
          <c:h val="0.25194832464123801"/>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1200" b="1" i="0" u="none" strike="noStrike" baseline="0">
                <a:solidFill>
                  <a:srgbClr val="000000"/>
                </a:solidFill>
                <a:latin typeface="ＭＳ Ｐゴシック"/>
                <a:ea typeface="ＭＳ Ｐゴシック"/>
              </a:rPr>
              <a:t>周産期死亡率の推移</a:t>
            </a:r>
          </a:p>
          <a:p>
            <a:pPr>
              <a:defRPr sz="800" b="0" i="0" u="none" strike="noStrike" baseline="0">
                <a:solidFill>
                  <a:srgbClr val="000000"/>
                </a:solidFill>
                <a:latin typeface="ＭＳ Ｐゴシック"/>
                <a:ea typeface="ＭＳ Ｐゴシック"/>
                <a:cs typeface="ＭＳ Ｐゴシック"/>
              </a:defRPr>
            </a:pPr>
            <a:r>
              <a:rPr lang="ja-JP" altLang="en-US" sz="875" b="0" i="0" u="none" strike="noStrike" baseline="0">
                <a:solidFill>
                  <a:srgbClr val="000000"/>
                </a:solidFill>
                <a:latin typeface="ＭＳ Ｐゴシック"/>
                <a:ea typeface="ＭＳ Ｐゴシック"/>
              </a:rPr>
              <a:t>（出産千対）</a:t>
            </a:r>
          </a:p>
        </c:rich>
      </c:tx>
      <c:layout>
        <c:manualLayout>
          <c:xMode val="edge"/>
          <c:yMode val="edge"/>
          <c:x val="0.19018404907975461"/>
          <c:y val="4.9645715993685842E-2"/>
        </c:manualLayout>
      </c:layout>
      <c:overlay val="0"/>
      <c:spPr>
        <a:noFill/>
        <a:ln w="25400">
          <a:noFill/>
        </a:ln>
      </c:spPr>
    </c:title>
    <c:autoTitleDeleted val="0"/>
    <c:plotArea>
      <c:layout>
        <c:manualLayout>
          <c:layoutTarget val="inner"/>
          <c:xMode val="edge"/>
          <c:yMode val="edge"/>
          <c:x val="0.15950920245398773"/>
          <c:y val="0.25886614467719649"/>
          <c:w val="0.79447852760736193"/>
          <c:h val="0.51773228935439297"/>
        </c:manualLayout>
      </c:layout>
      <c:lineChart>
        <c:grouping val="standard"/>
        <c:varyColors val="0"/>
        <c:ser>
          <c:idx val="0"/>
          <c:order val="0"/>
          <c:tx>
            <c:strRef>
              <c:f>グラフ!$R$7</c:f>
              <c:strCache>
                <c:ptCount val="1"/>
                <c:pt idx="0">
                  <c:v>桑名管内</c:v>
                </c:pt>
              </c:strCache>
            </c:strRef>
          </c:tx>
          <c:spPr>
            <a:ln w="25400">
              <a:solidFill>
                <a:srgbClr val="000000"/>
              </a:solidFill>
              <a:prstDash val="solid"/>
            </a:ln>
          </c:spPr>
          <c:marker>
            <c:symbol val="square"/>
            <c:size val="7"/>
            <c:spPr>
              <a:solidFill>
                <a:srgbClr val="FF0000"/>
              </a:solidFill>
              <a:ln>
                <a:solidFill>
                  <a:srgbClr val="000000"/>
                </a:solidFill>
                <a:prstDash val="solid"/>
              </a:ln>
            </c:spPr>
          </c:marker>
          <c:dLbls>
            <c:spPr>
              <a:noFill/>
              <a:ln w="25400">
                <a:noFill/>
              </a:ln>
            </c:spPr>
            <c:txPr>
              <a:bodyPr/>
              <a:lstStyle/>
              <a:p>
                <a:pPr>
                  <a:defRPr sz="950" b="0" i="0" u="none" strike="noStrike" baseline="0">
                    <a:solidFill>
                      <a:srgbClr val="FF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dLbls>
          <c:cat>
            <c:strRef>
              <c:f>グラフ!$S$6:$W$6</c:f>
              <c:strCache>
                <c:ptCount val="5"/>
                <c:pt idx="0">
                  <c:v>H21</c:v>
                </c:pt>
                <c:pt idx="1">
                  <c:v>H22</c:v>
                </c:pt>
                <c:pt idx="2">
                  <c:v>H23</c:v>
                </c:pt>
                <c:pt idx="3">
                  <c:v>H24</c:v>
                </c:pt>
                <c:pt idx="4">
                  <c:v>H25</c:v>
                </c:pt>
              </c:strCache>
            </c:strRef>
          </c:cat>
          <c:val>
            <c:numRef>
              <c:f>グラフ!$S$7:$W$7</c:f>
              <c:numCache>
                <c:formatCode>0.0_ </c:formatCode>
                <c:ptCount val="5"/>
                <c:pt idx="0">
                  <c:v>2</c:v>
                </c:pt>
                <c:pt idx="1">
                  <c:v>7.4</c:v>
                </c:pt>
                <c:pt idx="2">
                  <c:v>3.3</c:v>
                </c:pt>
                <c:pt idx="3">
                  <c:v>4.0999999999999996</c:v>
                </c:pt>
                <c:pt idx="4">
                  <c:v>3.7</c:v>
                </c:pt>
              </c:numCache>
            </c:numRef>
          </c:val>
          <c:smooth val="0"/>
        </c:ser>
        <c:ser>
          <c:idx val="1"/>
          <c:order val="1"/>
          <c:tx>
            <c:strRef>
              <c:f>グラフ!$R$8</c:f>
              <c:strCache>
                <c:ptCount val="1"/>
                <c:pt idx="0">
                  <c:v>三重県</c:v>
                </c:pt>
              </c:strCache>
            </c:strRef>
          </c:tx>
          <c:spPr>
            <a:ln w="25400">
              <a:solidFill>
                <a:srgbClr val="0000FF"/>
              </a:solidFill>
              <a:prstDash val="sysDash"/>
            </a:ln>
          </c:spPr>
          <c:marker>
            <c:symbol val="circle"/>
            <c:size val="7"/>
            <c:spPr>
              <a:solidFill>
                <a:srgbClr val="FFFFFF"/>
              </a:solidFill>
              <a:ln>
                <a:solidFill>
                  <a:srgbClr val="0000FF"/>
                </a:solidFill>
                <a:prstDash val="solid"/>
              </a:ln>
            </c:spPr>
          </c:marker>
          <c:cat>
            <c:strRef>
              <c:f>グラフ!$S$6:$W$6</c:f>
              <c:strCache>
                <c:ptCount val="5"/>
                <c:pt idx="0">
                  <c:v>H21</c:v>
                </c:pt>
                <c:pt idx="1">
                  <c:v>H22</c:v>
                </c:pt>
                <c:pt idx="2">
                  <c:v>H23</c:v>
                </c:pt>
                <c:pt idx="3">
                  <c:v>H24</c:v>
                </c:pt>
                <c:pt idx="4">
                  <c:v>H25</c:v>
                </c:pt>
              </c:strCache>
            </c:strRef>
          </c:cat>
          <c:val>
            <c:numRef>
              <c:f>グラフ!$S$8:$W$8</c:f>
              <c:numCache>
                <c:formatCode>0.0_ </c:formatCode>
                <c:ptCount val="5"/>
                <c:pt idx="0">
                  <c:v>3.4</c:v>
                </c:pt>
                <c:pt idx="1">
                  <c:v>4.4000000000000004</c:v>
                </c:pt>
                <c:pt idx="2">
                  <c:v>4.4000000000000004</c:v>
                </c:pt>
                <c:pt idx="3">
                  <c:v>4.2</c:v>
                </c:pt>
                <c:pt idx="4">
                  <c:v>4.0999999999999996</c:v>
                </c:pt>
              </c:numCache>
            </c:numRef>
          </c:val>
          <c:smooth val="0"/>
        </c:ser>
        <c:dLbls>
          <c:showLegendKey val="0"/>
          <c:showVal val="0"/>
          <c:showCatName val="0"/>
          <c:showSerName val="0"/>
          <c:showPercent val="0"/>
          <c:showBubbleSize val="0"/>
        </c:dLbls>
        <c:marker val="1"/>
        <c:smooth val="0"/>
        <c:axId val="106981632"/>
        <c:axId val="106984192"/>
      </c:lineChart>
      <c:catAx>
        <c:axId val="106981632"/>
        <c:scaling>
          <c:orientation val="minMax"/>
        </c:scaling>
        <c:delete val="0"/>
        <c:axPos val="b"/>
        <c:title>
          <c:tx>
            <c:rich>
              <a:bodyPr/>
              <a:lstStyle/>
              <a:p>
                <a:pPr>
                  <a:defRPr sz="825" b="0" i="0" u="none" strike="noStrike" baseline="0">
                    <a:solidFill>
                      <a:srgbClr val="000000"/>
                    </a:solidFill>
                    <a:latin typeface="ＭＳ Ｐゴシック"/>
                    <a:ea typeface="ＭＳ Ｐゴシック"/>
                    <a:cs typeface="ＭＳ Ｐゴシック"/>
                  </a:defRPr>
                </a:pPr>
                <a:r>
                  <a:rPr lang="ja-JP" altLang="en-US"/>
                  <a:t>年</a:t>
                </a:r>
              </a:p>
            </c:rich>
          </c:tx>
          <c:layout>
            <c:manualLayout>
              <c:xMode val="edge"/>
              <c:yMode val="edge"/>
              <c:x val="0.91717791411042948"/>
              <c:y val="0.81915169856436987"/>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06984192"/>
        <c:crossesAt val="0"/>
        <c:auto val="1"/>
        <c:lblAlgn val="ctr"/>
        <c:lblOffset val="100"/>
        <c:tickLblSkip val="1"/>
        <c:tickMarkSkip val="1"/>
        <c:noMultiLvlLbl val="0"/>
      </c:catAx>
      <c:valAx>
        <c:axId val="106984192"/>
        <c:scaling>
          <c:orientation val="minMax"/>
        </c:scaling>
        <c:delete val="0"/>
        <c:axPos val="l"/>
        <c:majorGridlines>
          <c:spPr>
            <a:ln w="3175">
              <a:solidFill>
                <a:srgbClr val="000000"/>
              </a:solidFill>
              <a:prstDash val="solid"/>
            </a:ln>
          </c:spPr>
        </c:majorGridlines>
        <c:title>
          <c:tx>
            <c:rich>
              <a:bodyPr rot="0" vert="wordArtVertRtl"/>
              <a:lstStyle/>
              <a:p>
                <a:pPr algn="ctr">
                  <a:defRPr sz="1100" b="0" i="0" u="none" strike="noStrike" baseline="0">
                    <a:solidFill>
                      <a:srgbClr val="000000"/>
                    </a:solidFill>
                    <a:latin typeface="ＭＳ Ｐゴシック"/>
                    <a:ea typeface="ＭＳ Ｐゴシック"/>
                    <a:cs typeface="ＭＳ Ｐゴシック"/>
                  </a:defRPr>
                </a:pPr>
                <a:r>
                  <a:rPr lang="ja-JP" altLang="en-US" sz="825" b="0" i="0" u="none" strike="noStrike" baseline="0">
                    <a:solidFill>
                      <a:srgbClr val="000000"/>
                    </a:solidFill>
                    <a:latin typeface="ＭＳ Ｐゴシック"/>
                    <a:ea typeface="ＭＳ Ｐゴシック"/>
                  </a:rPr>
                  <a:t>千対</a:t>
                </a:r>
              </a:p>
              <a:p>
                <a:pPr algn="ctr">
                  <a:defRPr sz="1100" b="0" i="0" u="none" strike="noStrike" baseline="0">
                    <a:solidFill>
                      <a:srgbClr val="000000"/>
                    </a:solidFill>
                    <a:latin typeface="ＭＳ Ｐゴシック"/>
                    <a:ea typeface="ＭＳ Ｐゴシック"/>
                    <a:cs typeface="ＭＳ Ｐゴシック"/>
                  </a:defRPr>
                </a:pPr>
                <a:endParaRPr lang="ja-JP" altLang="en-US" sz="825" b="0" i="0" u="none" strike="noStrike" baseline="0">
                  <a:solidFill>
                    <a:srgbClr val="000000"/>
                  </a:solidFill>
                  <a:latin typeface="ＭＳ Ｐゴシック"/>
                  <a:ea typeface="ＭＳ Ｐゴシック"/>
                </a:endParaRPr>
              </a:p>
            </c:rich>
          </c:tx>
          <c:layout>
            <c:manualLayout>
              <c:xMode val="edge"/>
              <c:yMode val="edge"/>
              <c:x val="6.1349693251533742E-2"/>
              <c:y val="0.79078282474477168"/>
            </c:manualLayout>
          </c:layout>
          <c:overlay val="0"/>
          <c:spPr>
            <a:noFill/>
            <a:ln w="25400">
              <a:noFill/>
            </a:ln>
          </c:spPr>
        </c:title>
        <c:numFmt formatCode="0.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6981632"/>
        <c:crosses val="autoZero"/>
        <c:crossBetween val="between"/>
      </c:valAx>
      <c:spPr>
        <a:noFill/>
        <a:ln w="12700">
          <a:solidFill>
            <a:srgbClr val="000000"/>
          </a:solidFill>
          <a:prstDash val="solid"/>
        </a:ln>
      </c:spPr>
    </c:plotArea>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1" i="0" u="none" strike="noStrike" baseline="0">
                <a:solidFill>
                  <a:srgbClr val="FF0000"/>
                </a:solidFill>
                <a:latin typeface="ＭＳ ゴシック"/>
                <a:ea typeface="ＭＳ ゴシック"/>
                <a:cs typeface="ＭＳ ゴシック"/>
              </a:defRPr>
            </a:pPr>
            <a:r>
              <a:rPr lang="ja-JP" altLang="en-US"/>
              <a:t>女</a:t>
            </a:r>
          </a:p>
        </c:rich>
      </c:tx>
      <c:layout/>
      <c:overlay val="0"/>
      <c:spPr>
        <a:noFill/>
        <a:ln w="25400">
          <a:noFill/>
        </a:ln>
      </c:spPr>
    </c:title>
    <c:autoTitleDeleted val="0"/>
    <c:plotArea>
      <c:layout/>
      <c:barChart>
        <c:barDir val="bar"/>
        <c:grouping val="clustered"/>
        <c:varyColors val="0"/>
        <c:ser>
          <c:idx val="0"/>
          <c:order val="0"/>
          <c:tx>
            <c:strRef>
              <c:f>グラフ!#REF!</c:f>
              <c:strCache>
                <c:ptCount val="1"/>
                <c:pt idx="0">
                  <c:v>#REF!</c:v>
                </c:pt>
              </c:strCache>
            </c:strRef>
          </c:tx>
          <c:spPr>
            <a:pattFill prst="dkDnDiag">
              <a:fgClr>
                <a:srgbClr xmlns:mc="http://schemas.openxmlformats.org/markup-compatibility/2006" xmlns:a14="http://schemas.microsoft.com/office/drawing/2010/main" val="FF0000" mc:Ignorable="a14" a14:legacySpreadsheetColorIndex="10"/>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numRef>
              <c:f>グラフ!#REF!</c:f>
              <c:numCache>
                <c:formatCode>General</c:formatCode>
                <c:ptCount val="1"/>
                <c:pt idx="0">
                  <c:v>1</c:v>
                </c:pt>
              </c:numCache>
            </c:numRef>
          </c:cat>
          <c:val>
            <c:numRef>
              <c:f>グラフ!#REF!</c:f>
              <c:numCache>
                <c:formatCode>General</c:formatCode>
                <c:ptCount val="1"/>
                <c:pt idx="0">
                  <c:v>1</c:v>
                </c:pt>
              </c:numCache>
            </c:numRef>
          </c:val>
        </c:ser>
        <c:dLbls>
          <c:showLegendKey val="0"/>
          <c:showVal val="0"/>
          <c:showCatName val="0"/>
          <c:showSerName val="0"/>
          <c:showPercent val="0"/>
          <c:showBubbleSize val="0"/>
        </c:dLbls>
        <c:gapWidth val="0"/>
        <c:axId val="46122880"/>
        <c:axId val="46124416"/>
      </c:barChart>
      <c:catAx>
        <c:axId val="46122880"/>
        <c:scaling>
          <c:orientation val="minMax"/>
        </c:scaling>
        <c:delete val="1"/>
        <c:axPos val="r"/>
        <c:numFmt formatCode="General" sourceLinked="1"/>
        <c:majorTickMark val="out"/>
        <c:minorTickMark val="none"/>
        <c:tickLblPos val="nextTo"/>
        <c:crossAx val="46124416"/>
        <c:crosses val="autoZero"/>
        <c:auto val="1"/>
        <c:lblAlgn val="ctr"/>
        <c:lblOffset val="100"/>
        <c:noMultiLvlLbl val="0"/>
      </c:catAx>
      <c:valAx>
        <c:axId val="46124416"/>
        <c:scaling>
          <c:orientation val="maxMin"/>
          <c:max val="10"/>
        </c:scaling>
        <c:delete val="0"/>
        <c:axPos val="b"/>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ＭＳ ゴシック"/>
                <a:ea typeface="ＭＳ ゴシック"/>
                <a:cs typeface="ＭＳ ゴシック"/>
              </a:defRPr>
            </a:pPr>
            <a:endParaRPr lang="ja-JP"/>
          </a:p>
        </c:txPr>
        <c:crossAx val="46122880"/>
        <c:crosses val="autoZero"/>
        <c:crossBetween val="between"/>
        <c:majorUnit val="2.5"/>
      </c:valAx>
      <c:spPr>
        <a:noFill/>
        <a:ln w="12700">
          <a:solidFill>
            <a:srgbClr val="000000"/>
          </a:solidFill>
          <a:prstDash val="solid"/>
        </a:ln>
      </c:spPr>
    </c:plotArea>
    <c:plotVisOnly val="1"/>
    <c:dispBlanksAs val="gap"/>
    <c:showDLblsOverMax val="0"/>
  </c:chart>
  <c:spPr>
    <a:noFill/>
    <a:ln w="9525">
      <a:noFill/>
    </a:ln>
  </c:spPr>
  <c:txPr>
    <a:bodyPr/>
    <a:lstStyle/>
    <a:p>
      <a:pPr>
        <a:defRPr sz="4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w="25400">
          <a:noFill/>
        </a:ln>
      </c:spPr>
      <c:txPr>
        <a:bodyPr/>
        <a:lstStyle/>
        <a:p>
          <a:pPr>
            <a:defRPr sz="175" b="1" i="0" u="none" strike="noStrike" baseline="0">
              <a:solidFill>
                <a:srgbClr val="000000"/>
              </a:solidFill>
              <a:latin typeface="ＭＳ ゴシック"/>
              <a:ea typeface="ＭＳ ゴシック"/>
              <a:cs typeface="ＭＳ ゴシック"/>
            </a:defRPr>
          </a:pPr>
          <a:endParaRPr lang="ja-JP"/>
        </a:p>
      </c:txPr>
    </c:title>
    <c:autoTitleDeleted val="0"/>
    <c:plotArea>
      <c:layout/>
      <c:barChart>
        <c:barDir val="bar"/>
        <c:grouping val="clustered"/>
        <c:varyColors val="0"/>
        <c:ser>
          <c:idx val="0"/>
          <c:order val="0"/>
          <c:tx>
            <c:strRef>
              <c:f>グラフ!#REF!</c:f>
              <c:strCache>
                <c:ptCount val="1"/>
                <c:pt idx="0">
                  <c:v>#REF!</c:v>
                </c:pt>
              </c:strCache>
            </c:strRef>
          </c:tx>
          <c:spPr>
            <a:solidFill>
              <a:srgbClr val="9999FF"/>
            </a:solidFill>
            <a:ln w="12700">
              <a:solidFill>
                <a:srgbClr val="000000"/>
              </a:solidFill>
              <a:prstDash val="solid"/>
            </a:ln>
          </c:spPr>
          <c:invertIfNegative val="0"/>
          <c:cat>
            <c:numRef>
              <c:f>グラフ!#REF!</c:f>
              <c:numCache>
                <c:formatCode>General</c:formatCode>
                <c:ptCount val="1"/>
                <c:pt idx="0">
                  <c:v>1</c:v>
                </c:pt>
              </c:numCache>
            </c:numRef>
          </c:cat>
          <c:val>
            <c:numRef>
              <c:f>グラフ!#REF!</c:f>
              <c:numCache>
                <c:formatCode>General</c:formatCode>
                <c:ptCount val="1"/>
                <c:pt idx="0">
                  <c:v>1</c:v>
                </c:pt>
              </c:numCache>
            </c:numRef>
          </c:val>
        </c:ser>
        <c:dLbls>
          <c:showLegendKey val="0"/>
          <c:showVal val="0"/>
          <c:showCatName val="0"/>
          <c:showSerName val="0"/>
          <c:showPercent val="0"/>
          <c:showBubbleSize val="0"/>
        </c:dLbls>
        <c:gapWidth val="0"/>
        <c:axId val="46136320"/>
        <c:axId val="46158592"/>
      </c:barChart>
      <c:catAx>
        <c:axId val="46136320"/>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ゴシック"/>
                <a:ea typeface="ＭＳ ゴシック"/>
                <a:cs typeface="ＭＳ ゴシック"/>
              </a:defRPr>
            </a:pPr>
            <a:endParaRPr lang="ja-JP"/>
          </a:p>
        </c:txPr>
        <c:crossAx val="46158592"/>
        <c:crosses val="autoZero"/>
        <c:auto val="1"/>
        <c:lblAlgn val="ctr"/>
        <c:lblOffset val="100"/>
        <c:tickLblSkip val="1"/>
        <c:tickMarkSkip val="1"/>
        <c:noMultiLvlLbl val="0"/>
      </c:catAx>
      <c:valAx>
        <c:axId val="46158592"/>
        <c:scaling>
          <c:orientation val="minMax"/>
          <c:max val="10"/>
        </c:scaling>
        <c:delete val="0"/>
        <c:axPos val="b"/>
        <c:majorGridlines>
          <c:spPr>
            <a:ln w="3175">
              <a:solidFill>
                <a:srgbClr val="000000"/>
              </a:solidFill>
              <a:prstDash val="solid"/>
            </a:ln>
          </c:spPr>
        </c:majorGridlines>
        <c:title>
          <c:tx>
            <c:rich>
              <a:bodyPr/>
              <a:lstStyle/>
              <a:p>
                <a:pPr>
                  <a:defRPr sz="225" b="0" i="0" u="none" strike="noStrike" baseline="0">
                    <a:solidFill>
                      <a:srgbClr val="000000"/>
                    </a:solidFill>
                    <a:latin typeface="ＭＳ Ｐゴシック"/>
                    <a:ea typeface="ＭＳ Ｐゴシック"/>
                    <a:cs typeface="ＭＳ Ｐゴシック"/>
                  </a:defRPr>
                </a:pPr>
                <a:r>
                  <a:rPr lang="en-US" altLang="ja-JP"/>
                  <a:t>%</a:t>
                </a:r>
              </a:p>
            </c:rich>
          </c:tx>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ＭＳ ゴシック"/>
                <a:ea typeface="ＭＳ ゴシック"/>
                <a:cs typeface="ＭＳ ゴシック"/>
              </a:defRPr>
            </a:pPr>
            <a:endParaRPr lang="ja-JP"/>
          </a:p>
        </c:txPr>
        <c:crossAx val="46136320"/>
        <c:crosses val="autoZero"/>
        <c:crossBetween val="between"/>
        <c:majorUnit val="2.5"/>
      </c:valAx>
      <c:spPr>
        <a:noFill/>
        <a:ln w="12700">
          <a:solidFill>
            <a:srgbClr val="000000"/>
          </a:solidFill>
          <a:prstDash val="solid"/>
        </a:ln>
      </c:spPr>
    </c:plotArea>
    <c:plotVisOnly val="1"/>
    <c:dispBlanksAs val="gap"/>
    <c:showDLblsOverMax val="0"/>
  </c:chart>
  <c:spPr>
    <a:noFill/>
    <a:ln w="9525">
      <a:noFill/>
    </a:ln>
  </c:spPr>
  <c:txPr>
    <a:bodyPr/>
    <a:lstStyle/>
    <a:p>
      <a:pPr>
        <a:defRPr sz="4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1" i="0" u="none" strike="noStrike" baseline="0">
                <a:solidFill>
                  <a:srgbClr val="FF0000"/>
                </a:solidFill>
                <a:latin typeface="ＭＳ ゴシック"/>
                <a:ea typeface="ＭＳ ゴシック"/>
                <a:cs typeface="ＭＳ ゴシック"/>
              </a:defRPr>
            </a:pPr>
            <a:r>
              <a:rPr lang="ja-JP" altLang="en-US"/>
              <a:t>女</a:t>
            </a:r>
          </a:p>
        </c:rich>
      </c:tx>
      <c:layout/>
      <c:overlay val="0"/>
      <c:spPr>
        <a:noFill/>
        <a:ln w="25400">
          <a:noFill/>
        </a:ln>
      </c:spPr>
    </c:title>
    <c:autoTitleDeleted val="0"/>
    <c:plotArea>
      <c:layout/>
      <c:barChart>
        <c:barDir val="bar"/>
        <c:grouping val="clustered"/>
        <c:varyColors val="0"/>
        <c:ser>
          <c:idx val="0"/>
          <c:order val="0"/>
          <c:tx>
            <c:strRef>
              <c:f>グラフ!#REF!</c:f>
              <c:strCache>
                <c:ptCount val="1"/>
                <c:pt idx="0">
                  <c:v>#REF!</c:v>
                </c:pt>
              </c:strCache>
            </c:strRef>
          </c:tx>
          <c:spPr>
            <a:pattFill prst="dkDnDiag">
              <a:fgClr>
                <a:srgbClr xmlns:mc="http://schemas.openxmlformats.org/markup-compatibility/2006" xmlns:a14="http://schemas.microsoft.com/office/drawing/2010/main" val="FF0000" mc:Ignorable="a14" a14:legacySpreadsheetColorIndex="10"/>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numRef>
              <c:f>グラフ!#REF!</c:f>
              <c:numCache>
                <c:formatCode>General</c:formatCode>
                <c:ptCount val="1"/>
                <c:pt idx="0">
                  <c:v>1</c:v>
                </c:pt>
              </c:numCache>
            </c:numRef>
          </c:cat>
          <c:val>
            <c:numRef>
              <c:f>グラフ!#REF!</c:f>
              <c:numCache>
                <c:formatCode>General</c:formatCode>
                <c:ptCount val="1"/>
                <c:pt idx="0">
                  <c:v>1</c:v>
                </c:pt>
              </c:numCache>
            </c:numRef>
          </c:val>
        </c:ser>
        <c:dLbls>
          <c:showLegendKey val="0"/>
          <c:showVal val="0"/>
          <c:showCatName val="0"/>
          <c:showSerName val="0"/>
          <c:showPercent val="0"/>
          <c:showBubbleSize val="0"/>
        </c:dLbls>
        <c:gapWidth val="0"/>
        <c:axId val="46187264"/>
        <c:axId val="46188800"/>
      </c:barChart>
      <c:catAx>
        <c:axId val="46187264"/>
        <c:scaling>
          <c:orientation val="minMax"/>
        </c:scaling>
        <c:delete val="1"/>
        <c:axPos val="r"/>
        <c:numFmt formatCode="General" sourceLinked="1"/>
        <c:majorTickMark val="out"/>
        <c:minorTickMark val="none"/>
        <c:tickLblPos val="nextTo"/>
        <c:crossAx val="46188800"/>
        <c:crosses val="autoZero"/>
        <c:auto val="1"/>
        <c:lblAlgn val="ctr"/>
        <c:lblOffset val="100"/>
        <c:noMultiLvlLbl val="0"/>
      </c:catAx>
      <c:valAx>
        <c:axId val="46188800"/>
        <c:scaling>
          <c:orientation val="maxMin"/>
          <c:max val="10"/>
        </c:scaling>
        <c:delete val="0"/>
        <c:axPos val="b"/>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ゴシック"/>
                <a:ea typeface="ＭＳ ゴシック"/>
                <a:cs typeface="ＭＳ ゴシック"/>
              </a:defRPr>
            </a:pPr>
            <a:endParaRPr lang="ja-JP"/>
          </a:p>
        </c:txPr>
        <c:crossAx val="46187264"/>
        <c:crosses val="autoZero"/>
        <c:crossBetween val="between"/>
        <c:majorUnit val="2.5"/>
      </c:valAx>
      <c:spPr>
        <a:noFill/>
        <a:ln w="12700">
          <a:solidFill>
            <a:srgbClr val="000000"/>
          </a:solidFill>
          <a:prstDash val="solid"/>
        </a:ln>
      </c:spPr>
    </c:plotArea>
    <c:plotVisOnly val="1"/>
    <c:dispBlanksAs val="gap"/>
    <c:showDLblsOverMax val="0"/>
  </c:chart>
  <c:spPr>
    <a:noFill/>
    <a:ln w="9525">
      <a:noFill/>
    </a:ln>
  </c:spPr>
  <c:txPr>
    <a:bodyPr/>
    <a:lstStyle/>
    <a:p>
      <a:pPr>
        <a:defRPr sz="4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25" b="0" i="0" u="none" strike="noStrike" baseline="0">
                <a:solidFill>
                  <a:srgbClr val="000000"/>
                </a:solidFill>
                <a:latin typeface="ＭＳ Ｐゴシック"/>
                <a:ea typeface="ＭＳ Ｐゴシック"/>
                <a:cs typeface="ＭＳ Ｐゴシック"/>
              </a:defRPr>
            </a:pPr>
            <a:r>
              <a:rPr lang="ja-JP" altLang="en-US"/>
              <a:t>３区分別割合の推移</a:t>
            </a:r>
          </a:p>
        </c:rich>
      </c:tx>
      <c:layout/>
      <c:overlay val="0"/>
      <c:spPr>
        <a:noFill/>
        <a:ln w="25400">
          <a:noFill/>
        </a:ln>
      </c:spPr>
    </c:title>
    <c:autoTitleDeleted val="0"/>
    <c:view3D>
      <c:rotX val="15"/>
      <c:hPercent val="15"/>
      <c:rotY val="20"/>
      <c:depthPercent val="100"/>
      <c:rAngAx val="1"/>
    </c:view3D>
    <c:floor>
      <c:thickness val="0"/>
      <c:spPr>
        <a:solidFill>
          <a:srgbClr val="C0C0C0"/>
        </a:solidFill>
        <a:ln w="3175">
          <a:solidFill>
            <a:srgbClr val="000000"/>
          </a:solidFill>
          <a:prstDash val="solid"/>
        </a:ln>
      </c:spPr>
    </c:floor>
    <c:sideWall>
      <c:thickness val="0"/>
      <c:spPr>
        <a:solidFill>
          <a:srgbClr val="CCCCFF"/>
        </a:solidFill>
        <a:ln w="12700">
          <a:solidFill>
            <a:srgbClr val="808080"/>
          </a:solidFill>
          <a:prstDash val="solid"/>
        </a:ln>
      </c:spPr>
    </c:sideWall>
    <c:backWall>
      <c:thickness val="0"/>
      <c:spPr>
        <a:solidFill>
          <a:srgbClr val="CCCCFF"/>
        </a:solidFill>
        <a:ln w="12700">
          <a:solidFill>
            <a:srgbClr val="808080"/>
          </a:solidFill>
          <a:prstDash val="solid"/>
        </a:ln>
      </c:spPr>
    </c:backWall>
    <c:plotArea>
      <c:layout/>
      <c:bar3DChart>
        <c:barDir val="col"/>
        <c:grouping val="stacked"/>
        <c:varyColors val="0"/>
        <c:ser>
          <c:idx val="0"/>
          <c:order val="0"/>
          <c:tx>
            <c:strRef>
              <c:f>グラフ!#REF!</c:f>
              <c:strCache>
                <c:ptCount val="1"/>
                <c:pt idx="0">
                  <c:v>#REF!</c:v>
                </c:pt>
              </c:strCache>
            </c:strRef>
          </c:tx>
          <c:spPr>
            <a:solidFill>
              <a:srgbClr val="9999FF"/>
            </a:solidFill>
            <a:ln w="12700">
              <a:solidFill>
                <a:srgbClr val="000000"/>
              </a:solidFill>
              <a:prstDash val="solid"/>
            </a:ln>
          </c:spPr>
          <c:invertIfNegative val="0"/>
          <c:cat>
            <c:numRef>
              <c:f>グラフ!#REF!</c:f>
              <c:numCache>
                <c:formatCode>General</c:formatCode>
                <c:ptCount val="1"/>
                <c:pt idx="0">
                  <c:v>1</c:v>
                </c:pt>
              </c:numCache>
            </c:numRef>
          </c:cat>
          <c:val>
            <c:numRef>
              <c:f>グラフ!#REF!</c:f>
              <c:numCache>
                <c:formatCode>General</c:formatCode>
                <c:ptCount val="1"/>
                <c:pt idx="0">
                  <c:v>1</c:v>
                </c:pt>
              </c:numCache>
            </c:numRef>
          </c:val>
        </c:ser>
        <c:ser>
          <c:idx val="1"/>
          <c:order val="1"/>
          <c:tx>
            <c:strRef>
              <c:f>グラフ!#REF!</c:f>
              <c:strCache>
                <c:ptCount val="1"/>
                <c:pt idx="0">
                  <c:v>#REF!</c:v>
                </c:pt>
              </c:strCache>
            </c:strRef>
          </c:tx>
          <c:spPr>
            <a:pattFill prst="dkDnDiag">
              <a:fgClr>
                <a:srgbClr xmlns:mc="http://schemas.openxmlformats.org/markup-compatibility/2006" xmlns:a14="http://schemas.microsoft.com/office/drawing/2010/main" val="993366" mc:Ignorable="a14" a14:legacySpreadsheetColorIndex="25"/>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numRef>
              <c:f>グラフ!#REF!</c:f>
              <c:numCache>
                <c:formatCode>General</c:formatCode>
                <c:ptCount val="1"/>
                <c:pt idx="0">
                  <c:v>1</c:v>
                </c:pt>
              </c:numCache>
            </c:numRef>
          </c:cat>
          <c:val>
            <c:numRef>
              <c:f>グラフ!#REF!</c:f>
              <c:numCache>
                <c:formatCode>General</c:formatCode>
                <c:ptCount val="1"/>
                <c:pt idx="0">
                  <c:v>1</c:v>
                </c:pt>
              </c:numCache>
            </c:numRef>
          </c:val>
        </c:ser>
        <c:ser>
          <c:idx val="2"/>
          <c:order val="2"/>
          <c:tx>
            <c:strRef>
              <c:f>グラフ!#REF!</c:f>
              <c:strCache>
                <c:ptCount val="1"/>
                <c:pt idx="0">
                  <c:v>#REF!</c:v>
                </c:pt>
              </c:strCache>
            </c:strRef>
          </c:tx>
          <c:spPr>
            <a:solidFill>
              <a:srgbClr val="FFFFCC"/>
            </a:solidFill>
            <a:ln w="12700">
              <a:solidFill>
                <a:srgbClr val="000000"/>
              </a:solidFill>
              <a:prstDash val="solid"/>
            </a:ln>
          </c:spPr>
          <c:invertIfNegative val="0"/>
          <c:cat>
            <c:numRef>
              <c:f>グラフ!#REF!</c:f>
              <c:numCache>
                <c:formatCode>General</c:formatCode>
                <c:ptCount val="1"/>
                <c:pt idx="0">
                  <c:v>1</c:v>
                </c:pt>
              </c:numCache>
            </c:numRef>
          </c:cat>
          <c:val>
            <c:numRef>
              <c:f>グラフ!#REF!</c:f>
              <c:numCache>
                <c:formatCode>General</c:formatCode>
                <c:ptCount val="1"/>
                <c:pt idx="0">
                  <c:v>1</c:v>
                </c:pt>
              </c:numCache>
            </c:numRef>
          </c:val>
        </c:ser>
        <c:dLbls>
          <c:showLegendKey val="0"/>
          <c:showVal val="0"/>
          <c:showCatName val="0"/>
          <c:showSerName val="0"/>
          <c:showPercent val="0"/>
          <c:showBubbleSize val="0"/>
        </c:dLbls>
        <c:gapWidth val="150"/>
        <c:gapDepth val="30"/>
        <c:shape val="box"/>
        <c:axId val="107261952"/>
        <c:axId val="107263488"/>
        <c:axId val="0"/>
      </c:bar3DChart>
      <c:catAx>
        <c:axId val="107261952"/>
        <c:scaling>
          <c:orientation val="minMax"/>
        </c:scaling>
        <c:delete val="0"/>
        <c:axPos val="b"/>
        <c:numFmt formatCode="General" sourceLinked="1"/>
        <c:majorTickMark val="in"/>
        <c:minorTickMark val="none"/>
        <c:tickLblPos val="low"/>
        <c:spPr>
          <a:ln w="3175">
            <a:solidFill>
              <a:srgbClr val="000000"/>
            </a:solidFill>
            <a:prstDash val="solid"/>
          </a:ln>
        </c:spPr>
        <c:txPr>
          <a:bodyPr rot="-270000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7263488"/>
        <c:crosses val="autoZero"/>
        <c:auto val="1"/>
        <c:lblAlgn val="ctr"/>
        <c:lblOffset val="100"/>
        <c:tickLblSkip val="1"/>
        <c:tickMarkSkip val="1"/>
        <c:noMultiLvlLbl val="0"/>
      </c:catAx>
      <c:valAx>
        <c:axId val="107263488"/>
        <c:scaling>
          <c:orientation val="minMax"/>
        </c:scaling>
        <c:delete val="0"/>
        <c:axPos val="l"/>
        <c:majorGridlines>
          <c:spPr>
            <a:ln w="3175">
              <a:solidFill>
                <a:srgbClr val="000000"/>
              </a:solidFill>
              <a:prstDash val="solid"/>
            </a:ln>
          </c:spPr>
        </c:majorGridlines>
        <c:title>
          <c:tx>
            <c:rich>
              <a:bodyPr rot="0" vert="wordArtVertRtl"/>
              <a:lstStyle/>
              <a:p>
                <a:pPr algn="ctr">
                  <a:defRPr sz="325" b="0" i="0" u="none" strike="noStrike" baseline="0">
                    <a:solidFill>
                      <a:srgbClr val="000000"/>
                    </a:solidFill>
                    <a:latin typeface="ＭＳ Ｐゴシック"/>
                    <a:ea typeface="ＭＳ Ｐゴシック"/>
                    <a:cs typeface="ＭＳ Ｐゴシック"/>
                  </a:defRPr>
                </a:pPr>
                <a:r>
                  <a:rPr lang="ja-JP" altLang="en-US"/>
                  <a:t>千人</a:t>
                </a:r>
              </a:p>
            </c:rich>
          </c:tx>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325" b="0" i="0" u="none" strike="noStrike" baseline="0">
                <a:solidFill>
                  <a:srgbClr val="000000"/>
                </a:solidFill>
                <a:latin typeface="ＭＳ Ｐゴシック"/>
                <a:ea typeface="ＭＳ Ｐゴシック"/>
                <a:cs typeface="ＭＳ Ｐゴシック"/>
              </a:defRPr>
            </a:pPr>
            <a:endParaRPr lang="ja-JP"/>
          </a:p>
        </c:txPr>
        <c:crossAx val="107261952"/>
        <c:crosses val="autoZero"/>
        <c:crossBetween val="between"/>
      </c:valAx>
      <c:spPr>
        <a:noFill/>
        <a:ln w="25400">
          <a:noFill/>
        </a:ln>
      </c:spPr>
    </c:plotArea>
    <c:legend>
      <c:legendPos val="r"/>
      <c:layout/>
      <c:overlay val="0"/>
      <c:spPr>
        <a:solidFill>
          <a:srgbClr val="FFFFFF"/>
        </a:solidFill>
        <a:ln w="3175">
          <a:solidFill>
            <a:srgbClr val="000000"/>
          </a:solidFill>
          <a:prstDash val="solid"/>
        </a:ln>
      </c:spPr>
      <c:txPr>
        <a:bodyPr/>
        <a:lstStyle/>
        <a:p>
          <a:pPr>
            <a:defRPr sz="27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3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horizontalDpi="-4" verticalDpi="1200"/>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FF0000"/>
                </a:solidFill>
                <a:latin typeface="ＭＳ Ｐゴシック"/>
                <a:ea typeface="ＭＳ Ｐゴシック"/>
                <a:cs typeface="ＭＳ Ｐゴシック"/>
              </a:defRPr>
            </a:pPr>
            <a:r>
              <a:rPr lang="ja-JP" altLang="en-US"/>
              <a:t>女性</a:t>
            </a:r>
          </a:p>
        </c:rich>
      </c:tx>
      <c:layout/>
      <c:overlay val="0"/>
      <c:spPr>
        <a:noFill/>
        <a:ln w="25400">
          <a:noFill/>
        </a:ln>
      </c:spPr>
    </c:title>
    <c:autoTitleDeleted val="0"/>
    <c:plotArea>
      <c:layout/>
      <c:barChart>
        <c:barDir val="bar"/>
        <c:grouping val="clustered"/>
        <c:varyColors val="0"/>
        <c:ser>
          <c:idx val="0"/>
          <c:order val="0"/>
          <c:tx>
            <c:strRef>
              <c:f>グラフ!#REF!</c:f>
              <c:strCache>
                <c:ptCount val="1"/>
                <c:pt idx="0">
                  <c:v>#REF!</c:v>
                </c:pt>
              </c:strCache>
            </c:strRef>
          </c:tx>
          <c:spPr>
            <a:pattFill prst="dkDnDiag">
              <a:fgClr>
                <a:srgbClr xmlns:mc="http://schemas.openxmlformats.org/markup-compatibility/2006" xmlns:a14="http://schemas.microsoft.com/office/drawing/2010/main" val="FF0000" mc:Ignorable="a14" a14:legacySpreadsheetColorIndex="10"/>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numRef>
              <c:f>グラフ!#REF!</c:f>
              <c:numCache>
                <c:formatCode>General</c:formatCode>
                <c:ptCount val="1"/>
                <c:pt idx="0">
                  <c:v>1</c:v>
                </c:pt>
              </c:numCache>
            </c:numRef>
          </c:cat>
          <c:val>
            <c:numRef>
              <c:f>グラフ!#REF!</c:f>
              <c:numCache>
                <c:formatCode>General</c:formatCode>
                <c:ptCount val="1"/>
                <c:pt idx="0">
                  <c:v>1</c:v>
                </c:pt>
              </c:numCache>
            </c:numRef>
          </c:val>
        </c:ser>
        <c:dLbls>
          <c:showLegendKey val="0"/>
          <c:showVal val="0"/>
          <c:showCatName val="0"/>
          <c:showSerName val="0"/>
          <c:showPercent val="0"/>
          <c:showBubbleSize val="0"/>
        </c:dLbls>
        <c:gapWidth val="0"/>
        <c:axId val="107421696"/>
        <c:axId val="107423232"/>
      </c:barChart>
      <c:catAx>
        <c:axId val="107421696"/>
        <c:scaling>
          <c:orientation val="minMax"/>
        </c:scaling>
        <c:delete val="1"/>
        <c:axPos val="l"/>
        <c:numFmt formatCode="General" sourceLinked="1"/>
        <c:majorTickMark val="out"/>
        <c:minorTickMark val="none"/>
        <c:tickLblPos val="nextTo"/>
        <c:crossAx val="107423232"/>
        <c:crosses val="autoZero"/>
        <c:auto val="1"/>
        <c:lblAlgn val="ctr"/>
        <c:lblOffset val="100"/>
        <c:noMultiLvlLbl val="0"/>
      </c:catAx>
      <c:valAx>
        <c:axId val="107423232"/>
        <c:scaling>
          <c:orientation val="minMax"/>
          <c:max val="10"/>
        </c:scaling>
        <c:delete val="0"/>
        <c:axPos val="b"/>
        <c:majorGridlines>
          <c:spPr>
            <a:ln w="3175">
              <a:solidFill>
                <a:srgbClr val="000000"/>
              </a:solidFill>
              <a:prstDash val="solid"/>
            </a:ln>
          </c:spPr>
        </c:majorGridlines>
        <c:numFmt formatCode="#,##0_);[Red]\(#,##0\)" sourceLinked="0"/>
        <c:majorTickMark val="in"/>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ＭＳ Ｐゴシック"/>
                <a:ea typeface="ＭＳ Ｐゴシック"/>
                <a:cs typeface="ＭＳ Ｐゴシック"/>
              </a:defRPr>
            </a:pPr>
            <a:endParaRPr lang="ja-JP"/>
          </a:p>
        </c:txPr>
        <c:crossAx val="107421696"/>
        <c:crosses val="autoZero"/>
        <c:crossBetween val="between"/>
        <c:majorUnit val="2"/>
        <c:minorUnit val="2"/>
      </c:valAx>
      <c:spPr>
        <a:noFill/>
        <a:ln w="12700">
          <a:solidFill>
            <a:srgbClr val="000000"/>
          </a:solidFill>
          <a:prstDash val="solid"/>
        </a:ln>
      </c:spPr>
    </c:plotArea>
    <c:plotVisOnly val="1"/>
    <c:dispBlanksAs val="gap"/>
    <c:showDLblsOverMax val="0"/>
  </c:chart>
  <c:spPr>
    <a:noFill/>
    <a:ln w="9525">
      <a:noFill/>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ＭＳ ゴシック"/>
                <a:ea typeface="ＭＳ ゴシック"/>
                <a:cs typeface="ＭＳ ゴシック"/>
              </a:defRPr>
            </a:pPr>
            <a:r>
              <a:rPr lang="ja-JP" altLang="en-US"/>
              <a:t>男性</a:t>
            </a:r>
          </a:p>
        </c:rich>
      </c:tx>
      <c:layout/>
      <c:overlay val="0"/>
      <c:spPr>
        <a:noFill/>
        <a:ln w="25400">
          <a:noFill/>
        </a:ln>
      </c:spPr>
    </c:title>
    <c:autoTitleDeleted val="0"/>
    <c:plotArea>
      <c:layout/>
      <c:barChart>
        <c:barDir val="bar"/>
        <c:grouping val="clustered"/>
        <c:varyColors val="0"/>
        <c:ser>
          <c:idx val="0"/>
          <c:order val="0"/>
          <c:tx>
            <c:strRef>
              <c:f>グラフ!#REF!</c:f>
              <c:strCache>
                <c:ptCount val="1"/>
                <c:pt idx="0">
                  <c:v>#REF!</c:v>
                </c:pt>
              </c:strCache>
            </c:strRef>
          </c:tx>
          <c:spPr>
            <a:solidFill>
              <a:srgbClr val="9999FF"/>
            </a:solidFill>
            <a:ln w="12700">
              <a:solidFill>
                <a:srgbClr val="000000"/>
              </a:solidFill>
              <a:prstDash val="solid"/>
            </a:ln>
          </c:spPr>
          <c:invertIfNegative val="0"/>
          <c:cat>
            <c:numRef>
              <c:f>グラフ!#REF!</c:f>
              <c:numCache>
                <c:formatCode>General</c:formatCode>
                <c:ptCount val="1"/>
                <c:pt idx="0">
                  <c:v>1</c:v>
                </c:pt>
              </c:numCache>
            </c:numRef>
          </c:cat>
          <c:val>
            <c:numRef>
              <c:f>グラフ!#REF!</c:f>
              <c:numCache>
                <c:formatCode>General</c:formatCode>
                <c:ptCount val="1"/>
                <c:pt idx="0">
                  <c:v>1</c:v>
                </c:pt>
              </c:numCache>
            </c:numRef>
          </c:val>
        </c:ser>
        <c:dLbls>
          <c:showLegendKey val="0"/>
          <c:showVal val="0"/>
          <c:showCatName val="0"/>
          <c:showSerName val="0"/>
          <c:showPercent val="0"/>
          <c:showBubbleSize val="0"/>
        </c:dLbls>
        <c:gapWidth val="0"/>
        <c:axId val="107432960"/>
        <c:axId val="107455232"/>
      </c:barChart>
      <c:catAx>
        <c:axId val="107432960"/>
        <c:scaling>
          <c:orientation val="minMax"/>
        </c:scaling>
        <c:delete val="0"/>
        <c:axPos val="r"/>
        <c:numFmt formatCode="General" sourceLinked="1"/>
        <c:majorTickMark val="in"/>
        <c:minorTickMark val="none"/>
        <c:tickLblPos val="nextTo"/>
        <c:spPr>
          <a:ln w="9525">
            <a:noFill/>
          </a:ln>
        </c:spPr>
        <c:txPr>
          <a:bodyPr rot="0" vert="horz"/>
          <a:lstStyle/>
          <a:p>
            <a:pPr>
              <a:defRPr sz="125" b="0" i="0" u="none" strike="noStrike" baseline="0">
                <a:solidFill>
                  <a:srgbClr val="000000"/>
                </a:solidFill>
                <a:latin typeface="ＭＳ Ｐゴシック"/>
                <a:ea typeface="ＭＳ Ｐゴシック"/>
                <a:cs typeface="ＭＳ Ｐゴシック"/>
              </a:defRPr>
            </a:pPr>
            <a:endParaRPr lang="ja-JP"/>
          </a:p>
        </c:txPr>
        <c:crossAx val="107455232"/>
        <c:crosses val="autoZero"/>
        <c:auto val="1"/>
        <c:lblAlgn val="ctr"/>
        <c:lblOffset val="100"/>
        <c:tickLblSkip val="1"/>
        <c:tickMarkSkip val="1"/>
        <c:noMultiLvlLbl val="0"/>
      </c:catAx>
      <c:valAx>
        <c:axId val="107455232"/>
        <c:scaling>
          <c:orientation val="maxMin"/>
          <c:max val="10"/>
        </c:scaling>
        <c:delete val="0"/>
        <c:axPos val="b"/>
        <c:majorGridlines>
          <c:spPr>
            <a:ln w="3175">
              <a:solidFill>
                <a:srgbClr val="000000"/>
              </a:solidFill>
              <a:prstDash val="solid"/>
            </a:ln>
          </c:spPr>
        </c:majorGridlines>
        <c:numFmt formatCode="#,##0_);[Red]\(#,##0\)" sourceLinked="0"/>
        <c:majorTickMark val="in"/>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ＭＳ ゴシック"/>
                <a:ea typeface="ＭＳ ゴシック"/>
                <a:cs typeface="ＭＳ ゴシック"/>
              </a:defRPr>
            </a:pPr>
            <a:endParaRPr lang="ja-JP"/>
          </a:p>
        </c:txPr>
        <c:crossAx val="107432960"/>
        <c:crosses val="autoZero"/>
        <c:crossBetween val="between"/>
        <c:majorUnit val="2"/>
        <c:minorUnit val="2"/>
      </c:valAx>
      <c:spPr>
        <a:noFill/>
        <a:ln w="12700">
          <a:solidFill>
            <a:srgbClr val="000000"/>
          </a:solidFill>
          <a:prstDash val="solid"/>
        </a:ln>
      </c:spPr>
    </c:plotArea>
    <c:plotVisOnly val="1"/>
    <c:dispBlanksAs val="gap"/>
    <c:showDLblsOverMax val="0"/>
  </c:chart>
  <c:spPr>
    <a:noFill/>
    <a:ln w="9525">
      <a:noFill/>
    </a:ln>
  </c:spPr>
  <c:txPr>
    <a:bodyPr/>
    <a:lstStyle/>
    <a:p>
      <a:pPr>
        <a:defRPr sz="4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ＭＳ ゴシック"/>
                <a:ea typeface="ＭＳ ゴシック"/>
                <a:cs typeface="ＭＳ ゴシック"/>
              </a:defRPr>
            </a:pPr>
            <a:r>
              <a:rPr lang="ja-JP" altLang="en-US"/>
              <a:t>男性</a:t>
            </a:r>
          </a:p>
        </c:rich>
      </c:tx>
      <c:layout/>
      <c:overlay val="0"/>
      <c:spPr>
        <a:noFill/>
        <a:ln w="25400">
          <a:noFill/>
        </a:ln>
      </c:spPr>
    </c:title>
    <c:autoTitleDeleted val="0"/>
    <c:plotArea>
      <c:layout/>
      <c:barChart>
        <c:barDir val="bar"/>
        <c:grouping val="clustered"/>
        <c:varyColors val="0"/>
        <c:ser>
          <c:idx val="0"/>
          <c:order val="0"/>
          <c:tx>
            <c:strRef>
              <c:f>グラフ!#REF!</c:f>
              <c:strCache>
                <c:ptCount val="1"/>
                <c:pt idx="0">
                  <c:v>#REF!</c:v>
                </c:pt>
              </c:strCache>
            </c:strRef>
          </c:tx>
          <c:spPr>
            <a:solidFill>
              <a:srgbClr val="9999FF"/>
            </a:solidFill>
            <a:ln w="12700">
              <a:solidFill>
                <a:srgbClr val="000000"/>
              </a:solidFill>
              <a:prstDash val="solid"/>
            </a:ln>
          </c:spPr>
          <c:invertIfNegative val="0"/>
          <c:cat>
            <c:numRef>
              <c:f>グラフ!#REF!</c:f>
              <c:numCache>
                <c:formatCode>General</c:formatCode>
                <c:ptCount val="1"/>
                <c:pt idx="0">
                  <c:v>1</c:v>
                </c:pt>
              </c:numCache>
            </c:numRef>
          </c:cat>
          <c:val>
            <c:numRef>
              <c:f>グラフ!#REF!</c:f>
              <c:numCache>
                <c:formatCode>General</c:formatCode>
                <c:ptCount val="1"/>
                <c:pt idx="0">
                  <c:v>1</c:v>
                </c:pt>
              </c:numCache>
            </c:numRef>
          </c:val>
        </c:ser>
        <c:dLbls>
          <c:showLegendKey val="0"/>
          <c:showVal val="0"/>
          <c:showCatName val="0"/>
          <c:showSerName val="0"/>
          <c:showPercent val="0"/>
          <c:showBubbleSize val="0"/>
        </c:dLbls>
        <c:gapWidth val="0"/>
        <c:axId val="107553152"/>
        <c:axId val="107554688"/>
      </c:barChart>
      <c:catAx>
        <c:axId val="107553152"/>
        <c:scaling>
          <c:orientation val="minMax"/>
        </c:scaling>
        <c:delete val="0"/>
        <c:axPos val="r"/>
        <c:numFmt formatCode="General" sourceLinked="1"/>
        <c:majorTickMark val="in"/>
        <c:minorTickMark val="none"/>
        <c:tickLblPos val="nextTo"/>
        <c:spPr>
          <a:ln w="9525">
            <a:noFill/>
          </a:ln>
        </c:spPr>
        <c:txPr>
          <a:bodyPr rot="0" vert="horz"/>
          <a:lstStyle/>
          <a:p>
            <a:pPr>
              <a:defRPr sz="100" b="0" i="0" u="none" strike="noStrike" baseline="0">
                <a:solidFill>
                  <a:srgbClr val="000000"/>
                </a:solidFill>
                <a:latin typeface="ＭＳ Ｐゴシック"/>
                <a:ea typeface="ＭＳ Ｐゴシック"/>
                <a:cs typeface="ＭＳ Ｐゴシック"/>
              </a:defRPr>
            </a:pPr>
            <a:endParaRPr lang="ja-JP"/>
          </a:p>
        </c:txPr>
        <c:crossAx val="107554688"/>
        <c:crosses val="autoZero"/>
        <c:auto val="1"/>
        <c:lblAlgn val="ctr"/>
        <c:lblOffset val="100"/>
        <c:tickLblSkip val="1"/>
        <c:tickMarkSkip val="1"/>
        <c:noMultiLvlLbl val="0"/>
      </c:catAx>
      <c:valAx>
        <c:axId val="107554688"/>
        <c:scaling>
          <c:orientation val="maxMin"/>
          <c:max val="10"/>
        </c:scaling>
        <c:delete val="0"/>
        <c:axPos val="b"/>
        <c:majorGridlines>
          <c:spPr>
            <a:ln w="3175">
              <a:solidFill>
                <a:srgbClr val="000000"/>
              </a:solidFill>
              <a:prstDash val="solid"/>
            </a:ln>
          </c:spPr>
        </c:majorGridlines>
        <c:numFmt formatCode="#,##0_);[Red]\(#,##0\)" sourceLinked="0"/>
        <c:majorTickMark val="in"/>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ゴシック"/>
                <a:ea typeface="ＭＳ ゴシック"/>
                <a:cs typeface="ＭＳ ゴシック"/>
              </a:defRPr>
            </a:pPr>
            <a:endParaRPr lang="ja-JP"/>
          </a:p>
        </c:txPr>
        <c:crossAx val="107553152"/>
        <c:crosses val="autoZero"/>
        <c:crossBetween val="between"/>
        <c:majorUnit val="2"/>
        <c:minorUnit val="2"/>
      </c:valAx>
      <c:spPr>
        <a:noFill/>
        <a:ln w="12700">
          <a:solidFill>
            <a:srgbClr val="000000"/>
          </a:solidFill>
          <a:prstDash val="solid"/>
        </a:ln>
      </c:spPr>
    </c:plotArea>
    <c:plotVisOnly val="1"/>
    <c:dispBlanksAs val="gap"/>
    <c:showDLblsOverMax val="0"/>
  </c:chart>
  <c:spPr>
    <a:noFill/>
    <a:ln w="9525">
      <a:noFill/>
    </a:ln>
  </c:spPr>
  <c:txPr>
    <a:bodyPr/>
    <a:lstStyle/>
    <a:p>
      <a:pPr>
        <a:defRPr sz="4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FF0000"/>
                </a:solidFill>
                <a:latin typeface="ＭＳ Ｐゴシック"/>
                <a:ea typeface="ＭＳ Ｐゴシック"/>
                <a:cs typeface="ＭＳ Ｐゴシック"/>
              </a:defRPr>
            </a:pPr>
            <a:r>
              <a:rPr lang="ja-JP" altLang="en-US"/>
              <a:t>女性</a:t>
            </a:r>
          </a:p>
        </c:rich>
      </c:tx>
      <c:layout/>
      <c:overlay val="0"/>
      <c:spPr>
        <a:noFill/>
        <a:ln w="25400">
          <a:noFill/>
        </a:ln>
      </c:spPr>
    </c:title>
    <c:autoTitleDeleted val="0"/>
    <c:plotArea>
      <c:layout/>
      <c:barChart>
        <c:barDir val="bar"/>
        <c:grouping val="clustered"/>
        <c:varyColors val="0"/>
        <c:ser>
          <c:idx val="0"/>
          <c:order val="0"/>
          <c:tx>
            <c:strRef>
              <c:f>グラフ!#REF!</c:f>
              <c:strCache>
                <c:ptCount val="1"/>
                <c:pt idx="0">
                  <c:v>#REF!</c:v>
                </c:pt>
              </c:strCache>
            </c:strRef>
          </c:tx>
          <c:spPr>
            <a:pattFill prst="dkDnDiag">
              <a:fgClr>
                <a:srgbClr xmlns:mc="http://schemas.openxmlformats.org/markup-compatibility/2006" xmlns:a14="http://schemas.microsoft.com/office/drawing/2010/main" val="FF0000" mc:Ignorable="a14" a14:legacySpreadsheetColorIndex="10"/>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numRef>
              <c:f>グラフ!#REF!</c:f>
              <c:numCache>
                <c:formatCode>General</c:formatCode>
                <c:ptCount val="1"/>
                <c:pt idx="0">
                  <c:v>1</c:v>
                </c:pt>
              </c:numCache>
            </c:numRef>
          </c:cat>
          <c:val>
            <c:numRef>
              <c:f>グラフ!#REF!</c:f>
              <c:numCache>
                <c:formatCode>General</c:formatCode>
                <c:ptCount val="1"/>
                <c:pt idx="0">
                  <c:v>1</c:v>
                </c:pt>
              </c:numCache>
            </c:numRef>
          </c:val>
        </c:ser>
        <c:dLbls>
          <c:showLegendKey val="0"/>
          <c:showVal val="0"/>
          <c:showCatName val="0"/>
          <c:showSerName val="0"/>
          <c:showPercent val="0"/>
          <c:showBubbleSize val="0"/>
        </c:dLbls>
        <c:gapWidth val="0"/>
        <c:axId val="107578496"/>
        <c:axId val="107580032"/>
      </c:barChart>
      <c:catAx>
        <c:axId val="107578496"/>
        <c:scaling>
          <c:orientation val="minMax"/>
        </c:scaling>
        <c:delete val="1"/>
        <c:axPos val="l"/>
        <c:numFmt formatCode="General" sourceLinked="1"/>
        <c:majorTickMark val="out"/>
        <c:minorTickMark val="none"/>
        <c:tickLblPos val="nextTo"/>
        <c:crossAx val="107580032"/>
        <c:crosses val="autoZero"/>
        <c:auto val="1"/>
        <c:lblAlgn val="ctr"/>
        <c:lblOffset val="100"/>
        <c:noMultiLvlLbl val="0"/>
      </c:catAx>
      <c:valAx>
        <c:axId val="107580032"/>
        <c:scaling>
          <c:orientation val="minMax"/>
          <c:max val="10"/>
        </c:scaling>
        <c:delete val="0"/>
        <c:axPos val="b"/>
        <c:majorGridlines>
          <c:spPr>
            <a:ln w="3175">
              <a:solidFill>
                <a:srgbClr val="000000"/>
              </a:solidFill>
              <a:prstDash val="solid"/>
            </a:ln>
          </c:spPr>
        </c:majorGridlines>
        <c:numFmt formatCode="#,##0_);[Red]\(#,##0\)" sourceLinked="0"/>
        <c:majorTickMark val="in"/>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Ｐゴシック"/>
                <a:ea typeface="ＭＳ Ｐゴシック"/>
                <a:cs typeface="ＭＳ Ｐゴシック"/>
              </a:defRPr>
            </a:pPr>
            <a:endParaRPr lang="ja-JP"/>
          </a:p>
        </c:txPr>
        <c:crossAx val="107578496"/>
        <c:crosses val="autoZero"/>
        <c:crossBetween val="between"/>
        <c:majorUnit val="2"/>
        <c:minorUnit val="2"/>
      </c:valAx>
      <c:spPr>
        <a:noFill/>
        <a:ln w="12700">
          <a:solidFill>
            <a:srgbClr val="000000"/>
          </a:solidFill>
          <a:prstDash val="solid"/>
        </a:ln>
      </c:spPr>
    </c:plotArea>
    <c:plotVisOnly val="1"/>
    <c:dispBlanksAs val="gap"/>
    <c:showDLblsOverMax val="0"/>
  </c:chart>
  <c:spPr>
    <a:noFill/>
    <a:ln w="9525">
      <a:noFill/>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2</xdr:col>
      <xdr:colOff>95250</xdr:colOff>
      <xdr:row>0</xdr:row>
      <xdr:rowOff>0</xdr:rowOff>
    </xdr:from>
    <xdr:to>
      <xdr:col>5</xdr:col>
      <xdr:colOff>952500</xdr:colOff>
      <xdr:row>0</xdr:row>
      <xdr:rowOff>0</xdr:rowOff>
    </xdr:to>
    <xdr:grpSp>
      <xdr:nvGrpSpPr>
        <xdr:cNvPr id="3522687" name="Group 1"/>
        <xdr:cNvGrpSpPr>
          <a:grpSpLocks/>
        </xdr:cNvGrpSpPr>
      </xdr:nvGrpSpPr>
      <xdr:grpSpPr bwMode="auto">
        <a:xfrm>
          <a:off x="316992" y="0"/>
          <a:ext cx="2769108" cy="0"/>
          <a:chOff x="36" y="652"/>
          <a:chExt cx="316" cy="364"/>
        </a:xfrm>
      </xdr:grpSpPr>
      <xdr:graphicFrame macro="">
        <xdr:nvGraphicFramePr>
          <xdr:cNvPr id="3522710" name="グラフ 2"/>
          <xdr:cNvGraphicFramePr>
            <a:graphicFrameLocks/>
          </xdr:cNvGraphicFramePr>
        </xdr:nvGraphicFramePr>
        <xdr:xfrm>
          <a:off x="176" y="654"/>
          <a:ext cx="176" cy="362"/>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3522711" name="グラフ 3"/>
          <xdr:cNvGraphicFramePr>
            <a:graphicFrameLocks/>
          </xdr:cNvGraphicFramePr>
        </xdr:nvGraphicFramePr>
        <xdr:xfrm>
          <a:off x="36" y="652"/>
          <a:ext cx="154" cy="362"/>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5</xdr:col>
      <xdr:colOff>866775</xdr:colOff>
      <xdr:row>0</xdr:row>
      <xdr:rowOff>0</xdr:rowOff>
    </xdr:from>
    <xdr:to>
      <xdr:col>8</xdr:col>
      <xdr:colOff>942975</xdr:colOff>
      <xdr:row>0</xdr:row>
      <xdr:rowOff>0</xdr:rowOff>
    </xdr:to>
    <xdr:grpSp>
      <xdr:nvGrpSpPr>
        <xdr:cNvPr id="3522688" name="Group 4"/>
        <xdr:cNvGrpSpPr>
          <a:grpSpLocks/>
        </xdr:cNvGrpSpPr>
      </xdr:nvGrpSpPr>
      <xdr:grpSpPr bwMode="auto">
        <a:xfrm>
          <a:off x="3006852" y="0"/>
          <a:ext cx="2831592" cy="0"/>
          <a:chOff x="343" y="655"/>
          <a:chExt cx="323" cy="363"/>
        </a:xfrm>
      </xdr:grpSpPr>
      <xdr:graphicFrame macro="">
        <xdr:nvGraphicFramePr>
          <xdr:cNvPr id="3522708" name="グラフ 5"/>
          <xdr:cNvGraphicFramePr>
            <a:graphicFrameLocks/>
          </xdr:cNvGraphicFramePr>
        </xdr:nvGraphicFramePr>
        <xdr:xfrm>
          <a:off x="486" y="655"/>
          <a:ext cx="180" cy="362"/>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3522709" name="グラフ 6"/>
          <xdr:cNvGraphicFramePr>
            <a:graphicFrameLocks/>
          </xdr:cNvGraphicFramePr>
        </xdr:nvGraphicFramePr>
        <xdr:xfrm>
          <a:off x="343" y="656"/>
          <a:ext cx="164" cy="362"/>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0</xdr:colOff>
      <xdr:row>0</xdr:row>
      <xdr:rowOff>0</xdr:rowOff>
    </xdr:from>
    <xdr:to>
      <xdr:col>6</xdr:col>
      <xdr:colOff>352425</xdr:colOff>
      <xdr:row>0</xdr:row>
      <xdr:rowOff>0</xdr:rowOff>
    </xdr:to>
    <xdr:graphicFrame macro="">
      <xdr:nvGraphicFramePr>
        <xdr:cNvPr id="3522689"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390525</xdr:colOff>
      <xdr:row>0</xdr:row>
      <xdr:rowOff>0</xdr:rowOff>
    </xdr:from>
    <xdr:to>
      <xdr:col>5</xdr:col>
      <xdr:colOff>752475</xdr:colOff>
      <xdr:row>0</xdr:row>
      <xdr:rowOff>0</xdr:rowOff>
    </xdr:to>
    <xdr:graphicFrame macro="">
      <xdr:nvGraphicFramePr>
        <xdr:cNvPr id="3522690"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28575</xdr:colOff>
      <xdr:row>0</xdr:row>
      <xdr:rowOff>0</xdr:rowOff>
    </xdr:from>
    <xdr:to>
      <xdr:col>4</xdr:col>
      <xdr:colOff>609600</xdr:colOff>
      <xdr:row>0</xdr:row>
      <xdr:rowOff>0</xdr:rowOff>
    </xdr:to>
    <xdr:graphicFrame macro="">
      <xdr:nvGraphicFramePr>
        <xdr:cNvPr id="3522691"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857250</xdr:colOff>
      <xdr:row>0</xdr:row>
      <xdr:rowOff>0</xdr:rowOff>
    </xdr:from>
    <xdr:to>
      <xdr:col>7</xdr:col>
      <xdr:colOff>723900</xdr:colOff>
      <xdr:row>0</xdr:row>
      <xdr:rowOff>0</xdr:rowOff>
    </xdr:to>
    <xdr:graphicFrame macro="">
      <xdr:nvGraphicFramePr>
        <xdr:cNvPr id="3522692"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xdr:col>
      <xdr:colOff>552450</xdr:colOff>
      <xdr:row>0</xdr:row>
      <xdr:rowOff>0</xdr:rowOff>
    </xdr:from>
    <xdr:to>
      <xdr:col>8</xdr:col>
      <xdr:colOff>923925</xdr:colOff>
      <xdr:row>0</xdr:row>
      <xdr:rowOff>0</xdr:rowOff>
    </xdr:to>
    <xdr:graphicFrame macro="">
      <xdr:nvGraphicFramePr>
        <xdr:cNvPr id="3522693"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790575</xdr:colOff>
      <xdr:row>0</xdr:row>
      <xdr:rowOff>0</xdr:rowOff>
    </xdr:from>
    <xdr:to>
      <xdr:col>8</xdr:col>
      <xdr:colOff>914400</xdr:colOff>
      <xdr:row>0</xdr:row>
      <xdr:rowOff>0</xdr:rowOff>
    </xdr:to>
    <xdr:graphicFrame macro="">
      <xdr:nvGraphicFramePr>
        <xdr:cNvPr id="3522694" name="グラフ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30</xdr:row>
      <xdr:rowOff>0</xdr:rowOff>
    </xdr:from>
    <xdr:to>
      <xdr:col>8</xdr:col>
      <xdr:colOff>800100</xdr:colOff>
      <xdr:row>42</xdr:row>
      <xdr:rowOff>142875</xdr:rowOff>
    </xdr:to>
    <xdr:grpSp>
      <xdr:nvGrpSpPr>
        <xdr:cNvPr id="3522695" name="Group 13"/>
        <xdr:cNvGrpSpPr>
          <a:grpSpLocks/>
        </xdr:cNvGrpSpPr>
      </xdr:nvGrpSpPr>
      <xdr:grpSpPr bwMode="auto">
        <a:xfrm>
          <a:off x="0" y="4786884"/>
          <a:ext cx="5707380" cy="2010156"/>
          <a:chOff x="0" y="559"/>
          <a:chExt cx="651" cy="231"/>
        </a:xfrm>
      </xdr:grpSpPr>
      <xdr:graphicFrame macro="">
        <xdr:nvGraphicFramePr>
          <xdr:cNvPr id="3522706" name="グラフ 14"/>
          <xdr:cNvGraphicFramePr>
            <a:graphicFrameLocks/>
          </xdr:cNvGraphicFramePr>
        </xdr:nvGraphicFramePr>
        <xdr:xfrm>
          <a:off x="0" y="564"/>
          <a:ext cx="365" cy="225"/>
        </xdr:xfrm>
        <a:graphic>
          <a:graphicData uri="http://schemas.openxmlformats.org/drawingml/2006/chart">
            <c:chart xmlns:c="http://schemas.openxmlformats.org/drawingml/2006/chart" xmlns:r="http://schemas.openxmlformats.org/officeDocument/2006/relationships" r:id="rId11"/>
          </a:graphicData>
        </a:graphic>
      </xdr:graphicFrame>
      <xdr:graphicFrame macro="">
        <xdr:nvGraphicFramePr>
          <xdr:cNvPr id="3522707" name="グラフ 15"/>
          <xdr:cNvGraphicFramePr>
            <a:graphicFrameLocks/>
          </xdr:cNvGraphicFramePr>
        </xdr:nvGraphicFramePr>
        <xdr:xfrm>
          <a:off x="345" y="559"/>
          <a:ext cx="306" cy="231"/>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0</xdr:col>
      <xdr:colOff>0</xdr:colOff>
      <xdr:row>42</xdr:row>
      <xdr:rowOff>38100</xdr:rowOff>
    </xdr:from>
    <xdr:to>
      <xdr:col>8</xdr:col>
      <xdr:colOff>923925</xdr:colOff>
      <xdr:row>54</xdr:row>
      <xdr:rowOff>57150</xdr:rowOff>
    </xdr:to>
    <xdr:grpSp>
      <xdr:nvGrpSpPr>
        <xdr:cNvPr id="3522696" name="Group 16"/>
        <xdr:cNvGrpSpPr>
          <a:grpSpLocks/>
        </xdr:cNvGrpSpPr>
      </xdr:nvGrpSpPr>
      <xdr:grpSpPr bwMode="auto">
        <a:xfrm>
          <a:off x="0" y="6702552"/>
          <a:ext cx="5821680" cy="1897380"/>
          <a:chOff x="0" y="787"/>
          <a:chExt cx="664" cy="235"/>
        </a:xfrm>
      </xdr:grpSpPr>
      <xdr:graphicFrame macro="">
        <xdr:nvGraphicFramePr>
          <xdr:cNvPr id="3522704" name="グラフ 17"/>
          <xdr:cNvGraphicFramePr>
            <a:graphicFrameLocks/>
          </xdr:cNvGraphicFramePr>
        </xdr:nvGraphicFramePr>
        <xdr:xfrm>
          <a:off x="0" y="787"/>
          <a:ext cx="407" cy="232"/>
        </xdr:xfrm>
        <a:graphic>
          <a:graphicData uri="http://schemas.openxmlformats.org/drawingml/2006/chart">
            <c:chart xmlns:c="http://schemas.openxmlformats.org/drawingml/2006/chart" xmlns:r="http://schemas.openxmlformats.org/officeDocument/2006/relationships" r:id="rId13"/>
          </a:graphicData>
        </a:graphic>
      </xdr:graphicFrame>
      <xdr:graphicFrame macro="">
        <xdr:nvGraphicFramePr>
          <xdr:cNvPr id="3522705" name="グラフ 18"/>
          <xdr:cNvGraphicFramePr>
            <a:graphicFrameLocks/>
          </xdr:cNvGraphicFramePr>
        </xdr:nvGraphicFramePr>
        <xdr:xfrm>
          <a:off x="330" y="790"/>
          <a:ext cx="334" cy="232"/>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0</xdr:col>
      <xdr:colOff>9525</xdr:colOff>
      <xdr:row>1</xdr:row>
      <xdr:rowOff>0</xdr:rowOff>
    </xdr:from>
    <xdr:to>
      <xdr:col>5</xdr:col>
      <xdr:colOff>657225</xdr:colOff>
      <xdr:row>14</xdr:row>
      <xdr:rowOff>152400</xdr:rowOff>
    </xdr:to>
    <xdr:graphicFrame macro="">
      <xdr:nvGraphicFramePr>
        <xdr:cNvPr id="3522697" name="グラフ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5</xdr:col>
      <xdr:colOff>723900</xdr:colOff>
      <xdr:row>1</xdr:row>
      <xdr:rowOff>0</xdr:rowOff>
    </xdr:from>
    <xdr:to>
      <xdr:col>8</xdr:col>
      <xdr:colOff>895350</xdr:colOff>
      <xdr:row>15</xdr:row>
      <xdr:rowOff>0</xdr:rowOff>
    </xdr:to>
    <xdr:graphicFrame macro="">
      <xdr:nvGraphicFramePr>
        <xdr:cNvPr id="3522698" name="グラフ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9525</xdr:colOff>
      <xdr:row>10</xdr:row>
      <xdr:rowOff>104775</xdr:rowOff>
    </xdr:from>
    <xdr:to>
      <xdr:col>8</xdr:col>
      <xdr:colOff>952500</xdr:colOff>
      <xdr:row>31</xdr:row>
      <xdr:rowOff>123825</xdr:rowOff>
    </xdr:to>
    <xdr:grpSp>
      <xdr:nvGrpSpPr>
        <xdr:cNvPr id="3522699" name="Group 21"/>
        <xdr:cNvGrpSpPr>
          <a:grpSpLocks/>
        </xdr:cNvGrpSpPr>
      </xdr:nvGrpSpPr>
      <xdr:grpSpPr bwMode="auto">
        <a:xfrm>
          <a:off x="9144" y="1731264"/>
          <a:ext cx="5838444" cy="3323844"/>
          <a:chOff x="1" y="214"/>
          <a:chExt cx="666" cy="376"/>
        </a:xfrm>
      </xdr:grpSpPr>
      <xdr:graphicFrame macro="">
        <xdr:nvGraphicFramePr>
          <xdr:cNvPr id="3522702" name="グラフ 22"/>
          <xdr:cNvGraphicFramePr>
            <a:graphicFrameLocks/>
          </xdr:cNvGraphicFramePr>
        </xdr:nvGraphicFramePr>
        <xdr:xfrm>
          <a:off x="1" y="214"/>
          <a:ext cx="421" cy="376"/>
        </xdr:xfrm>
        <a:graphic>
          <a:graphicData uri="http://schemas.openxmlformats.org/drawingml/2006/chart">
            <c:chart xmlns:c="http://schemas.openxmlformats.org/drawingml/2006/chart" xmlns:r="http://schemas.openxmlformats.org/officeDocument/2006/relationships" r:id="rId17"/>
          </a:graphicData>
        </a:graphic>
      </xdr:graphicFrame>
      <xdr:graphicFrame macro="">
        <xdr:nvGraphicFramePr>
          <xdr:cNvPr id="3522703" name="グラフ 23"/>
          <xdr:cNvGraphicFramePr>
            <a:graphicFrameLocks/>
          </xdr:cNvGraphicFramePr>
        </xdr:nvGraphicFramePr>
        <xdr:xfrm>
          <a:off x="341" y="303"/>
          <a:ext cx="326" cy="275"/>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5</xdr:col>
      <xdr:colOff>381000</xdr:colOff>
      <xdr:row>22</xdr:row>
      <xdr:rowOff>125730</xdr:rowOff>
    </xdr:from>
    <xdr:to>
      <xdr:col>6</xdr:col>
      <xdr:colOff>47747</xdr:colOff>
      <xdr:row>24</xdr:row>
      <xdr:rowOff>152483</xdr:rowOff>
    </xdr:to>
    <xdr:sp macro="" textlink="">
      <xdr:nvSpPr>
        <xdr:cNvPr id="30744" name="AutoShape 24"/>
        <xdr:cNvSpPr>
          <a:spLocks noChangeArrowheads="1"/>
        </xdr:cNvSpPr>
      </xdr:nvSpPr>
      <xdr:spPr bwMode="auto">
        <a:xfrm>
          <a:off x="2781300" y="4038600"/>
          <a:ext cx="666750" cy="361950"/>
        </a:xfrm>
        <a:prstGeom prst="wedgeRectCallout">
          <a:avLst>
            <a:gd name="adj1" fmla="val -98569"/>
            <a:gd name="adj2" fmla="val -6315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000"/>
            </a:lnSpc>
            <a:defRPr sz="1000"/>
          </a:pPr>
          <a:r>
            <a:rPr lang="ja-JP" altLang="en-US" sz="900" b="0" i="0" u="none" strike="noStrike" baseline="0">
              <a:solidFill>
                <a:srgbClr val="000000"/>
              </a:solidFill>
              <a:latin typeface="ＭＳ Ｐゴシック"/>
              <a:ea typeface="ＭＳ Ｐゴシック"/>
            </a:rPr>
            <a:t>出生率（人口千対）</a:t>
          </a:r>
          <a:endParaRPr lang="ja-JP" altLang="en-US"/>
        </a:p>
      </xdr:txBody>
    </xdr:sp>
    <xdr:clientData/>
  </xdr:twoCellAnchor>
  <xdr:twoCellAnchor>
    <xdr:from>
      <xdr:col>5</xdr:col>
      <xdr:colOff>411480</xdr:colOff>
      <xdr:row>19</xdr:row>
      <xdr:rowOff>38100</xdr:rowOff>
    </xdr:from>
    <xdr:to>
      <xdr:col>6</xdr:col>
      <xdr:colOff>89340</xdr:colOff>
      <xdr:row>21</xdr:row>
      <xdr:rowOff>11513</xdr:rowOff>
    </xdr:to>
    <xdr:sp macro="" textlink="">
      <xdr:nvSpPr>
        <xdr:cNvPr id="30745" name="AutoShape 25"/>
        <xdr:cNvSpPr>
          <a:spLocks noChangeArrowheads="1"/>
        </xdr:cNvSpPr>
      </xdr:nvSpPr>
      <xdr:spPr bwMode="auto">
        <a:xfrm>
          <a:off x="2809875" y="3400425"/>
          <a:ext cx="685800" cy="352425"/>
        </a:xfrm>
        <a:prstGeom prst="wedgeRectCallout">
          <a:avLst>
            <a:gd name="adj1" fmla="val -91667"/>
            <a:gd name="adj2" fmla="val -12162"/>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900"/>
            </a:lnSpc>
            <a:defRPr sz="1000"/>
          </a:pPr>
          <a:r>
            <a:rPr lang="ja-JP" altLang="en-US" sz="800" b="0" i="0" u="none" strike="noStrike" baseline="0">
              <a:solidFill>
                <a:srgbClr val="000000"/>
              </a:solidFill>
              <a:latin typeface="ＭＳ Ｐゴシック"/>
              <a:ea typeface="ＭＳ Ｐゴシック"/>
            </a:rPr>
            <a:t>低体重児（出生百対）</a:t>
          </a: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tabSelected="1" view="pageBreakPreview" zoomScaleNormal="100" zoomScaleSheetLayoutView="100" workbookViewId="0"/>
  </sheetViews>
  <sheetFormatPr defaultRowHeight="13.5"/>
  <cols>
    <col min="1" max="3" width="1.625" style="244" customWidth="1"/>
    <col min="4" max="4" width="2.75" style="244" customWidth="1"/>
    <col min="5" max="5" width="3.875" style="244" customWidth="1"/>
    <col min="6" max="6" width="8" style="244" customWidth="1"/>
    <col min="7" max="7" width="9" style="244"/>
    <col min="8" max="9" width="8.25" style="244" customWidth="1"/>
    <col min="10" max="10" width="7.75" style="244" customWidth="1"/>
    <col min="11" max="11" width="8.375" style="244" customWidth="1"/>
    <col min="12" max="12" width="8.875" style="244" customWidth="1"/>
    <col min="13" max="13" width="7.625" style="244" customWidth="1"/>
    <col min="14" max="14" width="7.5" style="244" customWidth="1"/>
    <col min="15" max="16384" width="9" style="244"/>
  </cols>
  <sheetData>
    <row r="1" spans="1:14" ht="14.25">
      <c r="A1" s="191"/>
      <c r="B1" s="192" t="s">
        <v>170</v>
      </c>
      <c r="C1" s="191"/>
      <c r="D1" s="191"/>
      <c r="E1" s="191"/>
      <c r="F1" s="191"/>
      <c r="G1" s="191"/>
      <c r="I1" s="191"/>
      <c r="J1" s="191"/>
      <c r="K1" s="191"/>
      <c r="L1" s="191"/>
      <c r="M1" s="191"/>
      <c r="N1" s="191"/>
    </row>
    <row r="2" spans="1:14" ht="24.75" customHeight="1">
      <c r="A2" s="191"/>
      <c r="B2" s="191"/>
      <c r="C2" s="193" t="s">
        <v>130</v>
      </c>
      <c r="D2" s="265"/>
      <c r="E2" s="194"/>
      <c r="F2" s="194"/>
      <c r="G2" s="194"/>
      <c r="H2" s="195"/>
      <c r="I2" s="194"/>
      <c r="J2" s="194"/>
      <c r="K2" s="194"/>
      <c r="L2" s="194"/>
      <c r="M2" s="194"/>
      <c r="N2" s="194"/>
    </row>
    <row r="3" spans="1:14" ht="21" customHeight="1">
      <c r="A3" s="191"/>
      <c r="B3" s="191"/>
      <c r="C3" s="191"/>
      <c r="D3" s="194" t="s">
        <v>172</v>
      </c>
      <c r="E3" s="194"/>
      <c r="F3" s="194"/>
      <c r="G3" s="194"/>
      <c r="H3" s="194"/>
      <c r="I3" s="194"/>
      <c r="J3" s="194"/>
      <c r="K3" s="194"/>
      <c r="L3" s="194"/>
      <c r="M3" s="194"/>
      <c r="N3" s="194"/>
    </row>
    <row r="4" spans="1:14" ht="40.5" customHeight="1">
      <c r="A4" s="191"/>
      <c r="B4" s="191"/>
      <c r="C4" s="191"/>
      <c r="D4" s="401" t="s">
        <v>128</v>
      </c>
      <c r="E4" s="401"/>
      <c r="F4" s="401"/>
      <c r="G4" s="401"/>
      <c r="H4" s="401"/>
      <c r="I4" s="401"/>
      <c r="J4" s="401"/>
      <c r="K4" s="401"/>
      <c r="L4" s="401"/>
      <c r="M4" s="401"/>
      <c r="N4" s="401"/>
    </row>
    <row r="5" spans="1:14" ht="18.75" customHeight="1">
      <c r="A5" s="191"/>
      <c r="B5" s="191"/>
      <c r="C5" s="191"/>
      <c r="D5" s="196" t="s">
        <v>8</v>
      </c>
      <c r="E5" s="191"/>
      <c r="F5" s="191"/>
      <c r="G5" s="191"/>
      <c r="H5" s="191"/>
      <c r="I5" s="191"/>
      <c r="J5" s="191"/>
      <c r="K5" s="191"/>
      <c r="L5" s="191"/>
      <c r="M5" s="191"/>
      <c r="N5" s="191"/>
    </row>
    <row r="6" spans="1:14" ht="42.75" customHeight="1">
      <c r="A6" s="191"/>
      <c r="B6" s="191"/>
      <c r="C6" s="197"/>
      <c r="D6" s="401" t="s">
        <v>192</v>
      </c>
      <c r="E6" s="401"/>
      <c r="F6" s="401"/>
      <c r="G6" s="401"/>
      <c r="H6" s="401"/>
      <c r="I6" s="401"/>
      <c r="J6" s="401"/>
      <c r="K6" s="401"/>
      <c r="L6" s="401"/>
      <c r="M6" s="401"/>
      <c r="N6" s="401"/>
    </row>
    <row r="7" spans="1:14" ht="14.25" customHeight="1">
      <c r="A7" s="191"/>
      <c r="B7" s="191"/>
      <c r="C7" s="191"/>
      <c r="D7" s="196" t="s">
        <v>131</v>
      </c>
      <c r="E7" s="191"/>
      <c r="F7" s="191"/>
      <c r="G7" s="191"/>
      <c r="H7" s="191"/>
      <c r="I7" s="191"/>
      <c r="J7" s="191"/>
      <c r="K7" s="191"/>
      <c r="L7" s="191"/>
      <c r="M7" s="191"/>
      <c r="N7" s="191"/>
    </row>
    <row r="8" spans="1:14" ht="35.25" customHeight="1">
      <c r="A8" s="191"/>
      <c r="B8" s="191"/>
      <c r="C8" s="191"/>
      <c r="D8" s="401" t="s">
        <v>191</v>
      </c>
      <c r="E8" s="402"/>
      <c r="F8" s="402"/>
      <c r="G8" s="402"/>
      <c r="H8" s="402"/>
      <c r="I8" s="402"/>
      <c r="J8" s="402"/>
      <c r="K8" s="402"/>
      <c r="L8" s="402"/>
      <c r="M8" s="402"/>
      <c r="N8" s="402"/>
    </row>
    <row r="9" spans="1:14" ht="18.75" customHeight="1">
      <c r="A9" s="191"/>
      <c r="B9" s="191"/>
      <c r="C9" s="191"/>
      <c r="D9" s="191" t="s">
        <v>132</v>
      </c>
      <c r="E9" s="198"/>
      <c r="F9" s="198"/>
      <c r="G9" s="198"/>
      <c r="H9" s="198"/>
      <c r="I9" s="198"/>
      <c r="J9" s="198"/>
      <c r="K9" s="198"/>
      <c r="L9" s="198"/>
      <c r="M9" s="198"/>
      <c r="N9" s="198"/>
    </row>
    <row r="10" spans="1:14" ht="62.25" customHeight="1">
      <c r="A10" s="191"/>
      <c r="B10" s="191"/>
      <c r="C10" s="191"/>
      <c r="D10" s="401" t="s">
        <v>180</v>
      </c>
      <c r="E10" s="401"/>
      <c r="F10" s="401"/>
      <c r="G10" s="401"/>
      <c r="H10" s="401"/>
      <c r="I10" s="401"/>
      <c r="J10" s="401"/>
      <c r="K10" s="401"/>
      <c r="L10" s="401"/>
      <c r="M10" s="401"/>
      <c r="N10" s="401"/>
    </row>
    <row r="11" spans="1:14">
      <c r="A11" s="191"/>
      <c r="B11" s="191"/>
      <c r="C11" s="191"/>
      <c r="D11" s="196" t="s">
        <v>133</v>
      </c>
      <c r="E11" s="191"/>
      <c r="F11" s="191"/>
      <c r="G11" s="191"/>
      <c r="H11" s="191"/>
      <c r="I11" s="191"/>
      <c r="J11" s="191"/>
      <c r="K11" s="191"/>
      <c r="L11" s="191"/>
      <c r="M11" s="191"/>
      <c r="N11" s="191"/>
    </row>
    <row r="12" spans="1:14" ht="48.75" customHeight="1">
      <c r="A12" s="191"/>
      <c r="B12" s="191"/>
      <c r="C12" s="191"/>
      <c r="D12" s="401" t="s">
        <v>181</v>
      </c>
      <c r="E12" s="401"/>
      <c r="F12" s="401"/>
      <c r="G12" s="401"/>
      <c r="H12" s="401"/>
      <c r="I12" s="401"/>
      <c r="J12" s="401"/>
      <c r="K12" s="401"/>
      <c r="L12" s="401"/>
      <c r="M12" s="401"/>
      <c r="N12" s="401"/>
    </row>
    <row r="13" spans="1:14" ht="20.25" customHeight="1">
      <c r="A13" s="191"/>
      <c r="B13" s="191"/>
      <c r="C13" s="191"/>
      <c r="D13" s="196" t="s">
        <v>134</v>
      </c>
      <c r="E13" s="198"/>
      <c r="F13" s="198"/>
      <c r="G13" s="198"/>
      <c r="H13" s="198"/>
      <c r="I13" s="198"/>
      <c r="J13" s="198"/>
      <c r="K13" s="198"/>
      <c r="L13" s="198"/>
      <c r="M13" s="198"/>
      <c r="N13" s="198"/>
    </row>
    <row r="14" spans="1:14" ht="41.25" customHeight="1">
      <c r="A14" s="191"/>
      <c r="B14" s="191"/>
      <c r="C14" s="191"/>
      <c r="D14" s="401" t="s">
        <v>182</v>
      </c>
      <c r="E14" s="401"/>
      <c r="F14" s="401"/>
      <c r="G14" s="401"/>
      <c r="H14" s="401"/>
      <c r="I14" s="401"/>
      <c r="J14" s="401"/>
      <c r="K14" s="401"/>
      <c r="L14" s="401"/>
      <c r="M14" s="401"/>
      <c r="N14" s="401"/>
    </row>
    <row r="15" spans="1:14" ht="21.75" customHeight="1">
      <c r="A15" s="191"/>
      <c r="B15" s="191"/>
      <c r="C15" s="191"/>
      <c r="D15" s="194" t="s">
        <v>135</v>
      </c>
      <c r="E15" s="265"/>
      <c r="F15" s="265"/>
      <c r="G15" s="265"/>
      <c r="H15" s="265"/>
      <c r="I15" s="265"/>
      <c r="J15" s="265"/>
      <c r="K15" s="265"/>
      <c r="L15" s="265"/>
      <c r="M15" s="265"/>
      <c r="N15" s="265"/>
    </row>
    <row r="16" spans="1:14" ht="63.75" customHeight="1">
      <c r="A16" s="191"/>
      <c r="B16" s="191"/>
      <c r="C16" s="191"/>
      <c r="D16" s="401" t="s">
        <v>183</v>
      </c>
      <c r="E16" s="402"/>
      <c r="F16" s="402"/>
      <c r="G16" s="402"/>
      <c r="H16" s="402"/>
      <c r="I16" s="402"/>
      <c r="J16" s="402"/>
      <c r="K16" s="402"/>
      <c r="L16" s="402"/>
      <c r="M16" s="402"/>
      <c r="N16" s="402"/>
    </row>
    <row r="17" spans="1:14" ht="23.25" customHeight="1">
      <c r="A17" s="191"/>
      <c r="B17" s="191"/>
      <c r="C17" s="191"/>
      <c r="D17" s="194" t="s">
        <v>136</v>
      </c>
      <c r="E17" s="194"/>
      <c r="F17" s="194"/>
      <c r="G17" s="194"/>
      <c r="H17" s="194"/>
      <c r="I17" s="194"/>
      <c r="J17" s="194"/>
      <c r="K17" s="194"/>
      <c r="L17" s="194"/>
      <c r="M17" s="194"/>
      <c r="N17" s="194"/>
    </row>
    <row r="18" spans="1:14" ht="23.25" customHeight="1">
      <c r="A18" s="191"/>
      <c r="B18" s="191"/>
      <c r="C18" s="191"/>
      <c r="D18" s="401" t="s">
        <v>184</v>
      </c>
      <c r="E18" s="401"/>
      <c r="F18" s="401"/>
      <c r="G18" s="401"/>
      <c r="H18" s="401"/>
      <c r="I18" s="401"/>
      <c r="J18" s="401"/>
      <c r="K18" s="401"/>
      <c r="L18" s="401"/>
      <c r="M18" s="401"/>
      <c r="N18" s="401"/>
    </row>
    <row r="19" spans="1:14">
      <c r="A19" s="191"/>
      <c r="B19" s="191"/>
      <c r="C19" s="191"/>
      <c r="D19" s="191"/>
      <c r="E19" s="191"/>
      <c r="F19" s="191"/>
      <c r="G19" s="191"/>
      <c r="H19" s="191"/>
      <c r="I19" s="191"/>
      <c r="J19" s="191"/>
      <c r="K19" s="191"/>
      <c r="L19" s="191"/>
      <c r="M19" s="191"/>
      <c r="N19" s="191"/>
    </row>
    <row r="20" spans="1:14">
      <c r="A20" s="191"/>
      <c r="B20" s="191"/>
      <c r="C20" s="193" t="s">
        <v>137</v>
      </c>
      <c r="D20" s="191"/>
      <c r="E20" s="191"/>
      <c r="F20" s="191"/>
      <c r="G20" s="195"/>
      <c r="H20" s="191"/>
      <c r="I20" s="191"/>
      <c r="J20" s="191"/>
      <c r="K20" s="191"/>
      <c r="L20" s="191"/>
      <c r="M20" s="191"/>
      <c r="N20" s="191"/>
    </row>
    <row r="21" spans="1:14" ht="19.5" customHeight="1">
      <c r="B21" s="191"/>
      <c r="C21" s="191"/>
      <c r="D21" s="199" t="s">
        <v>9</v>
      </c>
      <c r="E21" s="191"/>
      <c r="F21" s="191"/>
      <c r="G21" s="191"/>
      <c r="H21" s="191"/>
      <c r="I21" s="191"/>
      <c r="J21" s="191"/>
      <c r="K21" s="191"/>
      <c r="L21" s="191"/>
      <c r="M21" s="191"/>
      <c r="N21" s="191"/>
    </row>
    <row r="22" spans="1:14" ht="34.5" customHeight="1">
      <c r="B22" s="191"/>
      <c r="C22" s="191"/>
      <c r="D22" s="401" t="s">
        <v>185</v>
      </c>
      <c r="E22" s="401"/>
      <c r="F22" s="401"/>
      <c r="G22" s="401"/>
      <c r="H22" s="401"/>
      <c r="I22" s="401"/>
      <c r="J22" s="401"/>
      <c r="K22" s="401"/>
      <c r="L22" s="401"/>
      <c r="M22" s="401"/>
      <c r="N22" s="401"/>
    </row>
    <row r="23" spans="1:14" ht="45" customHeight="1">
      <c r="B23" s="191"/>
      <c r="C23" s="191"/>
      <c r="D23" s="401" t="s">
        <v>186</v>
      </c>
      <c r="E23" s="401"/>
      <c r="F23" s="401"/>
      <c r="G23" s="401"/>
      <c r="H23" s="401"/>
      <c r="I23" s="401"/>
      <c r="J23" s="401"/>
      <c r="K23" s="401"/>
      <c r="L23" s="401"/>
      <c r="M23" s="401"/>
      <c r="N23" s="401"/>
    </row>
    <row r="24" spans="1:14">
      <c r="A24" s="191"/>
      <c r="B24" s="191"/>
      <c r="C24" s="191"/>
      <c r="D24" s="191"/>
      <c r="E24" s="191"/>
      <c r="F24" s="191"/>
      <c r="G24" s="191"/>
      <c r="H24" s="191"/>
      <c r="I24" s="191"/>
      <c r="J24" s="191"/>
      <c r="K24" s="191"/>
      <c r="L24" s="191"/>
      <c r="M24" s="191"/>
      <c r="N24" s="191"/>
    </row>
    <row r="25" spans="1:14">
      <c r="A25" s="191"/>
      <c r="B25" s="191"/>
      <c r="C25" s="193" t="s">
        <v>165</v>
      </c>
      <c r="D25" s="191"/>
      <c r="E25" s="191"/>
      <c r="F25" s="191"/>
      <c r="G25" s="195"/>
      <c r="H25" s="191"/>
      <c r="I25" s="191"/>
      <c r="J25" s="191"/>
      <c r="K25" s="191"/>
      <c r="L25" s="191"/>
      <c r="M25" s="191"/>
      <c r="N25" s="191"/>
    </row>
    <row r="26" spans="1:14" ht="34.5" customHeight="1">
      <c r="B26" s="191"/>
      <c r="C26" s="191"/>
      <c r="D26" s="401" t="s">
        <v>187</v>
      </c>
      <c r="E26" s="401"/>
      <c r="F26" s="401"/>
      <c r="G26" s="401"/>
      <c r="H26" s="401"/>
      <c r="I26" s="401"/>
      <c r="J26" s="401"/>
      <c r="K26" s="401"/>
      <c r="L26" s="401"/>
      <c r="M26" s="401"/>
      <c r="N26" s="401"/>
    </row>
    <row r="27" spans="1:14" ht="9" customHeight="1">
      <c r="B27" s="191"/>
      <c r="C27" s="191"/>
      <c r="D27" s="191"/>
      <c r="E27" s="191"/>
      <c r="F27" s="191"/>
      <c r="G27" s="191"/>
      <c r="H27" s="191"/>
      <c r="I27" s="191"/>
      <c r="J27" s="191"/>
      <c r="K27" s="191"/>
      <c r="L27" s="191"/>
      <c r="M27" s="191"/>
      <c r="N27" s="191"/>
    </row>
    <row r="28" spans="1:14">
      <c r="B28" s="191"/>
      <c r="C28" s="193" t="s">
        <v>166</v>
      </c>
      <c r="D28" s="191"/>
      <c r="E28" s="191"/>
      <c r="F28" s="191"/>
      <c r="G28" s="191"/>
      <c r="H28" s="191"/>
      <c r="I28" s="191"/>
      <c r="J28" s="191"/>
      <c r="K28" s="191"/>
      <c r="L28" s="191"/>
      <c r="M28" s="191"/>
      <c r="N28" s="191"/>
    </row>
    <row r="29" spans="1:14" ht="36" customHeight="1">
      <c r="B29" s="191"/>
      <c r="C29" s="191"/>
      <c r="D29" s="401" t="s">
        <v>188</v>
      </c>
      <c r="E29" s="401"/>
      <c r="F29" s="401"/>
      <c r="G29" s="401"/>
      <c r="H29" s="401"/>
      <c r="I29" s="401"/>
      <c r="J29" s="401"/>
      <c r="K29" s="401"/>
      <c r="L29" s="401"/>
      <c r="M29" s="401"/>
      <c r="N29" s="401"/>
    </row>
  </sheetData>
  <mergeCells count="12">
    <mergeCell ref="D4:N4"/>
    <mergeCell ref="D22:N22"/>
    <mergeCell ref="D23:N23"/>
    <mergeCell ref="D29:N29"/>
    <mergeCell ref="D18:N18"/>
    <mergeCell ref="D8:N8"/>
    <mergeCell ref="D6:N6"/>
    <mergeCell ref="D16:N16"/>
    <mergeCell ref="D12:N12"/>
    <mergeCell ref="D14:N14"/>
    <mergeCell ref="D26:N26"/>
    <mergeCell ref="D10:N10"/>
  </mergeCells>
  <phoneticPr fontId="2"/>
  <printOptions horizontalCentered="1"/>
  <pageMargins left="0.39370078740157483" right="0.39370078740157483" top="0.78740157480314965" bottom="0.78740157480314965" header="0" footer="0.19685039370078741"/>
  <pageSetup paperSize="9" firstPageNumber="7" orientation="portrait" useFirstPageNumber="1" r:id="rId1"/>
  <headerFooter alignWithMargins="0">
    <oddFooter>&amp;C-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8"/>
  <sheetViews>
    <sheetView view="pageBreakPreview" zoomScale="90" zoomScaleNormal="100" zoomScaleSheetLayoutView="90" workbookViewId="0">
      <selection sqref="A1:O1"/>
    </sheetView>
  </sheetViews>
  <sheetFormatPr defaultRowHeight="13.5"/>
  <cols>
    <col min="1" max="1" width="2.625" style="269" customWidth="1"/>
    <col min="2" max="2" width="6.25" style="269" customWidth="1"/>
    <col min="3" max="3" width="8.75" style="269" customWidth="1"/>
    <col min="4" max="4" width="7" style="269" customWidth="1"/>
    <col min="5" max="5" width="6.25" style="269" customWidth="1"/>
    <col min="6" max="7" width="5.875" style="269" customWidth="1"/>
    <col min="8" max="8" width="5.375" style="269" customWidth="1"/>
    <col min="9" max="9" width="5.25" style="269" customWidth="1"/>
    <col min="10" max="10" width="6.375" style="269" customWidth="1"/>
    <col min="11" max="12" width="5.875" style="269" customWidth="1"/>
    <col min="13" max="14" width="5.125" style="269" customWidth="1"/>
    <col min="15" max="15" width="5.375" style="269" customWidth="1"/>
    <col min="16" max="16" width="4.5" style="269" customWidth="1"/>
    <col min="17" max="17" width="8.25" style="269" customWidth="1"/>
    <col min="18" max="20" width="5.625" style="269" customWidth="1"/>
    <col min="21" max="21" width="5" style="269" customWidth="1"/>
    <col min="22" max="22" width="5.125" style="269" customWidth="1"/>
    <col min="23" max="23" width="5" style="269" customWidth="1"/>
    <col min="24" max="24" width="6.625" style="269" customWidth="1"/>
    <col min="25" max="25" width="6.375" style="269" customWidth="1"/>
    <col min="26" max="26" width="5.125" style="269" customWidth="1"/>
    <col min="27" max="27" width="18.5" style="269" customWidth="1"/>
    <col min="28" max="28" width="17.125" style="269" customWidth="1"/>
    <col min="29" max="16384" width="9" style="269"/>
  </cols>
  <sheetData>
    <row r="1" spans="1:28" ht="26.25" customHeight="1" thickBot="1">
      <c r="A1" s="437" t="s">
        <v>10</v>
      </c>
      <c r="B1" s="438"/>
      <c r="C1" s="438"/>
      <c r="D1" s="438"/>
      <c r="E1" s="438"/>
      <c r="F1" s="438"/>
      <c r="G1" s="438"/>
      <c r="H1" s="438"/>
      <c r="I1" s="438"/>
      <c r="J1" s="438"/>
      <c r="K1" s="438"/>
      <c r="L1" s="438"/>
      <c r="M1" s="438"/>
      <c r="N1" s="438"/>
      <c r="O1" s="438"/>
      <c r="X1" s="269" t="s">
        <v>171</v>
      </c>
    </row>
    <row r="2" spans="1:28" ht="15.75" customHeight="1">
      <c r="A2" s="450"/>
      <c r="B2" s="448" t="s">
        <v>107</v>
      </c>
      <c r="C2" s="448" t="s">
        <v>11</v>
      </c>
      <c r="D2" s="430" t="s">
        <v>12</v>
      </c>
      <c r="E2" s="431"/>
      <c r="F2" s="432"/>
      <c r="G2" s="430" t="s">
        <v>13</v>
      </c>
      <c r="H2" s="431"/>
      <c r="I2" s="432"/>
      <c r="J2" s="430" t="s">
        <v>14</v>
      </c>
      <c r="K2" s="431"/>
      <c r="L2" s="432"/>
      <c r="M2" s="439" t="s">
        <v>15</v>
      </c>
      <c r="N2" s="440"/>
      <c r="O2" s="440"/>
      <c r="P2" s="436" t="s">
        <v>16</v>
      </c>
      <c r="Q2" s="423" t="s">
        <v>21</v>
      </c>
      <c r="R2" s="407" t="s">
        <v>17</v>
      </c>
      <c r="S2" s="407"/>
      <c r="T2" s="407"/>
      <c r="U2" s="407" t="s">
        <v>18</v>
      </c>
      <c r="V2" s="407"/>
      <c r="W2" s="407"/>
      <c r="X2" s="407" t="s">
        <v>19</v>
      </c>
      <c r="Y2" s="407" t="s">
        <v>20</v>
      </c>
      <c r="Z2" s="410" t="s">
        <v>22</v>
      </c>
    </row>
    <row r="3" spans="1:28" ht="15.75" customHeight="1">
      <c r="A3" s="451"/>
      <c r="B3" s="449"/>
      <c r="C3" s="449"/>
      <c r="D3" s="433"/>
      <c r="E3" s="434"/>
      <c r="F3" s="435"/>
      <c r="G3" s="433"/>
      <c r="H3" s="434"/>
      <c r="I3" s="435"/>
      <c r="J3" s="433"/>
      <c r="K3" s="434"/>
      <c r="L3" s="435"/>
      <c r="M3" s="441"/>
      <c r="N3" s="442"/>
      <c r="O3" s="442"/>
      <c r="P3" s="421"/>
      <c r="Q3" s="424"/>
      <c r="R3" s="408" t="s">
        <v>2</v>
      </c>
      <c r="S3" s="408" t="s">
        <v>23</v>
      </c>
      <c r="T3" s="408" t="s">
        <v>24</v>
      </c>
      <c r="U3" s="408" t="s">
        <v>2</v>
      </c>
      <c r="V3" s="421" t="s">
        <v>110</v>
      </c>
      <c r="W3" s="421" t="s">
        <v>139</v>
      </c>
      <c r="X3" s="408"/>
      <c r="Y3" s="408"/>
      <c r="Z3" s="411"/>
      <c r="AA3" s="405" t="s">
        <v>25</v>
      </c>
      <c r="AB3" s="406"/>
    </row>
    <row r="4" spans="1:28" ht="34.5" customHeight="1" thickBot="1">
      <c r="A4" s="451"/>
      <c r="B4" s="449"/>
      <c r="C4" s="449"/>
      <c r="D4" s="226" t="s">
        <v>2</v>
      </c>
      <c r="E4" s="226" t="s">
        <v>0</v>
      </c>
      <c r="F4" s="226" t="s">
        <v>1</v>
      </c>
      <c r="G4" s="226" t="s">
        <v>2</v>
      </c>
      <c r="H4" s="226" t="s">
        <v>0</v>
      </c>
      <c r="I4" s="226" t="s">
        <v>1</v>
      </c>
      <c r="J4" s="226" t="s">
        <v>2</v>
      </c>
      <c r="K4" s="226" t="s">
        <v>0</v>
      </c>
      <c r="L4" s="226" t="s">
        <v>1</v>
      </c>
      <c r="M4" s="226" t="s">
        <v>2</v>
      </c>
      <c r="N4" s="226" t="s">
        <v>0</v>
      </c>
      <c r="O4" s="227" t="s">
        <v>1</v>
      </c>
      <c r="P4" s="422"/>
      <c r="Q4" s="425"/>
      <c r="R4" s="409"/>
      <c r="S4" s="409"/>
      <c r="T4" s="409"/>
      <c r="U4" s="409"/>
      <c r="V4" s="422"/>
      <c r="W4" s="422"/>
      <c r="X4" s="409"/>
      <c r="Y4" s="409"/>
      <c r="Z4" s="412"/>
      <c r="AA4" s="270" t="s">
        <v>4</v>
      </c>
      <c r="AB4" s="270" t="s">
        <v>3</v>
      </c>
    </row>
    <row r="5" spans="1:28" ht="18.75" customHeight="1">
      <c r="A5" s="452" t="s">
        <v>190</v>
      </c>
      <c r="B5" s="228" t="s">
        <v>26</v>
      </c>
      <c r="C5" s="271">
        <f>+AA5+AB5</f>
        <v>125704000</v>
      </c>
      <c r="D5" s="272">
        <v>1029816</v>
      </c>
      <c r="E5" s="272">
        <v>527657</v>
      </c>
      <c r="F5" s="272">
        <v>502159</v>
      </c>
      <c r="G5" s="273">
        <v>98624</v>
      </c>
      <c r="H5" s="273">
        <v>44697</v>
      </c>
      <c r="I5" s="274">
        <v>53927</v>
      </c>
      <c r="J5" s="272">
        <v>1268436</v>
      </c>
      <c r="K5" s="272">
        <v>658684</v>
      </c>
      <c r="L5" s="272">
        <v>609752</v>
      </c>
      <c r="M5" s="275">
        <v>2185</v>
      </c>
      <c r="N5" s="275">
        <v>1193</v>
      </c>
      <c r="O5" s="275">
        <v>992</v>
      </c>
      <c r="P5" s="275">
        <v>1026</v>
      </c>
      <c r="Q5" s="276">
        <v>-238620</v>
      </c>
      <c r="R5" s="275">
        <v>24102</v>
      </c>
      <c r="S5" s="275">
        <v>10938</v>
      </c>
      <c r="T5" s="275">
        <v>13164</v>
      </c>
      <c r="U5" s="275">
        <v>3862</v>
      </c>
      <c r="V5" s="275">
        <v>3110</v>
      </c>
      <c r="W5" s="275">
        <v>752</v>
      </c>
      <c r="X5" s="275">
        <v>660613</v>
      </c>
      <c r="Y5" s="275">
        <v>231383</v>
      </c>
      <c r="Z5" s="417"/>
      <c r="AA5" s="277">
        <v>61186000</v>
      </c>
      <c r="AB5" s="277">
        <v>64518000</v>
      </c>
    </row>
    <row r="6" spans="1:28" ht="18.75" customHeight="1" thickBot="1">
      <c r="A6" s="453"/>
      <c r="B6" s="229" t="s">
        <v>6</v>
      </c>
      <c r="C6" s="278">
        <f>+AA6+AB6</f>
        <v>1829063</v>
      </c>
      <c r="D6" s="279">
        <v>14514</v>
      </c>
      <c r="E6" s="279">
        <v>7451</v>
      </c>
      <c r="F6" s="279">
        <v>7063</v>
      </c>
      <c r="G6" s="280">
        <v>1291</v>
      </c>
      <c r="H6" s="280">
        <v>585</v>
      </c>
      <c r="I6" s="280">
        <v>706</v>
      </c>
      <c r="J6" s="281">
        <v>19690</v>
      </c>
      <c r="K6" s="281">
        <v>10133</v>
      </c>
      <c r="L6" s="281">
        <v>9557</v>
      </c>
      <c r="M6" s="281">
        <v>44</v>
      </c>
      <c r="N6" s="281">
        <v>31</v>
      </c>
      <c r="O6" s="281">
        <v>13</v>
      </c>
      <c r="P6" s="281">
        <v>22</v>
      </c>
      <c r="Q6" s="282">
        <v>-5176</v>
      </c>
      <c r="R6" s="281">
        <v>304</v>
      </c>
      <c r="S6" s="281">
        <v>143</v>
      </c>
      <c r="T6" s="281">
        <v>161</v>
      </c>
      <c r="U6" s="283">
        <v>59</v>
      </c>
      <c r="V6" s="283">
        <v>41</v>
      </c>
      <c r="W6" s="281">
        <v>18</v>
      </c>
      <c r="X6" s="281">
        <v>8844</v>
      </c>
      <c r="Y6" s="281">
        <v>3281</v>
      </c>
      <c r="Z6" s="418"/>
      <c r="AA6" s="284">
        <v>890311</v>
      </c>
      <c r="AB6" s="284">
        <v>938752</v>
      </c>
    </row>
    <row r="7" spans="1:28" ht="18.75" customHeight="1" thickTop="1" thickBot="1">
      <c r="A7" s="453"/>
      <c r="B7" s="230" t="s">
        <v>5</v>
      </c>
      <c r="C7" s="285">
        <f>+AA7+AB7</f>
        <v>283277</v>
      </c>
      <c r="D7" s="286">
        <v>2428</v>
      </c>
      <c r="E7" s="286">
        <v>1233</v>
      </c>
      <c r="F7" s="287">
        <v>1195</v>
      </c>
      <c r="G7" s="288">
        <v>213</v>
      </c>
      <c r="H7" s="288">
        <v>89</v>
      </c>
      <c r="I7" s="288">
        <v>124</v>
      </c>
      <c r="J7" s="289">
        <v>2594</v>
      </c>
      <c r="K7" s="287">
        <v>1344</v>
      </c>
      <c r="L7" s="290">
        <v>1250</v>
      </c>
      <c r="M7" s="289">
        <v>6</v>
      </c>
      <c r="N7" s="287">
        <v>2</v>
      </c>
      <c r="O7" s="289">
        <v>4</v>
      </c>
      <c r="P7" s="287">
        <v>4</v>
      </c>
      <c r="Q7" s="291">
        <v>-166</v>
      </c>
      <c r="R7" s="287">
        <v>49</v>
      </c>
      <c r="S7" s="289">
        <v>22</v>
      </c>
      <c r="T7" s="287">
        <v>27</v>
      </c>
      <c r="U7" s="289">
        <v>9</v>
      </c>
      <c r="V7" s="286">
        <v>6</v>
      </c>
      <c r="W7" s="287">
        <v>3</v>
      </c>
      <c r="X7" s="290">
        <v>1348</v>
      </c>
      <c r="Y7" s="290">
        <v>504</v>
      </c>
      <c r="Z7" s="418"/>
      <c r="AA7" s="292">
        <v>139937</v>
      </c>
      <c r="AB7" s="292">
        <v>143340</v>
      </c>
    </row>
    <row r="8" spans="1:28" ht="18.75" customHeight="1" thickTop="1">
      <c r="A8" s="453"/>
      <c r="B8" s="231" t="s">
        <v>111</v>
      </c>
      <c r="C8" s="293">
        <f>+AA8+AB8</f>
        <v>140784</v>
      </c>
      <c r="D8" s="294">
        <v>1225</v>
      </c>
      <c r="E8" s="294">
        <v>611</v>
      </c>
      <c r="F8" s="295">
        <v>614</v>
      </c>
      <c r="G8" s="296">
        <v>107</v>
      </c>
      <c r="H8" s="296">
        <v>47</v>
      </c>
      <c r="I8" s="296">
        <v>60</v>
      </c>
      <c r="J8" s="297">
        <v>1261</v>
      </c>
      <c r="K8" s="295">
        <v>652</v>
      </c>
      <c r="L8" s="298">
        <v>609</v>
      </c>
      <c r="M8" s="297">
        <v>3</v>
      </c>
      <c r="N8" s="295">
        <v>0</v>
      </c>
      <c r="O8" s="297">
        <v>3</v>
      </c>
      <c r="P8" s="295">
        <v>2</v>
      </c>
      <c r="Q8" s="299">
        <v>-36</v>
      </c>
      <c r="R8" s="295">
        <v>26</v>
      </c>
      <c r="S8" s="297">
        <v>13</v>
      </c>
      <c r="T8" s="295">
        <v>13</v>
      </c>
      <c r="U8" s="297">
        <v>7</v>
      </c>
      <c r="V8" s="294">
        <v>5</v>
      </c>
      <c r="W8" s="295">
        <v>2</v>
      </c>
      <c r="X8" s="298">
        <v>678</v>
      </c>
      <c r="Y8" s="298">
        <v>250</v>
      </c>
      <c r="Z8" s="418"/>
      <c r="AA8" s="292">
        <v>69067</v>
      </c>
      <c r="AB8" s="292">
        <v>71717</v>
      </c>
    </row>
    <row r="9" spans="1:28" ht="18.75" customHeight="1">
      <c r="A9" s="453"/>
      <c r="B9" s="232" t="s">
        <v>112</v>
      </c>
      <c r="C9" s="300">
        <f t="shared" ref="C9:C14" si="0">+AA9+AB9</f>
        <v>45412</v>
      </c>
      <c r="D9" s="301">
        <v>333</v>
      </c>
      <c r="E9" s="301">
        <v>179</v>
      </c>
      <c r="F9" s="302">
        <v>154</v>
      </c>
      <c r="G9" s="303">
        <v>30</v>
      </c>
      <c r="H9" s="303">
        <v>13</v>
      </c>
      <c r="I9" s="303">
        <v>17</v>
      </c>
      <c r="J9" s="304">
        <v>511</v>
      </c>
      <c r="K9" s="302">
        <v>273</v>
      </c>
      <c r="L9" s="305">
        <v>238</v>
      </c>
      <c r="M9" s="304">
        <v>2</v>
      </c>
      <c r="N9" s="302">
        <v>1</v>
      </c>
      <c r="O9" s="304">
        <v>1</v>
      </c>
      <c r="P9" s="302">
        <v>2</v>
      </c>
      <c r="Q9" s="306">
        <v>-178</v>
      </c>
      <c r="R9" s="302">
        <v>7</v>
      </c>
      <c r="S9" s="304">
        <v>3</v>
      </c>
      <c r="T9" s="302">
        <v>4</v>
      </c>
      <c r="U9" s="304">
        <v>1</v>
      </c>
      <c r="V9" s="301">
        <v>0</v>
      </c>
      <c r="W9" s="302">
        <v>1</v>
      </c>
      <c r="X9" s="305">
        <v>193</v>
      </c>
      <c r="Y9" s="305">
        <v>73</v>
      </c>
      <c r="Z9" s="418"/>
      <c r="AA9" s="292">
        <v>23035</v>
      </c>
      <c r="AB9" s="292">
        <v>22377</v>
      </c>
    </row>
    <row r="10" spans="1:28" ht="18.75" customHeight="1">
      <c r="A10" s="453"/>
      <c r="B10" s="233" t="s">
        <v>113</v>
      </c>
      <c r="C10" s="300">
        <f t="shared" si="0"/>
        <v>6591</v>
      </c>
      <c r="D10" s="301">
        <v>30</v>
      </c>
      <c r="E10" s="301">
        <v>15</v>
      </c>
      <c r="F10" s="302">
        <v>15</v>
      </c>
      <c r="G10" s="303">
        <v>6</v>
      </c>
      <c r="H10" s="303">
        <v>4</v>
      </c>
      <c r="I10" s="303">
        <v>2</v>
      </c>
      <c r="J10" s="304">
        <v>54</v>
      </c>
      <c r="K10" s="302">
        <v>31</v>
      </c>
      <c r="L10" s="305">
        <v>23</v>
      </c>
      <c r="M10" s="304">
        <v>0</v>
      </c>
      <c r="N10" s="302">
        <v>0</v>
      </c>
      <c r="O10" s="304">
        <v>0</v>
      </c>
      <c r="P10" s="302">
        <v>0</v>
      </c>
      <c r="Q10" s="306">
        <v>-24</v>
      </c>
      <c r="R10" s="302">
        <v>0</v>
      </c>
      <c r="S10" s="304">
        <v>0</v>
      </c>
      <c r="T10" s="302">
        <v>0</v>
      </c>
      <c r="U10" s="304">
        <v>0</v>
      </c>
      <c r="V10" s="301">
        <v>0</v>
      </c>
      <c r="W10" s="302">
        <v>0</v>
      </c>
      <c r="X10" s="305">
        <v>23</v>
      </c>
      <c r="Y10" s="305">
        <v>11</v>
      </c>
      <c r="Z10" s="418"/>
      <c r="AA10" s="292">
        <v>3324</v>
      </c>
      <c r="AB10" s="292">
        <v>3267</v>
      </c>
    </row>
    <row r="11" spans="1:28" ht="18.75" customHeight="1">
      <c r="A11" s="453"/>
      <c r="B11" s="234" t="s">
        <v>114</v>
      </c>
      <c r="C11" s="300">
        <f>+AA11+AB11</f>
        <v>25502</v>
      </c>
      <c r="D11" s="301">
        <v>179</v>
      </c>
      <c r="E11" s="301">
        <v>90</v>
      </c>
      <c r="F11" s="302">
        <v>89</v>
      </c>
      <c r="G11" s="303">
        <v>17</v>
      </c>
      <c r="H11" s="303">
        <v>9</v>
      </c>
      <c r="I11" s="303">
        <v>8</v>
      </c>
      <c r="J11" s="304">
        <v>187</v>
      </c>
      <c r="K11" s="302">
        <v>83</v>
      </c>
      <c r="L11" s="305">
        <v>104</v>
      </c>
      <c r="M11" s="304">
        <v>0</v>
      </c>
      <c r="N11" s="302">
        <v>0</v>
      </c>
      <c r="O11" s="304">
        <v>0</v>
      </c>
      <c r="P11" s="302">
        <v>0</v>
      </c>
      <c r="Q11" s="306">
        <v>-8</v>
      </c>
      <c r="R11" s="302">
        <v>3</v>
      </c>
      <c r="S11" s="304">
        <v>0</v>
      </c>
      <c r="T11" s="302">
        <v>3</v>
      </c>
      <c r="U11" s="304">
        <v>0</v>
      </c>
      <c r="V11" s="301">
        <v>0</v>
      </c>
      <c r="W11" s="302">
        <v>0</v>
      </c>
      <c r="X11" s="305">
        <v>92</v>
      </c>
      <c r="Y11" s="305">
        <v>30</v>
      </c>
      <c r="Z11" s="418"/>
      <c r="AA11" s="292">
        <v>12486</v>
      </c>
      <c r="AB11" s="292">
        <v>13016</v>
      </c>
    </row>
    <row r="12" spans="1:28" ht="18.75" customHeight="1">
      <c r="A12" s="453"/>
      <c r="B12" s="235" t="s">
        <v>115</v>
      </c>
      <c r="C12" s="300">
        <f>+AA12+AB12</f>
        <v>40373</v>
      </c>
      <c r="D12" s="301">
        <v>351</v>
      </c>
      <c r="E12" s="301">
        <v>171</v>
      </c>
      <c r="F12" s="302">
        <v>180</v>
      </c>
      <c r="G12" s="303">
        <v>29</v>
      </c>
      <c r="H12" s="303">
        <v>8</v>
      </c>
      <c r="I12" s="303">
        <v>21</v>
      </c>
      <c r="J12" s="304">
        <v>392</v>
      </c>
      <c r="K12" s="302">
        <v>208</v>
      </c>
      <c r="L12" s="305">
        <v>184</v>
      </c>
      <c r="M12" s="304">
        <v>0</v>
      </c>
      <c r="N12" s="302">
        <v>0</v>
      </c>
      <c r="O12" s="304">
        <v>0</v>
      </c>
      <c r="P12" s="302">
        <v>0</v>
      </c>
      <c r="Q12" s="306">
        <v>-41</v>
      </c>
      <c r="R12" s="302">
        <v>7</v>
      </c>
      <c r="S12" s="304">
        <v>4</v>
      </c>
      <c r="T12" s="302">
        <v>3</v>
      </c>
      <c r="U12" s="304">
        <v>1</v>
      </c>
      <c r="V12" s="301">
        <v>1</v>
      </c>
      <c r="W12" s="302">
        <v>0</v>
      </c>
      <c r="X12" s="305">
        <v>207</v>
      </c>
      <c r="Y12" s="305">
        <v>81</v>
      </c>
      <c r="Z12" s="419"/>
      <c r="AA12" s="292">
        <v>19569</v>
      </c>
      <c r="AB12" s="292">
        <v>20804</v>
      </c>
    </row>
    <row r="13" spans="1:28" ht="18.75" customHeight="1">
      <c r="A13" s="453"/>
      <c r="B13" s="236" t="s">
        <v>116</v>
      </c>
      <c r="C13" s="300">
        <f t="shared" si="0"/>
        <v>10125</v>
      </c>
      <c r="D13" s="301">
        <v>136</v>
      </c>
      <c r="E13" s="301">
        <v>78</v>
      </c>
      <c r="F13" s="302">
        <v>58</v>
      </c>
      <c r="G13" s="303">
        <v>12</v>
      </c>
      <c r="H13" s="303">
        <v>4</v>
      </c>
      <c r="I13" s="303">
        <v>8</v>
      </c>
      <c r="J13" s="304">
        <v>69</v>
      </c>
      <c r="K13" s="302">
        <v>34</v>
      </c>
      <c r="L13" s="305">
        <v>35</v>
      </c>
      <c r="M13" s="304">
        <v>0</v>
      </c>
      <c r="N13" s="302">
        <v>0</v>
      </c>
      <c r="O13" s="304">
        <v>0</v>
      </c>
      <c r="P13" s="302">
        <v>0</v>
      </c>
      <c r="Q13" s="306">
        <v>67</v>
      </c>
      <c r="R13" s="302">
        <v>3</v>
      </c>
      <c r="S13" s="304">
        <v>1</v>
      </c>
      <c r="T13" s="302">
        <v>2</v>
      </c>
      <c r="U13" s="304">
        <v>0</v>
      </c>
      <c r="V13" s="301">
        <v>0</v>
      </c>
      <c r="W13" s="302">
        <v>0</v>
      </c>
      <c r="X13" s="305">
        <v>65</v>
      </c>
      <c r="Y13" s="305">
        <v>18</v>
      </c>
      <c r="Z13" s="419"/>
      <c r="AA13" s="292">
        <v>5068</v>
      </c>
      <c r="AB13" s="292">
        <v>5057</v>
      </c>
    </row>
    <row r="14" spans="1:28" ht="18.75" customHeight="1" thickBot="1">
      <c r="A14" s="454"/>
      <c r="B14" s="237" t="s">
        <v>117</v>
      </c>
      <c r="C14" s="307">
        <f t="shared" si="0"/>
        <v>14490</v>
      </c>
      <c r="D14" s="308">
        <v>174</v>
      </c>
      <c r="E14" s="308">
        <v>89</v>
      </c>
      <c r="F14" s="309">
        <v>85</v>
      </c>
      <c r="G14" s="310">
        <v>12</v>
      </c>
      <c r="H14" s="310">
        <v>4</v>
      </c>
      <c r="I14" s="310">
        <v>8</v>
      </c>
      <c r="J14" s="311">
        <v>120</v>
      </c>
      <c r="K14" s="309">
        <v>63</v>
      </c>
      <c r="L14" s="312">
        <v>57</v>
      </c>
      <c r="M14" s="311">
        <v>1</v>
      </c>
      <c r="N14" s="309">
        <v>1</v>
      </c>
      <c r="O14" s="311">
        <v>0</v>
      </c>
      <c r="P14" s="309">
        <v>0</v>
      </c>
      <c r="Q14" s="313">
        <v>54</v>
      </c>
      <c r="R14" s="309">
        <v>3</v>
      </c>
      <c r="S14" s="311">
        <v>1</v>
      </c>
      <c r="T14" s="309">
        <v>2</v>
      </c>
      <c r="U14" s="311">
        <v>0</v>
      </c>
      <c r="V14" s="308">
        <v>0</v>
      </c>
      <c r="W14" s="309">
        <v>0</v>
      </c>
      <c r="X14" s="312">
        <v>90</v>
      </c>
      <c r="Y14" s="312">
        <v>41</v>
      </c>
      <c r="Z14" s="420"/>
      <c r="AA14" s="292">
        <v>7388</v>
      </c>
      <c r="AB14" s="292">
        <v>7102</v>
      </c>
    </row>
    <row r="15" spans="1:28" ht="18.75" customHeight="1">
      <c r="A15" s="443" t="s">
        <v>189</v>
      </c>
      <c r="B15" s="251" t="s">
        <v>26</v>
      </c>
      <c r="C15" s="428"/>
      <c r="D15" s="314">
        <f>D5/C5*1000</f>
        <v>8.192388468147394</v>
      </c>
      <c r="E15" s="315">
        <f t="shared" ref="E15:F18" si="1">+E5/AA5*1000</f>
        <v>8.6238191743209232</v>
      </c>
      <c r="F15" s="315">
        <f t="shared" si="1"/>
        <v>7.7832387860752039</v>
      </c>
      <c r="G15" s="315">
        <f t="shared" ref="G15:I18" si="2">+G5/D5*1000</f>
        <v>95.768564481421933</v>
      </c>
      <c r="H15" s="315">
        <f t="shared" si="2"/>
        <v>84.708437488747435</v>
      </c>
      <c r="I15" s="315">
        <f t="shared" si="2"/>
        <v>107.39028873324982</v>
      </c>
      <c r="J15" s="316">
        <f>J5/C5*1000</f>
        <v>10.090657417425062</v>
      </c>
      <c r="K15" s="315">
        <f t="shared" ref="K15:K24" si="3">+K5/AA5*1000</f>
        <v>10.76527310168993</v>
      </c>
      <c r="L15" s="315">
        <f t="shared" ref="L15:L24" si="4">+L5/AB5*1000</f>
        <v>9.4508819244241913</v>
      </c>
      <c r="M15" s="314">
        <f t="shared" ref="M15:M24" si="5">+M5/D5*1000</f>
        <v>2.1217382522703088</v>
      </c>
      <c r="N15" s="315">
        <f t="shared" ref="N15:N24" si="6">+N5/E5*1000</f>
        <v>2.2609384505464725</v>
      </c>
      <c r="O15" s="315">
        <f t="shared" ref="O15:O24" si="7">+O5/F5*1000</f>
        <v>1.9754699208816331</v>
      </c>
      <c r="P15" s="314">
        <f t="shared" ref="P15:P24" si="8">+P5/D5*1000</f>
        <v>0.99629448367475348</v>
      </c>
      <c r="Q15" s="317">
        <f t="shared" ref="Q15:Q24" si="9">+Q5/C5*1000</f>
        <v>-1.8982689492776683</v>
      </c>
      <c r="R15" s="318">
        <f t="shared" ref="R15:R24" si="10">+R5/(D5+R5)*1000</f>
        <v>22.868951853939301</v>
      </c>
      <c r="S15" s="319">
        <f t="shared" ref="S15:S24" si="11">+S5/(D5+R5)*1000</f>
        <v>10.378416537149949</v>
      </c>
      <c r="T15" s="319">
        <f t="shared" ref="T15:T24" si="12">+T5/(D5+R5)*1000</f>
        <v>12.490535316789352</v>
      </c>
      <c r="U15" s="319">
        <f t="shared" ref="U15:U24" si="13">+U5/(D5+V5)*1000</f>
        <v>3.738893202417211</v>
      </c>
      <c r="V15" s="319">
        <f t="shared" ref="V15:V24" si="14">+V5/(D5+V5)*1000</f>
        <v>3.0108642826301204</v>
      </c>
      <c r="W15" s="319">
        <f t="shared" ref="W15:W24" si="15">+W5/(D5+V5)*1000</f>
        <v>0.72802891978709028</v>
      </c>
      <c r="X15" s="319">
        <f t="shared" ref="X15:X24" si="16">+X5/C5*1000</f>
        <v>5.2553061159549417</v>
      </c>
      <c r="Y15" s="319">
        <f t="shared" ref="Y15:Y24" si="17">+Y5/C5*1000</f>
        <v>1.8406971934067331</v>
      </c>
      <c r="Z15" s="320">
        <v>1.43</v>
      </c>
    </row>
    <row r="16" spans="1:28" ht="18.75" customHeight="1" thickBot="1">
      <c r="A16" s="443"/>
      <c r="B16" s="229" t="s">
        <v>6</v>
      </c>
      <c r="C16" s="426"/>
      <c r="D16" s="321">
        <v>8.1</v>
      </c>
      <c r="E16" s="321">
        <f t="shared" si="1"/>
        <v>8.3689856690527229</v>
      </c>
      <c r="F16" s="321">
        <f t="shared" si="1"/>
        <v>7.5238188573766021</v>
      </c>
      <c r="G16" s="321">
        <f t="shared" si="2"/>
        <v>88.948601350420276</v>
      </c>
      <c r="H16" s="321">
        <f t="shared" si="2"/>
        <v>78.51295128170716</v>
      </c>
      <c r="I16" s="321">
        <f t="shared" si="2"/>
        <v>99.957525130964171</v>
      </c>
      <c r="J16" s="322">
        <v>10.9</v>
      </c>
      <c r="K16" s="321">
        <f t="shared" si="3"/>
        <v>11.381416156826097</v>
      </c>
      <c r="L16" s="321">
        <f t="shared" si="4"/>
        <v>10.180537564766839</v>
      </c>
      <c r="M16" s="321">
        <f t="shared" si="5"/>
        <v>3.0315557392862065</v>
      </c>
      <c r="N16" s="321">
        <f t="shared" si="6"/>
        <v>4.1605153670648241</v>
      </c>
      <c r="O16" s="321">
        <f t="shared" si="7"/>
        <v>1.8405776582188871</v>
      </c>
      <c r="P16" s="321">
        <f t="shared" si="8"/>
        <v>1.5157778696431032</v>
      </c>
      <c r="Q16" s="323">
        <v>-2.9</v>
      </c>
      <c r="R16" s="324">
        <f t="shared" si="10"/>
        <v>20.515589148333106</v>
      </c>
      <c r="S16" s="325">
        <f t="shared" si="11"/>
        <v>9.6504251585909024</v>
      </c>
      <c r="T16" s="325">
        <f t="shared" si="12"/>
        <v>10.865163989742205</v>
      </c>
      <c r="U16" s="325">
        <f t="shared" si="13"/>
        <v>4.0535898316729648</v>
      </c>
      <c r="V16" s="325">
        <f t="shared" si="14"/>
        <v>2.8169014084507045</v>
      </c>
      <c r="W16" s="325">
        <f t="shared" si="15"/>
        <v>1.2366884232222604</v>
      </c>
      <c r="X16" s="325">
        <v>4.9000000000000004</v>
      </c>
      <c r="Y16" s="325">
        <v>1.82</v>
      </c>
      <c r="Z16" s="326">
        <v>1.49</v>
      </c>
    </row>
    <row r="17" spans="1:26" ht="18.75" customHeight="1" thickTop="1" thickBot="1">
      <c r="A17" s="443"/>
      <c r="B17" s="230" t="s">
        <v>5</v>
      </c>
      <c r="C17" s="426"/>
      <c r="D17" s="327">
        <f>D7/C7*1000</f>
        <v>8.5711159042209566</v>
      </c>
      <c r="E17" s="328">
        <f t="shared" si="1"/>
        <v>8.8111078556779123</v>
      </c>
      <c r="F17" s="328">
        <f t="shared" si="1"/>
        <v>8.3368215431840369</v>
      </c>
      <c r="G17" s="328">
        <f t="shared" si="2"/>
        <v>87.726523887973642</v>
      </c>
      <c r="H17" s="328">
        <f t="shared" si="2"/>
        <v>72.181670721816701</v>
      </c>
      <c r="I17" s="328">
        <f t="shared" si="2"/>
        <v>103.76569037656904</v>
      </c>
      <c r="J17" s="327">
        <f t="shared" ref="J17:J24" si="18">J7/C7*1000</f>
        <v>9.1571147675243658</v>
      </c>
      <c r="K17" s="327">
        <f t="shared" si="3"/>
        <v>9.6043219448751938</v>
      </c>
      <c r="L17" s="327">
        <f t="shared" si="4"/>
        <v>8.7205246267615451</v>
      </c>
      <c r="M17" s="327">
        <f t="shared" si="5"/>
        <v>2.4711696869851729</v>
      </c>
      <c r="N17" s="327">
        <f t="shared" si="6"/>
        <v>1.6220600162206003</v>
      </c>
      <c r="O17" s="327">
        <f t="shared" si="7"/>
        <v>3.3472803347280333</v>
      </c>
      <c r="P17" s="327">
        <f t="shared" si="8"/>
        <v>1.6474464579901154</v>
      </c>
      <c r="Q17" s="327">
        <f t="shared" si="9"/>
        <v>-0.58599886330340978</v>
      </c>
      <c r="R17" s="329">
        <f t="shared" si="10"/>
        <v>19.781994348001614</v>
      </c>
      <c r="S17" s="330">
        <f t="shared" si="11"/>
        <v>8.8817117480823562</v>
      </c>
      <c r="T17" s="330">
        <f t="shared" si="12"/>
        <v>10.900282599919258</v>
      </c>
      <c r="U17" s="330">
        <f t="shared" si="13"/>
        <v>3.6976170912078885</v>
      </c>
      <c r="V17" s="330">
        <f t="shared" si="14"/>
        <v>2.4650780608052587</v>
      </c>
      <c r="W17" s="330">
        <f t="shared" si="15"/>
        <v>1.2325390304026294</v>
      </c>
      <c r="X17" s="330">
        <f t="shared" si="16"/>
        <v>4.7585931791144356</v>
      </c>
      <c r="Y17" s="330">
        <f t="shared" si="17"/>
        <v>1.7791772717163765</v>
      </c>
      <c r="Z17" s="331">
        <v>1.53</v>
      </c>
    </row>
    <row r="18" spans="1:26" ht="18.75" customHeight="1" thickTop="1">
      <c r="A18" s="443"/>
      <c r="B18" s="231" t="s">
        <v>111</v>
      </c>
      <c r="C18" s="426"/>
      <c r="D18" s="332">
        <f t="shared" ref="D18:D24" si="19">+D8/C8*1000</f>
        <v>8.7012728719172632</v>
      </c>
      <c r="E18" s="333">
        <f t="shared" si="1"/>
        <v>8.8464824011467122</v>
      </c>
      <c r="F18" s="333">
        <f t="shared" si="1"/>
        <v>8.5614289499003018</v>
      </c>
      <c r="G18" s="333">
        <f t="shared" si="2"/>
        <v>87.34693877551021</v>
      </c>
      <c r="H18" s="333">
        <f t="shared" si="2"/>
        <v>76.923076923076934</v>
      </c>
      <c r="I18" s="333">
        <f t="shared" si="2"/>
        <v>97.719869706840399</v>
      </c>
      <c r="J18" s="332">
        <f t="shared" si="18"/>
        <v>8.9569837481531991</v>
      </c>
      <c r="K18" s="332">
        <f t="shared" si="3"/>
        <v>9.4401088797833985</v>
      </c>
      <c r="L18" s="332">
        <f t="shared" si="4"/>
        <v>8.4917104731095847</v>
      </c>
      <c r="M18" s="332">
        <f t="shared" si="5"/>
        <v>2.4489795918367347</v>
      </c>
      <c r="N18" s="332">
        <f t="shared" si="6"/>
        <v>0</v>
      </c>
      <c r="O18" s="332">
        <f t="shared" si="7"/>
        <v>4.885993485342019</v>
      </c>
      <c r="P18" s="332">
        <f t="shared" si="8"/>
        <v>1.6326530612244898</v>
      </c>
      <c r="Q18" s="332">
        <f t="shared" si="9"/>
        <v>-0.25571087623593591</v>
      </c>
      <c r="R18" s="334">
        <f t="shared" si="10"/>
        <v>20.783373301358914</v>
      </c>
      <c r="S18" s="335">
        <f t="shared" si="11"/>
        <v>10.391686650679457</v>
      </c>
      <c r="T18" s="335">
        <f t="shared" si="12"/>
        <v>10.391686650679457</v>
      </c>
      <c r="U18" s="335">
        <f t="shared" si="13"/>
        <v>5.691056910569106</v>
      </c>
      <c r="V18" s="335">
        <f t="shared" si="14"/>
        <v>4.0650406504065044</v>
      </c>
      <c r="W18" s="335">
        <f t="shared" si="15"/>
        <v>1.6260162601626016</v>
      </c>
      <c r="X18" s="335">
        <f t="shared" si="16"/>
        <v>4.8158881691101261</v>
      </c>
      <c r="Y18" s="335">
        <f t="shared" si="17"/>
        <v>1.7757699738606658</v>
      </c>
      <c r="Z18" s="336">
        <v>1.54</v>
      </c>
    </row>
    <row r="19" spans="1:26" ht="18.75" customHeight="1">
      <c r="A19" s="443"/>
      <c r="B19" s="232" t="s">
        <v>112</v>
      </c>
      <c r="C19" s="426"/>
      <c r="D19" s="337">
        <f t="shared" si="19"/>
        <v>7.3328635602924335</v>
      </c>
      <c r="E19" s="338">
        <f t="shared" ref="E19:F24" si="20">+E9/AA9*1000</f>
        <v>7.7707835901888433</v>
      </c>
      <c r="F19" s="338">
        <f t="shared" si="20"/>
        <v>6.8820664074719584</v>
      </c>
      <c r="G19" s="338">
        <f t="shared" ref="G19:I24" si="21">+G9/D9*1000</f>
        <v>90.090090090090087</v>
      </c>
      <c r="H19" s="338">
        <f t="shared" si="21"/>
        <v>72.625698324022352</v>
      </c>
      <c r="I19" s="338">
        <f t="shared" si="21"/>
        <v>110.38961038961038</v>
      </c>
      <c r="J19" s="337">
        <f t="shared" si="18"/>
        <v>11.252532370298599</v>
      </c>
      <c r="K19" s="337">
        <f t="shared" si="3"/>
        <v>11.851530280008681</v>
      </c>
      <c r="L19" s="337">
        <f t="shared" si="4"/>
        <v>10.635920811547571</v>
      </c>
      <c r="M19" s="337">
        <f t="shared" si="5"/>
        <v>6.0060060060060056</v>
      </c>
      <c r="N19" s="337">
        <f t="shared" si="6"/>
        <v>5.5865921787709496</v>
      </c>
      <c r="O19" s="337">
        <f t="shared" si="7"/>
        <v>6.4935064935064943</v>
      </c>
      <c r="P19" s="337">
        <f t="shared" si="8"/>
        <v>6.0060060060060056</v>
      </c>
      <c r="Q19" s="337">
        <f t="shared" si="9"/>
        <v>-3.9196688100061658</v>
      </c>
      <c r="R19" s="339">
        <f t="shared" si="10"/>
        <v>20.588235294117649</v>
      </c>
      <c r="S19" s="340">
        <f t="shared" si="11"/>
        <v>8.8235294117647065</v>
      </c>
      <c r="T19" s="340">
        <f t="shared" si="12"/>
        <v>11.76470588235294</v>
      </c>
      <c r="U19" s="340">
        <f t="shared" si="13"/>
        <v>3.0030030030030028</v>
      </c>
      <c r="V19" s="340">
        <f t="shared" si="14"/>
        <v>0</v>
      </c>
      <c r="W19" s="340">
        <f t="shared" si="15"/>
        <v>3.0030030030030028</v>
      </c>
      <c r="X19" s="340">
        <f t="shared" si="16"/>
        <v>4.2499779793887074</v>
      </c>
      <c r="Y19" s="341">
        <f t="shared" si="17"/>
        <v>1.6075046243283715</v>
      </c>
      <c r="Z19" s="342">
        <v>1.42</v>
      </c>
    </row>
    <row r="20" spans="1:26" ht="18.75" customHeight="1">
      <c r="A20" s="443"/>
      <c r="B20" s="233" t="s">
        <v>113</v>
      </c>
      <c r="C20" s="426"/>
      <c r="D20" s="337">
        <f t="shared" si="19"/>
        <v>4.5516613563950834</v>
      </c>
      <c r="E20" s="338">
        <f t="shared" si="20"/>
        <v>4.512635379061372</v>
      </c>
      <c r="F20" s="338">
        <f t="shared" si="20"/>
        <v>4.5913682277318637</v>
      </c>
      <c r="G20" s="338">
        <f t="shared" si="21"/>
        <v>200</v>
      </c>
      <c r="H20" s="338">
        <f t="shared" si="21"/>
        <v>266.66666666666669</v>
      </c>
      <c r="I20" s="338">
        <f t="shared" si="21"/>
        <v>133.33333333333334</v>
      </c>
      <c r="J20" s="337">
        <f t="shared" si="18"/>
        <v>8.1929904415111512</v>
      </c>
      <c r="K20" s="337">
        <f t="shared" si="3"/>
        <v>9.3261131167268356</v>
      </c>
      <c r="L20" s="337">
        <f t="shared" si="4"/>
        <v>7.0400979491888585</v>
      </c>
      <c r="M20" s="337">
        <f t="shared" si="5"/>
        <v>0</v>
      </c>
      <c r="N20" s="337">
        <f t="shared" si="6"/>
        <v>0</v>
      </c>
      <c r="O20" s="337">
        <f t="shared" si="7"/>
        <v>0</v>
      </c>
      <c r="P20" s="337">
        <f t="shared" si="8"/>
        <v>0</v>
      </c>
      <c r="Q20" s="337">
        <f t="shared" si="9"/>
        <v>-3.6413290851160673</v>
      </c>
      <c r="R20" s="339">
        <f t="shared" si="10"/>
        <v>0</v>
      </c>
      <c r="S20" s="340">
        <f t="shared" si="11"/>
        <v>0</v>
      </c>
      <c r="T20" s="340">
        <f t="shared" si="12"/>
        <v>0</v>
      </c>
      <c r="U20" s="340">
        <f t="shared" si="13"/>
        <v>0</v>
      </c>
      <c r="V20" s="340">
        <f t="shared" si="14"/>
        <v>0</v>
      </c>
      <c r="W20" s="340">
        <f t="shared" si="15"/>
        <v>0</v>
      </c>
      <c r="X20" s="340">
        <f t="shared" si="16"/>
        <v>3.4896070399028978</v>
      </c>
      <c r="Y20" s="341">
        <f t="shared" si="17"/>
        <v>1.6689424973448641</v>
      </c>
      <c r="Z20" s="342">
        <v>0.9</v>
      </c>
    </row>
    <row r="21" spans="1:26" ht="18.75" customHeight="1">
      <c r="A21" s="443"/>
      <c r="B21" s="234" t="s">
        <v>114</v>
      </c>
      <c r="C21" s="429"/>
      <c r="D21" s="337">
        <f t="shared" si="19"/>
        <v>7.0190573288369533</v>
      </c>
      <c r="E21" s="338">
        <f>+E11/AA11*1000</f>
        <v>7.2080730418068235</v>
      </c>
      <c r="F21" s="338">
        <f t="shared" si="20"/>
        <v>6.8377381684081131</v>
      </c>
      <c r="G21" s="338">
        <f t="shared" si="21"/>
        <v>94.972067039106136</v>
      </c>
      <c r="H21" s="338">
        <f t="shared" si="21"/>
        <v>100</v>
      </c>
      <c r="I21" s="338">
        <f t="shared" si="21"/>
        <v>89.887640449438194</v>
      </c>
      <c r="J21" s="337">
        <f t="shared" si="18"/>
        <v>7.3327582150419577</v>
      </c>
      <c r="K21" s="337">
        <f>+K11/AA11*1000</f>
        <v>6.6474451385551818</v>
      </c>
      <c r="L21" s="337">
        <f t="shared" si="4"/>
        <v>7.9901659496004926</v>
      </c>
      <c r="M21" s="337">
        <f t="shared" si="5"/>
        <v>0</v>
      </c>
      <c r="N21" s="337">
        <f t="shared" si="6"/>
        <v>0</v>
      </c>
      <c r="O21" s="337">
        <f t="shared" si="7"/>
        <v>0</v>
      </c>
      <c r="P21" s="337">
        <f t="shared" si="8"/>
        <v>0</v>
      </c>
      <c r="Q21" s="337">
        <f t="shared" si="9"/>
        <v>-0.31370088620500353</v>
      </c>
      <c r="R21" s="339">
        <f t="shared" si="10"/>
        <v>16.483516483516485</v>
      </c>
      <c r="S21" s="340">
        <f t="shared" si="11"/>
        <v>0</v>
      </c>
      <c r="T21" s="340">
        <f t="shared" si="12"/>
        <v>16.483516483516485</v>
      </c>
      <c r="U21" s="340">
        <f t="shared" si="13"/>
        <v>0</v>
      </c>
      <c r="V21" s="340">
        <f t="shared" si="14"/>
        <v>0</v>
      </c>
      <c r="W21" s="340">
        <f t="shared" si="15"/>
        <v>0</v>
      </c>
      <c r="X21" s="340">
        <f t="shared" si="16"/>
        <v>3.6075601913575408</v>
      </c>
      <c r="Y21" s="340">
        <f t="shared" si="17"/>
        <v>1.1763783232687632</v>
      </c>
      <c r="Z21" s="342">
        <v>1.28</v>
      </c>
    </row>
    <row r="22" spans="1:26" ht="18.75" customHeight="1">
      <c r="A22" s="444"/>
      <c r="B22" s="235" t="s">
        <v>115</v>
      </c>
      <c r="C22" s="426"/>
      <c r="D22" s="337">
        <f t="shared" si="19"/>
        <v>8.6939291110395551</v>
      </c>
      <c r="E22" s="338">
        <f>+E12/AA12*1000</f>
        <v>8.7383105932852985</v>
      </c>
      <c r="F22" s="338">
        <f t="shared" si="20"/>
        <v>8.6521822726398767</v>
      </c>
      <c r="G22" s="338">
        <f t="shared" si="21"/>
        <v>82.621082621082621</v>
      </c>
      <c r="H22" s="338">
        <f t="shared" si="21"/>
        <v>46.783625730994146</v>
      </c>
      <c r="I22" s="338">
        <f t="shared" si="21"/>
        <v>116.66666666666667</v>
      </c>
      <c r="J22" s="337">
        <f t="shared" si="18"/>
        <v>9.7094592921011564</v>
      </c>
      <c r="K22" s="337">
        <f>+K12/AA12*1000</f>
        <v>10.629056160253462</v>
      </c>
      <c r="L22" s="337">
        <f t="shared" si="4"/>
        <v>8.8444529898096516</v>
      </c>
      <c r="M22" s="337">
        <f t="shared" si="5"/>
        <v>0</v>
      </c>
      <c r="N22" s="337">
        <f t="shared" si="6"/>
        <v>0</v>
      </c>
      <c r="O22" s="337">
        <f t="shared" si="7"/>
        <v>0</v>
      </c>
      <c r="P22" s="337">
        <f t="shared" si="8"/>
        <v>0</v>
      </c>
      <c r="Q22" s="337">
        <f t="shared" si="9"/>
        <v>-1.0155301810616006</v>
      </c>
      <c r="R22" s="339">
        <f t="shared" si="10"/>
        <v>19.553072625698324</v>
      </c>
      <c r="S22" s="340">
        <f t="shared" si="11"/>
        <v>11.173184357541899</v>
      </c>
      <c r="T22" s="340">
        <f t="shared" si="12"/>
        <v>8.3798882681564244</v>
      </c>
      <c r="U22" s="340">
        <f t="shared" si="13"/>
        <v>2.8409090909090908</v>
      </c>
      <c r="V22" s="340">
        <f t="shared" si="14"/>
        <v>2.8409090909090908</v>
      </c>
      <c r="W22" s="340">
        <f t="shared" si="15"/>
        <v>0</v>
      </c>
      <c r="X22" s="340">
        <f t="shared" si="16"/>
        <v>5.1271889629207639</v>
      </c>
      <c r="Y22" s="340">
        <f t="shared" si="17"/>
        <v>2.0062913333168209</v>
      </c>
      <c r="Z22" s="342">
        <v>1.62</v>
      </c>
    </row>
    <row r="23" spans="1:26" ht="18.75" customHeight="1">
      <c r="A23" s="444"/>
      <c r="B23" s="236" t="s">
        <v>116</v>
      </c>
      <c r="C23" s="426"/>
      <c r="D23" s="337">
        <f t="shared" si="19"/>
        <v>13.4320987654321</v>
      </c>
      <c r="E23" s="338">
        <f t="shared" si="20"/>
        <v>15.390686661404894</v>
      </c>
      <c r="F23" s="338">
        <f t="shared" si="20"/>
        <v>11.469250543800673</v>
      </c>
      <c r="G23" s="338">
        <f t="shared" si="21"/>
        <v>88.235294117647058</v>
      </c>
      <c r="H23" s="338">
        <f t="shared" si="21"/>
        <v>51.282051282051277</v>
      </c>
      <c r="I23" s="338">
        <f t="shared" si="21"/>
        <v>137.93103448275861</v>
      </c>
      <c r="J23" s="337">
        <f t="shared" si="18"/>
        <v>6.8148148148148149</v>
      </c>
      <c r="K23" s="337">
        <f t="shared" si="3"/>
        <v>6.7087608524072611</v>
      </c>
      <c r="L23" s="337">
        <f t="shared" si="4"/>
        <v>6.9210994660866128</v>
      </c>
      <c r="M23" s="337">
        <f t="shared" si="5"/>
        <v>0</v>
      </c>
      <c r="N23" s="337">
        <f t="shared" si="6"/>
        <v>0</v>
      </c>
      <c r="O23" s="337">
        <f t="shared" si="7"/>
        <v>0</v>
      </c>
      <c r="P23" s="337">
        <f t="shared" si="8"/>
        <v>0</v>
      </c>
      <c r="Q23" s="337">
        <f t="shared" si="9"/>
        <v>6.6172839506172831</v>
      </c>
      <c r="R23" s="339">
        <f t="shared" si="10"/>
        <v>21.582733812949641</v>
      </c>
      <c r="S23" s="340">
        <f t="shared" si="11"/>
        <v>7.1942446043165473</v>
      </c>
      <c r="T23" s="340">
        <f t="shared" si="12"/>
        <v>14.388489208633095</v>
      </c>
      <c r="U23" s="340">
        <f t="shared" si="13"/>
        <v>0</v>
      </c>
      <c r="V23" s="340">
        <f t="shared" si="14"/>
        <v>0</v>
      </c>
      <c r="W23" s="340">
        <f t="shared" si="15"/>
        <v>0</v>
      </c>
      <c r="X23" s="340">
        <f t="shared" si="16"/>
        <v>6.4197530864197523</v>
      </c>
      <c r="Y23" s="340">
        <f t="shared" si="17"/>
        <v>1.7777777777777779</v>
      </c>
      <c r="Z23" s="342">
        <v>2.0699999999999998</v>
      </c>
    </row>
    <row r="24" spans="1:26" ht="18.75" customHeight="1">
      <c r="A24" s="444"/>
      <c r="B24" s="238" t="s">
        <v>117</v>
      </c>
      <c r="C24" s="427"/>
      <c r="D24" s="343">
        <f t="shared" si="19"/>
        <v>12.008281573498964</v>
      </c>
      <c r="E24" s="344">
        <f t="shared" si="20"/>
        <v>12.046561992420141</v>
      </c>
      <c r="F24" s="344">
        <f t="shared" si="20"/>
        <v>11.968459588848212</v>
      </c>
      <c r="G24" s="344">
        <f t="shared" si="21"/>
        <v>68.965517241379303</v>
      </c>
      <c r="H24" s="344">
        <f t="shared" si="21"/>
        <v>44.943820224719097</v>
      </c>
      <c r="I24" s="344">
        <f t="shared" si="21"/>
        <v>94.117647058823522</v>
      </c>
      <c r="J24" s="343">
        <f t="shared" si="18"/>
        <v>8.2815734989648035</v>
      </c>
      <c r="K24" s="343">
        <f t="shared" si="3"/>
        <v>8.5273416350839195</v>
      </c>
      <c r="L24" s="343">
        <f t="shared" si="4"/>
        <v>8.0259081948746829</v>
      </c>
      <c r="M24" s="343">
        <f t="shared" si="5"/>
        <v>5.7471264367816088</v>
      </c>
      <c r="N24" s="343">
        <f t="shared" si="6"/>
        <v>11.235955056179774</v>
      </c>
      <c r="O24" s="343">
        <f t="shared" si="7"/>
        <v>0</v>
      </c>
      <c r="P24" s="343">
        <f t="shared" si="8"/>
        <v>0</v>
      </c>
      <c r="Q24" s="343">
        <f t="shared" si="9"/>
        <v>3.7267080745341614</v>
      </c>
      <c r="R24" s="345">
        <f t="shared" si="10"/>
        <v>16.949152542372882</v>
      </c>
      <c r="S24" s="346">
        <f t="shared" si="11"/>
        <v>5.6497175141242941</v>
      </c>
      <c r="T24" s="346">
        <f t="shared" si="12"/>
        <v>11.299435028248588</v>
      </c>
      <c r="U24" s="346">
        <f t="shared" si="13"/>
        <v>0</v>
      </c>
      <c r="V24" s="346">
        <f t="shared" si="14"/>
        <v>0</v>
      </c>
      <c r="W24" s="346">
        <f t="shared" si="15"/>
        <v>0</v>
      </c>
      <c r="X24" s="346">
        <f t="shared" si="16"/>
        <v>6.2111801242236018</v>
      </c>
      <c r="Y24" s="346">
        <f t="shared" si="17"/>
        <v>2.8295376121463076</v>
      </c>
      <c r="Z24" s="347">
        <v>1.78</v>
      </c>
    </row>
    <row r="25" spans="1:26" ht="38.25" customHeight="1" thickBot="1">
      <c r="A25" s="445"/>
      <c r="B25" s="446" t="s">
        <v>27</v>
      </c>
      <c r="C25" s="447"/>
      <c r="D25" s="239" t="s">
        <v>28</v>
      </c>
      <c r="E25" s="239" t="s">
        <v>29</v>
      </c>
      <c r="F25" s="239" t="s">
        <v>30</v>
      </c>
      <c r="G25" s="239" t="s">
        <v>31</v>
      </c>
      <c r="H25" s="239" t="s">
        <v>32</v>
      </c>
      <c r="I25" s="239" t="s">
        <v>33</v>
      </c>
      <c r="J25" s="239" t="s">
        <v>28</v>
      </c>
      <c r="K25" s="239" t="s">
        <v>29</v>
      </c>
      <c r="L25" s="239" t="s">
        <v>30</v>
      </c>
      <c r="M25" s="239" t="s">
        <v>31</v>
      </c>
      <c r="N25" s="266" t="s">
        <v>32</v>
      </c>
      <c r="O25" s="240" t="s">
        <v>33</v>
      </c>
      <c r="P25" s="268" t="s">
        <v>31</v>
      </c>
      <c r="Q25" s="267" t="s">
        <v>108</v>
      </c>
      <c r="R25" s="413" t="s">
        <v>34</v>
      </c>
      <c r="S25" s="414"/>
      <c r="T25" s="415"/>
      <c r="U25" s="413" t="s">
        <v>118</v>
      </c>
      <c r="V25" s="414"/>
      <c r="W25" s="415"/>
      <c r="X25" s="413" t="s">
        <v>109</v>
      </c>
      <c r="Y25" s="414"/>
      <c r="Z25" s="241"/>
    </row>
    <row r="26" spans="1:26" ht="19.5" customHeight="1">
      <c r="A26" s="416" t="s">
        <v>35</v>
      </c>
      <c r="B26" s="416"/>
      <c r="C26" s="416"/>
      <c r="D26" s="416"/>
      <c r="E26" s="416"/>
      <c r="F26" s="416"/>
      <c r="G26" s="416"/>
      <c r="H26" s="416"/>
      <c r="I26" s="416"/>
      <c r="J26" s="416"/>
      <c r="K26" s="416"/>
      <c r="L26" s="416"/>
      <c r="M26" s="416"/>
      <c r="N26" s="416"/>
      <c r="O26" s="416"/>
    </row>
    <row r="27" spans="1:26" ht="36" customHeight="1">
      <c r="B27" s="403" t="s">
        <v>140</v>
      </c>
      <c r="C27" s="404"/>
      <c r="D27" s="404"/>
      <c r="E27" s="404"/>
      <c r="F27" s="404"/>
      <c r="G27" s="404"/>
      <c r="H27" s="404"/>
      <c r="I27" s="404"/>
      <c r="J27" s="404"/>
      <c r="K27" s="404"/>
      <c r="L27" s="404"/>
      <c r="M27" s="404"/>
      <c r="N27" s="404"/>
      <c r="O27" s="404"/>
      <c r="P27" s="404"/>
      <c r="Q27" s="404"/>
      <c r="R27" s="404"/>
      <c r="S27" s="404"/>
      <c r="T27" s="404"/>
      <c r="U27" s="404"/>
      <c r="V27" s="404"/>
      <c r="W27" s="404"/>
      <c r="X27" s="404"/>
      <c r="Y27" s="404"/>
      <c r="Z27" s="404"/>
    </row>
    <row r="28" spans="1:26">
      <c r="B28" s="404"/>
      <c r="C28" s="404"/>
      <c r="D28" s="404"/>
      <c r="E28" s="404"/>
      <c r="F28" s="404"/>
      <c r="G28" s="404"/>
      <c r="H28" s="404"/>
      <c r="I28" s="404"/>
      <c r="J28" s="404"/>
      <c r="K28" s="404"/>
      <c r="L28" s="404"/>
      <c r="M28" s="404"/>
      <c r="N28" s="404"/>
      <c r="O28" s="404"/>
      <c r="P28" s="404"/>
      <c r="Q28" s="404"/>
      <c r="R28" s="404"/>
      <c r="S28" s="404"/>
      <c r="T28" s="404"/>
      <c r="U28" s="404"/>
      <c r="V28" s="404"/>
      <c r="W28" s="404"/>
      <c r="X28" s="404"/>
      <c r="Y28" s="404"/>
      <c r="Z28" s="404"/>
    </row>
  </sheetData>
  <mergeCells count="34">
    <mergeCell ref="A1:O1"/>
    <mergeCell ref="M2:O3"/>
    <mergeCell ref="A15:A25"/>
    <mergeCell ref="B25:C25"/>
    <mergeCell ref="C2:C4"/>
    <mergeCell ref="D2:F3"/>
    <mergeCell ref="A2:A4"/>
    <mergeCell ref="B2:B4"/>
    <mergeCell ref="A5:A14"/>
    <mergeCell ref="Q2:Q4"/>
    <mergeCell ref="T3:T4"/>
    <mergeCell ref="R2:T2"/>
    <mergeCell ref="R3:R4"/>
    <mergeCell ref="C22:C24"/>
    <mergeCell ref="C15:C21"/>
    <mergeCell ref="G2:I3"/>
    <mergeCell ref="J2:L3"/>
    <mergeCell ref="P2:P4"/>
    <mergeCell ref="B27:Z28"/>
    <mergeCell ref="AA3:AB3"/>
    <mergeCell ref="X2:X4"/>
    <mergeCell ref="Z2:Z4"/>
    <mergeCell ref="Y2:Y4"/>
    <mergeCell ref="S3:S4"/>
    <mergeCell ref="R25:T25"/>
    <mergeCell ref="U25:W25"/>
    <mergeCell ref="A26:O26"/>
    <mergeCell ref="Z5:Z11"/>
    <mergeCell ref="Z12:Z14"/>
    <mergeCell ref="X25:Y25"/>
    <mergeCell ref="V3:V4"/>
    <mergeCell ref="W3:W4"/>
    <mergeCell ref="U2:W2"/>
    <mergeCell ref="U3:U4"/>
  </mergeCells>
  <phoneticPr fontId="2"/>
  <printOptions horizontalCentered="1" verticalCentered="1"/>
  <pageMargins left="0" right="0" top="0.59055118110236227" bottom="0.59055118110236227" header="0" footer="0.19685039370078741"/>
  <pageSetup paperSize="9" scale="95" firstPageNumber="8" orientation="landscape" useFirstPageNumber="1" r:id="rId1"/>
  <headerFooter alignWithMargins="0">
    <oddFooter>&amp;C- &amp;P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35"/>
  <sheetViews>
    <sheetView view="pageBreakPreview" zoomScaleNormal="100" zoomScaleSheetLayoutView="100" workbookViewId="0">
      <pane xSplit="5" ySplit="4" topLeftCell="F5" activePane="bottomRight" state="frozen"/>
      <selection activeCell="D10" sqref="D10:N10"/>
      <selection pane="topRight" activeCell="D10" sqref="D10:N10"/>
      <selection pane="bottomLeft" activeCell="D10" sqref="D10:N10"/>
      <selection pane="bottomRight" activeCell="Q1" sqref="Q1"/>
    </sheetView>
  </sheetViews>
  <sheetFormatPr defaultRowHeight="13.5"/>
  <cols>
    <col min="1" max="1" width="3.625" customWidth="1"/>
    <col min="2" max="2" width="10" customWidth="1"/>
    <col min="3" max="32" width="8.25" customWidth="1"/>
    <col min="33" max="50" width="7.5" customWidth="1"/>
    <col min="51" max="51" width="9" customWidth="1"/>
  </cols>
  <sheetData>
    <row r="1" spans="1:53">
      <c r="A1" t="s">
        <v>121</v>
      </c>
      <c r="B1" s="2"/>
      <c r="C1" s="1" t="s">
        <v>84</v>
      </c>
      <c r="D1" s="2"/>
      <c r="E1" s="2"/>
      <c r="F1" s="2" t="s">
        <v>85</v>
      </c>
      <c r="H1" s="2"/>
      <c r="I1" s="2"/>
      <c r="J1" s="2"/>
      <c r="K1" s="2"/>
      <c r="L1" s="2"/>
      <c r="M1" s="2"/>
      <c r="N1" s="2"/>
      <c r="O1" s="2"/>
      <c r="P1" s="2"/>
      <c r="Q1" s="2"/>
      <c r="R1" s="2"/>
      <c r="S1" s="2" t="s">
        <v>122</v>
      </c>
      <c r="T1" s="2"/>
      <c r="U1" s="2"/>
      <c r="V1" s="2"/>
      <c r="W1" s="2"/>
      <c r="X1" s="2"/>
      <c r="Z1" s="2"/>
      <c r="AA1" s="2"/>
      <c r="AB1" s="2"/>
      <c r="AC1" s="2"/>
      <c r="AD1" s="2"/>
      <c r="AE1" s="2"/>
      <c r="AF1" s="2"/>
      <c r="AG1" s="2"/>
      <c r="AH1" s="2" t="s">
        <v>123</v>
      </c>
      <c r="AI1" s="2"/>
      <c r="AJ1" s="2"/>
      <c r="AK1" s="2"/>
      <c r="AL1" s="2"/>
      <c r="AM1" s="2"/>
      <c r="AN1" s="2"/>
      <c r="AO1" s="2"/>
      <c r="AP1" s="2"/>
      <c r="AQ1" s="2"/>
      <c r="AR1" s="2"/>
      <c r="AS1" s="2"/>
      <c r="AT1" s="2"/>
      <c r="AU1" s="2"/>
      <c r="AV1" s="2"/>
    </row>
    <row r="2" spans="1:53" ht="14.25" thickBot="1">
      <c r="B2" s="2"/>
      <c r="C2" s="3" t="s">
        <v>86</v>
      </c>
      <c r="D2" s="2"/>
      <c r="E2" s="2"/>
      <c r="F2" s="2"/>
      <c r="G2" s="2"/>
      <c r="H2" s="2"/>
      <c r="I2" s="2"/>
      <c r="J2" s="2"/>
      <c r="K2" s="2"/>
      <c r="L2" s="2"/>
      <c r="M2" s="2"/>
      <c r="N2" s="2"/>
      <c r="O2" s="247" t="s">
        <v>173</v>
      </c>
      <c r="P2" s="2"/>
      <c r="Q2" s="2"/>
      <c r="R2" s="2"/>
      <c r="S2" s="2"/>
      <c r="T2" s="2"/>
      <c r="U2" s="2"/>
      <c r="V2" s="2"/>
      <c r="W2" s="2"/>
      <c r="X2" s="2"/>
      <c r="Y2" s="2"/>
      <c r="Z2" s="2"/>
      <c r="AA2" s="2"/>
      <c r="AB2" s="2"/>
      <c r="AC2" s="2"/>
      <c r="AD2" s="247" t="s">
        <v>173</v>
      </c>
      <c r="AE2" s="2"/>
      <c r="AF2" s="2"/>
      <c r="AG2" s="2"/>
      <c r="AH2" s="2"/>
      <c r="AI2" s="2"/>
      <c r="AJ2" s="2"/>
      <c r="AK2" s="2"/>
      <c r="AL2" s="2"/>
      <c r="AM2" s="2"/>
      <c r="AN2" s="2"/>
      <c r="AO2" s="2"/>
      <c r="AP2" s="2"/>
      <c r="AQ2" s="2"/>
      <c r="AR2" s="2"/>
      <c r="AS2" s="2"/>
      <c r="AT2" s="2"/>
      <c r="AU2" s="2"/>
      <c r="AV2" s="248" t="s">
        <v>173</v>
      </c>
    </row>
    <row r="3" spans="1:53" ht="24" customHeight="1">
      <c r="A3" s="471"/>
      <c r="B3" s="472"/>
      <c r="C3" s="466" t="s">
        <v>2</v>
      </c>
      <c r="D3" s="456"/>
      <c r="E3" s="458"/>
      <c r="F3" s="455" t="s">
        <v>36</v>
      </c>
      <c r="G3" s="456"/>
      <c r="H3" s="458"/>
      <c r="I3" s="455" t="s">
        <v>37</v>
      </c>
      <c r="J3" s="456"/>
      <c r="K3" s="458"/>
      <c r="L3" s="455" t="s">
        <v>38</v>
      </c>
      <c r="M3" s="456"/>
      <c r="N3" s="458"/>
      <c r="O3" s="455" t="s">
        <v>39</v>
      </c>
      <c r="P3" s="456"/>
      <c r="Q3" s="457"/>
      <c r="R3" s="459" t="s">
        <v>124</v>
      </c>
      <c r="S3" s="460"/>
      <c r="T3" s="461"/>
      <c r="U3" s="455" t="s">
        <v>40</v>
      </c>
      <c r="V3" s="456"/>
      <c r="W3" s="458"/>
      <c r="X3" s="455" t="s">
        <v>87</v>
      </c>
      <c r="Y3" s="456"/>
      <c r="Z3" s="458"/>
      <c r="AA3" s="455" t="s">
        <v>41</v>
      </c>
      <c r="AB3" s="456"/>
      <c r="AC3" s="458"/>
      <c r="AD3" s="455" t="s">
        <v>42</v>
      </c>
      <c r="AE3" s="456"/>
      <c r="AF3" s="457"/>
      <c r="AG3" s="466" t="s">
        <v>43</v>
      </c>
      <c r="AH3" s="456"/>
      <c r="AI3" s="467"/>
      <c r="AJ3" s="456" t="s">
        <v>44</v>
      </c>
      <c r="AK3" s="456"/>
      <c r="AL3" s="458"/>
      <c r="AM3" s="455" t="s">
        <v>45</v>
      </c>
      <c r="AN3" s="456"/>
      <c r="AO3" s="458"/>
      <c r="AP3" s="455" t="s">
        <v>46</v>
      </c>
      <c r="AQ3" s="456"/>
      <c r="AR3" s="458"/>
      <c r="AS3" s="455" t="s">
        <v>47</v>
      </c>
      <c r="AT3" s="456"/>
      <c r="AU3" s="467"/>
      <c r="AV3" s="468" t="s">
        <v>48</v>
      </c>
      <c r="AW3" s="456"/>
      <c r="AX3" s="457"/>
      <c r="AY3" s="469" t="s">
        <v>25</v>
      </c>
      <c r="AZ3" s="470"/>
      <c r="BA3" s="470"/>
    </row>
    <row r="4" spans="1:53" ht="16.5" customHeight="1" thickBot="1">
      <c r="A4" s="473"/>
      <c r="B4" s="474"/>
      <c r="C4" s="11" t="s">
        <v>7</v>
      </c>
      <c r="D4" s="12" t="s">
        <v>4</v>
      </c>
      <c r="E4" s="13" t="s">
        <v>3</v>
      </c>
      <c r="F4" s="8" t="s">
        <v>7</v>
      </c>
      <c r="G4" s="12" t="s">
        <v>4</v>
      </c>
      <c r="H4" s="13" t="s">
        <v>3</v>
      </c>
      <c r="I4" s="8" t="s">
        <v>7</v>
      </c>
      <c r="J4" s="12" t="s">
        <v>4</v>
      </c>
      <c r="K4" s="13" t="s">
        <v>3</v>
      </c>
      <c r="L4" s="8" t="s">
        <v>7</v>
      </c>
      <c r="M4" s="12" t="s">
        <v>4</v>
      </c>
      <c r="N4" s="13" t="s">
        <v>3</v>
      </c>
      <c r="O4" s="8" t="s">
        <v>7</v>
      </c>
      <c r="P4" s="12" t="s">
        <v>4</v>
      </c>
      <c r="Q4" s="14" t="s">
        <v>3</v>
      </c>
      <c r="R4" s="11" t="s">
        <v>7</v>
      </c>
      <c r="S4" s="12" t="s">
        <v>4</v>
      </c>
      <c r="T4" s="13" t="s">
        <v>3</v>
      </c>
      <c r="U4" s="8" t="s">
        <v>7</v>
      </c>
      <c r="V4" s="12" t="s">
        <v>4</v>
      </c>
      <c r="W4" s="13" t="s">
        <v>3</v>
      </c>
      <c r="X4" s="8" t="s">
        <v>7</v>
      </c>
      <c r="Y4" s="12" t="s">
        <v>4</v>
      </c>
      <c r="Z4" s="13" t="s">
        <v>3</v>
      </c>
      <c r="AA4" s="8" t="s">
        <v>7</v>
      </c>
      <c r="AB4" s="12" t="s">
        <v>4</v>
      </c>
      <c r="AC4" s="13" t="s">
        <v>3</v>
      </c>
      <c r="AD4" s="8" t="s">
        <v>7</v>
      </c>
      <c r="AE4" s="12" t="s">
        <v>4</v>
      </c>
      <c r="AF4" s="14" t="s">
        <v>3</v>
      </c>
      <c r="AG4" s="11" t="s">
        <v>7</v>
      </c>
      <c r="AH4" s="12" t="s">
        <v>4</v>
      </c>
      <c r="AI4" s="13" t="s">
        <v>3</v>
      </c>
      <c r="AJ4" s="15" t="s">
        <v>7</v>
      </c>
      <c r="AK4" s="12" t="s">
        <v>4</v>
      </c>
      <c r="AL4" s="13" t="s">
        <v>3</v>
      </c>
      <c r="AM4" s="8" t="s">
        <v>7</v>
      </c>
      <c r="AN4" s="12" t="s">
        <v>4</v>
      </c>
      <c r="AO4" s="13" t="s">
        <v>3</v>
      </c>
      <c r="AP4" s="8" t="s">
        <v>7</v>
      </c>
      <c r="AQ4" s="12" t="s">
        <v>4</v>
      </c>
      <c r="AR4" s="13" t="s">
        <v>3</v>
      </c>
      <c r="AS4" s="8" t="s">
        <v>7</v>
      </c>
      <c r="AT4" s="12" t="s">
        <v>4</v>
      </c>
      <c r="AU4" s="13" t="s">
        <v>3</v>
      </c>
      <c r="AV4" s="8" t="s">
        <v>7</v>
      </c>
      <c r="AW4" s="12" t="s">
        <v>4</v>
      </c>
      <c r="AX4" s="14" t="s">
        <v>3</v>
      </c>
      <c r="AY4" s="16" t="s">
        <v>7</v>
      </c>
      <c r="AZ4" s="7" t="s">
        <v>4</v>
      </c>
      <c r="BA4" s="7" t="s">
        <v>3</v>
      </c>
    </row>
    <row r="5" spans="1:53" ht="17.25" customHeight="1" thickBot="1">
      <c r="A5" s="475" t="s">
        <v>6</v>
      </c>
      <c r="B5" s="17" t="s">
        <v>49</v>
      </c>
      <c r="C5" s="84">
        <v>19690</v>
      </c>
      <c r="D5" s="85">
        <v>10133</v>
      </c>
      <c r="E5" s="86">
        <v>9557</v>
      </c>
      <c r="F5" s="87">
        <v>27</v>
      </c>
      <c r="G5" s="85">
        <v>16</v>
      </c>
      <c r="H5" s="86">
        <v>11</v>
      </c>
      <c r="I5" s="87">
        <v>5229</v>
      </c>
      <c r="J5" s="85">
        <v>3201</v>
      </c>
      <c r="K5" s="86">
        <v>2028</v>
      </c>
      <c r="L5" s="87">
        <v>227</v>
      </c>
      <c r="M5" s="85">
        <v>110</v>
      </c>
      <c r="N5" s="86">
        <v>117</v>
      </c>
      <c r="O5" s="87">
        <v>116</v>
      </c>
      <c r="P5" s="85">
        <v>37</v>
      </c>
      <c r="Q5" s="88">
        <v>79</v>
      </c>
      <c r="R5" s="84">
        <v>2936</v>
      </c>
      <c r="S5" s="85">
        <v>1372</v>
      </c>
      <c r="T5" s="86">
        <v>1564</v>
      </c>
      <c r="U5" s="87">
        <v>1857</v>
      </c>
      <c r="V5" s="85">
        <v>859</v>
      </c>
      <c r="W5" s="86">
        <v>998</v>
      </c>
      <c r="X5" s="243">
        <v>281</v>
      </c>
      <c r="Y5" s="242">
        <v>155</v>
      </c>
      <c r="Z5" s="86">
        <v>126</v>
      </c>
      <c r="AA5" s="87">
        <v>1823</v>
      </c>
      <c r="AB5" s="85">
        <v>1024</v>
      </c>
      <c r="AC5" s="86">
        <v>799</v>
      </c>
      <c r="AD5" s="87">
        <v>266</v>
      </c>
      <c r="AE5" s="85">
        <v>218</v>
      </c>
      <c r="AF5" s="88">
        <v>48</v>
      </c>
      <c r="AG5" s="84">
        <v>22</v>
      </c>
      <c r="AH5" s="85">
        <v>8</v>
      </c>
      <c r="AI5" s="89">
        <v>14</v>
      </c>
      <c r="AJ5" s="87">
        <v>195</v>
      </c>
      <c r="AK5" s="85">
        <v>119</v>
      </c>
      <c r="AL5" s="86">
        <v>76</v>
      </c>
      <c r="AM5" s="87">
        <v>431</v>
      </c>
      <c r="AN5" s="85">
        <v>222</v>
      </c>
      <c r="AO5" s="86">
        <v>209</v>
      </c>
      <c r="AP5" s="87">
        <v>1555</v>
      </c>
      <c r="AQ5" s="85">
        <v>371</v>
      </c>
      <c r="AR5" s="86">
        <v>1184</v>
      </c>
      <c r="AS5" s="90">
        <v>687</v>
      </c>
      <c r="AT5" s="91">
        <v>401</v>
      </c>
      <c r="AU5" s="92">
        <v>286</v>
      </c>
      <c r="AV5" s="93">
        <v>348</v>
      </c>
      <c r="AW5" s="94">
        <v>245</v>
      </c>
      <c r="AX5" s="95">
        <v>103</v>
      </c>
    </row>
    <row r="6" spans="1:53" ht="17.25" customHeight="1">
      <c r="A6" s="475"/>
      <c r="B6" s="18" t="s">
        <v>50</v>
      </c>
      <c r="C6" s="96">
        <f>+C5/$AY$6*100000</f>
        <v>1076.5074795127341</v>
      </c>
      <c r="D6" s="97">
        <f>+D5/$AZ$6*100000</f>
        <v>1138.1416156826097</v>
      </c>
      <c r="E6" s="98">
        <f>+E5/$BA$6*100000</f>
        <v>1018.0537564766839</v>
      </c>
      <c r="F6" s="99">
        <f>+F5/$AY$6*100000</f>
        <v>1.4761656651520478</v>
      </c>
      <c r="G6" s="97">
        <f>+G5/$AZ$6*100000</f>
        <v>1.7971248249207301</v>
      </c>
      <c r="H6" s="98">
        <f>+H5/$BA$6*100000</f>
        <v>1.1717684755931279</v>
      </c>
      <c r="I6" s="99">
        <f>+I5/$AY$6*100000</f>
        <v>285.88408381777992</v>
      </c>
      <c r="J6" s="97">
        <f>+J5/$AZ$6*100000</f>
        <v>359.53728528570355</v>
      </c>
      <c r="K6" s="98">
        <f>+K5/$BA$6*100000</f>
        <v>216.03149713662395</v>
      </c>
      <c r="L6" s="99">
        <f>+L5/$AY$6*100000</f>
        <v>12.41072614775981</v>
      </c>
      <c r="M6" s="97">
        <f>+M5/$AZ$6*100000</f>
        <v>12.355233171330019</v>
      </c>
      <c r="N6" s="98">
        <f>+N5/$BA$6*100000</f>
        <v>12.463355604035996</v>
      </c>
      <c r="O6" s="99">
        <f>+O5/$AY$6*100000</f>
        <v>6.3420450799125012</v>
      </c>
      <c r="P6" s="97">
        <f>+P5/$AZ$6*100000</f>
        <v>4.1558511576291881</v>
      </c>
      <c r="Q6" s="100">
        <f>+Q5/$BA$6*100000</f>
        <v>8.4154281428961006</v>
      </c>
      <c r="R6" s="96">
        <f>+R5/$AY$6*100000</f>
        <v>160.51934788468193</v>
      </c>
      <c r="S6" s="97">
        <f>+S5/$AZ$6*100000</f>
        <v>154.10345373695259</v>
      </c>
      <c r="T6" s="98">
        <f>+T5/$BA$6*100000</f>
        <v>166.60417234796839</v>
      </c>
      <c r="U6" s="99">
        <f>+U5/$AY$6*100000</f>
        <v>101.52739408101307</v>
      </c>
      <c r="V6" s="97">
        <f>+V5/$AZ$6*100000</f>
        <v>96.483139037931679</v>
      </c>
      <c r="W6" s="98">
        <f>+W5/$BA$6*100000</f>
        <v>106.31135805835832</v>
      </c>
      <c r="X6" s="99">
        <f>+X5/$AY$6*100000</f>
        <v>15.363057478063904</v>
      </c>
      <c r="Y6" s="97">
        <f>+Y5/$AZ$6*100000</f>
        <v>17.409646741419571</v>
      </c>
      <c r="Z6" s="98">
        <f>+Z5/$BA$6*100000</f>
        <v>13.422075265884921</v>
      </c>
      <c r="AA6" s="99">
        <f>+AA5/$AY$6*100000</f>
        <v>99.668518798969728</v>
      </c>
      <c r="AB6" s="97">
        <f>+AB5/$AZ$6*100000</f>
        <v>115.01598879492673</v>
      </c>
      <c r="AC6" s="98">
        <f>+AC5/$BA$6*100000</f>
        <v>85.113001090809931</v>
      </c>
      <c r="AD6" s="99">
        <f>+AD5/$AY$6*100000</f>
        <v>14.542965441868324</v>
      </c>
      <c r="AE6" s="97">
        <f>+AE5/$AZ$6*100000</f>
        <v>24.485825739544943</v>
      </c>
      <c r="AF6" s="100">
        <f>+AF5/$BA$6*100000</f>
        <v>5.1131715298609217</v>
      </c>
      <c r="AG6" s="96">
        <f>+AG5/$AY$6*100000</f>
        <v>1.2028016530868537</v>
      </c>
      <c r="AH6" s="97">
        <f>+AH5/$AZ$6*100000</f>
        <v>0.89856241246036506</v>
      </c>
      <c r="AI6" s="101">
        <f>+AI5/$BA$6*100000</f>
        <v>1.4913416962094357</v>
      </c>
      <c r="AJ6" s="99">
        <f>+AJ5/$AY$6*100000</f>
        <v>10.661196470542567</v>
      </c>
      <c r="AK6" s="97">
        <f>+AK5/$AZ$6*100000</f>
        <v>13.366115885347929</v>
      </c>
      <c r="AL6" s="98">
        <f>+AL5/$BA$6*100000</f>
        <v>8.0958549222797931</v>
      </c>
      <c r="AM6" s="99">
        <f>+AM5/$AY$6*100000</f>
        <v>23.563977840019728</v>
      </c>
      <c r="AN6" s="97">
        <f>+AN5/$AZ$6*100000</f>
        <v>24.935106945775129</v>
      </c>
      <c r="AO6" s="98">
        <f>+AO5/$BA$6*100000</f>
        <v>22.263601036269431</v>
      </c>
      <c r="AP6" s="99">
        <f>+AP5/$AY$6*100000</f>
        <v>85.016207752275335</v>
      </c>
      <c r="AQ6" s="97">
        <f>+AQ5/$AZ$6*100000</f>
        <v>41.67083187784943</v>
      </c>
      <c r="AR6" s="98">
        <f>+AR5/$BA$6*100000</f>
        <v>126.12489773656939</v>
      </c>
      <c r="AS6" s="99">
        <f>+AS5/$AY$6*100000</f>
        <v>37.560215257757662</v>
      </c>
      <c r="AT6" s="97">
        <f>+AT5/$AZ$6*100000</f>
        <v>45.040440924575798</v>
      </c>
      <c r="AU6" s="98">
        <f>+AU5/$BA$6*100000</f>
        <v>30.465980365421327</v>
      </c>
      <c r="AV6" s="99">
        <f>+AV5/$AY$6*100000</f>
        <v>19.026135239737506</v>
      </c>
      <c r="AW6" s="97">
        <f>+AW5/$AZ$6*100000</f>
        <v>27.518473881598677</v>
      </c>
      <c r="AX6" s="100">
        <f>+AX5/$BA$6*100000</f>
        <v>10.972013907826561</v>
      </c>
      <c r="AY6" s="252">
        <f>SUM(AZ6:BA6)</f>
        <v>1829063</v>
      </c>
      <c r="AZ6" s="253">
        <f>+人口動態1!AA6</f>
        <v>890311</v>
      </c>
      <c r="BA6" s="254">
        <f>+人口動態1!AB6</f>
        <v>938752</v>
      </c>
    </row>
    <row r="7" spans="1:53" ht="17.25" customHeight="1" thickBot="1">
      <c r="A7" s="476"/>
      <c r="B7" s="63" t="s">
        <v>125</v>
      </c>
      <c r="C7" s="102">
        <v>374.84</v>
      </c>
      <c r="D7" s="103">
        <v>510.13</v>
      </c>
      <c r="E7" s="104">
        <v>266.06</v>
      </c>
      <c r="F7" s="105">
        <v>0.39</v>
      </c>
      <c r="G7" s="106">
        <v>0.63</v>
      </c>
      <c r="H7" s="107">
        <v>0.24</v>
      </c>
      <c r="I7" s="108">
        <v>119.14</v>
      </c>
      <c r="J7" s="103">
        <v>167.09</v>
      </c>
      <c r="K7" s="104">
        <v>82.06</v>
      </c>
      <c r="L7" s="105">
        <v>4.1500000000000004</v>
      </c>
      <c r="M7" s="106">
        <v>5.24</v>
      </c>
      <c r="N7" s="107">
        <v>3.26</v>
      </c>
      <c r="O7" s="105">
        <v>1.49</v>
      </c>
      <c r="P7" s="106">
        <v>1.46</v>
      </c>
      <c r="Q7" s="109">
        <v>1.47</v>
      </c>
      <c r="R7" s="102">
        <v>50.84</v>
      </c>
      <c r="S7" s="103">
        <v>66.989999999999995</v>
      </c>
      <c r="T7" s="104">
        <v>36.840000000000003</v>
      </c>
      <c r="U7" s="108">
        <v>30.57</v>
      </c>
      <c r="V7" s="103">
        <v>39.950000000000003</v>
      </c>
      <c r="W7" s="104">
        <v>22.89</v>
      </c>
      <c r="X7" s="105">
        <v>5.32</v>
      </c>
      <c r="Y7" s="106">
        <v>7.67</v>
      </c>
      <c r="Z7" s="107">
        <v>3.47</v>
      </c>
      <c r="AA7" s="108">
        <v>26.59</v>
      </c>
      <c r="AB7" s="103">
        <v>42.11</v>
      </c>
      <c r="AC7" s="104">
        <v>16.18</v>
      </c>
      <c r="AD7" s="105">
        <v>4.24</v>
      </c>
      <c r="AE7" s="106">
        <v>9.0399999999999991</v>
      </c>
      <c r="AF7" s="109">
        <v>1.1000000000000001</v>
      </c>
      <c r="AG7" s="110">
        <v>0.42</v>
      </c>
      <c r="AH7" s="106">
        <v>0.47</v>
      </c>
      <c r="AI7" s="107">
        <v>0.36</v>
      </c>
      <c r="AJ7" s="111">
        <v>5.51</v>
      </c>
      <c r="AK7" s="106">
        <v>8.4700000000000006</v>
      </c>
      <c r="AL7" s="107">
        <v>2.69</v>
      </c>
      <c r="AM7" s="105">
        <v>6.67</v>
      </c>
      <c r="AN7" s="106">
        <v>9.3000000000000007</v>
      </c>
      <c r="AO7" s="107">
        <v>5.01</v>
      </c>
      <c r="AP7" s="108">
        <v>16.079999999999998</v>
      </c>
      <c r="AQ7" s="103">
        <v>12.69</v>
      </c>
      <c r="AR7" s="104">
        <v>17.420000000000002</v>
      </c>
      <c r="AS7" s="108">
        <v>17.09</v>
      </c>
      <c r="AT7" s="103">
        <v>24.92</v>
      </c>
      <c r="AU7" s="104">
        <v>10.24</v>
      </c>
      <c r="AV7" s="108">
        <v>17.13</v>
      </c>
      <c r="AW7" s="103">
        <v>25.31</v>
      </c>
      <c r="AX7" s="112">
        <v>8.98</v>
      </c>
      <c r="AY7" s="252"/>
      <c r="AZ7" s="255"/>
      <c r="BA7" s="256"/>
    </row>
    <row r="8" spans="1:53" ht="17.25" customHeight="1" thickTop="1">
      <c r="A8" s="477" t="s">
        <v>5</v>
      </c>
      <c r="B8" s="19" t="s">
        <v>49</v>
      </c>
      <c r="C8" s="113">
        <v>2594</v>
      </c>
      <c r="D8" s="114">
        <v>1344</v>
      </c>
      <c r="E8" s="115">
        <v>1250</v>
      </c>
      <c r="F8" s="116">
        <v>2</v>
      </c>
      <c r="G8" s="114">
        <v>0</v>
      </c>
      <c r="H8" s="115">
        <v>2</v>
      </c>
      <c r="I8" s="116">
        <v>725</v>
      </c>
      <c r="J8" s="114">
        <v>438</v>
      </c>
      <c r="K8" s="115">
        <v>287</v>
      </c>
      <c r="L8" s="116">
        <v>23</v>
      </c>
      <c r="M8" s="114">
        <v>11</v>
      </c>
      <c r="N8" s="115">
        <v>12</v>
      </c>
      <c r="O8" s="116">
        <v>8</v>
      </c>
      <c r="P8" s="114">
        <v>2</v>
      </c>
      <c r="Q8" s="117">
        <v>6</v>
      </c>
      <c r="R8" s="113">
        <v>395</v>
      </c>
      <c r="S8" s="114">
        <v>177</v>
      </c>
      <c r="T8" s="115">
        <v>218</v>
      </c>
      <c r="U8" s="116">
        <v>211</v>
      </c>
      <c r="V8" s="114">
        <v>100</v>
      </c>
      <c r="W8" s="115">
        <v>111</v>
      </c>
      <c r="X8" s="116">
        <v>31</v>
      </c>
      <c r="Y8" s="114">
        <v>20</v>
      </c>
      <c r="Z8" s="115">
        <v>11</v>
      </c>
      <c r="AA8" s="116">
        <v>256</v>
      </c>
      <c r="AB8" s="114">
        <v>140</v>
      </c>
      <c r="AC8" s="115">
        <v>116</v>
      </c>
      <c r="AD8" s="116">
        <v>29</v>
      </c>
      <c r="AE8" s="114">
        <v>26</v>
      </c>
      <c r="AF8" s="117">
        <v>3</v>
      </c>
      <c r="AG8" s="113">
        <v>4</v>
      </c>
      <c r="AH8" s="114">
        <v>1</v>
      </c>
      <c r="AI8" s="118">
        <v>3</v>
      </c>
      <c r="AJ8" s="116">
        <v>18</v>
      </c>
      <c r="AK8" s="114">
        <v>13</v>
      </c>
      <c r="AL8" s="115">
        <v>5</v>
      </c>
      <c r="AM8" s="116">
        <v>44</v>
      </c>
      <c r="AN8" s="114">
        <v>24</v>
      </c>
      <c r="AO8" s="115">
        <v>20</v>
      </c>
      <c r="AP8" s="116">
        <v>230</v>
      </c>
      <c r="AQ8" s="114">
        <v>63</v>
      </c>
      <c r="AR8" s="115">
        <v>167</v>
      </c>
      <c r="AS8" s="119">
        <v>118</v>
      </c>
      <c r="AT8" s="120">
        <v>73</v>
      </c>
      <c r="AU8" s="121">
        <v>45</v>
      </c>
      <c r="AV8" s="122">
        <v>55</v>
      </c>
      <c r="AW8" s="123">
        <v>39</v>
      </c>
      <c r="AX8" s="124">
        <v>16</v>
      </c>
      <c r="AY8" s="252"/>
      <c r="AZ8" s="255"/>
      <c r="BA8" s="256"/>
    </row>
    <row r="9" spans="1:53" ht="17.25" customHeight="1">
      <c r="A9" s="475"/>
      <c r="B9" s="18" t="s">
        <v>50</v>
      </c>
      <c r="C9" s="96">
        <f>+C8/$AY$9*100000</f>
        <v>915.71147675243662</v>
      </c>
      <c r="D9" s="97">
        <f>+D8/$AZ$9*100000</f>
        <v>960.4321944875195</v>
      </c>
      <c r="E9" s="98">
        <f>+E8/$BA$9*100000</f>
        <v>872.05246267615462</v>
      </c>
      <c r="F9" s="99">
        <f>+F8/$AY$9*100000</f>
        <v>0.70602272687157797</v>
      </c>
      <c r="G9" s="97">
        <f>+G8/$AZ$9*100000</f>
        <v>0</v>
      </c>
      <c r="H9" s="98">
        <f>+H8/$BA$9*100000</f>
        <v>1.3952839402818473</v>
      </c>
      <c r="I9" s="99">
        <f>+I8/$AY$9*100000</f>
        <v>255.93323849094702</v>
      </c>
      <c r="J9" s="97">
        <f>+J8/$AZ$9*100000</f>
        <v>312.99799195352193</v>
      </c>
      <c r="K9" s="98">
        <f>+K8/$BA$9*100000</f>
        <v>200.22324543044508</v>
      </c>
      <c r="L9" s="99">
        <f>+L8/$AY$9*100000</f>
        <v>8.1192613590231471</v>
      </c>
      <c r="M9" s="97">
        <f>+M8/$AZ$9*100000</f>
        <v>7.8606801632163048</v>
      </c>
      <c r="N9" s="98">
        <f>+N8/$BA$9*100000</f>
        <v>8.3717036416910844</v>
      </c>
      <c r="O9" s="99">
        <f>+O8/$AY$9*100000</f>
        <v>2.8240909074863119</v>
      </c>
      <c r="P9" s="97">
        <f>+P8/$AZ$9*100000</f>
        <v>1.4292145751302372</v>
      </c>
      <c r="Q9" s="100">
        <f>+Q8/$BA$9*100000</f>
        <v>4.1858518208455422</v>
      </c>
      <c r="R9" s="96">
        <f>+R8/$AY$9*100000</f>
        <v>139.43948855713666</v>
      </c>
      <c r="S9" s="97">
        <f>+S8/$AZ$9*100000</f>
        <v>126.48548989902599</v>
      </c>
      <c r="T9" s="98">
        <f>+T8/$BA$9*100000</f>
        <v>152.08594949072136</v>
      </c>
      <c r="U9" s="99">
        <f>+U8/$AY$9*100000</f>
        <v>74.485397684951479</v>
      </c>
      <c r="V9" s="97">
        <f>+V8/$AZ$9*100000</f>
        <v>71.460728756511855</v>
      </c>
      <c r="W9" s="98">
        <f>+W8/$BA$9*100000</f>
        <v>77.438258685642538</v>
      </c>
      <c r="X9" s="99">
        <f>+X8/$AY$9*100000</f>
        <v>10.943352266509459</v>
      </c>
      <c r="Y9" s="97">
        <f>+Y8/$AZ$9*100000</f>
        <v>14.292145751302371</v>
      </c>
      <c r="Z9" s="98">
        <f>+Z8/$BA$9*100000</f>
        <v>7.6740616715501613</v>
      </c>
      <c r="AA9" s="99">
        <f>+AA8/$AY$9*100000</f>
        <v>90.37090903956198</v>
      </c>
      <c r="AB9" s="97">
        <f>+AB8/$AZ$9*100000</f>
        <v>100.0450202591166</v>
      </c>
      <c r="AC9" s="98">
        <f>+AC8/$BA$9*100000</f>
        <v>80.926468536347144</v>
      </c>
      <c r="AD9" s="99">
        <f>+AD8/$AY$9*100000</f>
        <v>10.237329539637882</v>
      </c>
      <c r="AE9" s="97">
        <f>+AE8/$AZ$9*100000</f>
        <v>18.579789476693083</v>
      </c>
      <c r="AF9" s="100">
        <f>+AF8/$BA$9*100000</f>
        <v>2.0929259104227711</v>
      </c>
      <c r="AG9" s="96">
        <f>+AG8/$AY$9*100000</f>
        <v>1.4120454537431559</v>
      </c>
      <c r="AH9" s="97">
        <f>+AH8/$AZ$9*100000</f>
        <v>0.7146072875651186</v>
      </c>
      <c r="AI9" s="101">
        <f>+AI8/$BA$9*100000</f>
        <v>2.0929259104227711</v>
      </c>
      <c r="AJ9" s="99">
        <f>+AJ8/$AY$9*100000</f>
        <v>6.3542045418442017</v>
      </c>
      <c r="AK9" s="97">
        <f>+AK8/$AZ$9*100000</f>
        <v>9.2898947383465416</v>
      </c>
      <c r="AL9" s="98">
        <f>+AL8/$BA$9*100000</f>
        <v>3.4882098507046186</v>
      </c>
      <c r="AM9" s="99">
        <f>+AM8/$AY$9*100000</f>
        <v>15.532499991174715</v>
      </c>
      <c r="AN9" s="97">
        <f>+AN8/$AZ$9*100000</f>
        <v>17.150574901562845</v>
      </c>
      <c r="AO9" s="98">
        <f>+AO8/$BA$9*100000</f>
        <v>13.952839402818475</v>
      </c>
      <c r="AP9" s="99">
        <f>+AP8/$AY$9*100000</f>
        <v>81.192613590231474</v>
      </c>
      <c r="AQ9" s="97">
        <f>+AQ8/$AZ$9*100000</f>
        <v>45.020259116602467</v>
      </c>
      <c r="AR9" s="98">
        <f>+AR8/$BA$9*100000</f>
        <v>116.50620901353425</v>
      </c>
      <c r="AS9" s="99">
        <f>+AS8/$AY$9*100000</f>
        <v>41.655340885423101</v>
      </c>
      <c r="AT9" s="97">
        <f>+AT8/$AZ$9*100000</f>
        <v>52.16633199225366</v>
      </c>
      <c r="AU9" s="98">
        <f>+AU8/$BA$9*100000</f>
        <v>31.393888656341566</v>
      </c>
      <c r="AV9" s="99">
        <f>+AV8/$AY$9*100000</f>
        <v>19.415624988968393</v>
      </c>
      <c r="AW9" s="97">
        <f>+AW8/$AZ$9*100000</f>
        <v>27.869684215039623</v>
      </c>
      <c r="AX9" s="100">
        <f>+AX8/$BA$9*100000</f>
        <v>11.162271522254779</v>
      </c>
      <c r="AY9" s="252">
        <f>SUM(AZ9:BA9)</f>
        <v>283277</v>
      </c>
      <c r="AZ9" s="257">
        <f>+人口動態1!AA7</f>
        <v>139937</v>
      </c>
      <c r="BA9" s="258">
        <f>+人口動態1!AB7</f>
        <v>143340</v>
      </c>
    </row>
    <row r="10" spans="1:53" ht="17.25" customHeight="1" thickBot="1">
      <c r="A10" s="478"/>
      <c r="B10" s="62" t="s">
        <v>125</v>
      </c>
      <c r="C10" s="125">
        <v>358.28</v>
      </c>
      <c r="D10" s="126">
        <v>487.95</v>
      </c>
      <c r="E10" s="127">
        <v>254.45</v>
      </c>
      <c r="F10" s="128">
        <v>0.23</v>
      </c>
      <c r="G10" s="129">
        <v>0</v>
      </c>
      <c r="H10" s="130">
        <v>0.39</v>
      </c>
      <c r="I10" s="131">
        <v>117.23</v>
      </c>
      <c r="J10" s="126">
        <v>162.6</v>
      </c>
      <c r="K10" s="127">
        <v>82.05</v>
      </c>
      <c r="L10" s="128">
        <v>2.93</v>
      </c>
      <c r="M10" s="129">
        <v>3.4</v>
      </c>
      <c r="N10" s="130">
        <v>2.73</v>
      </c>
      <c r="O10" s="128">
        <v>0.78</v>
      </c>
      <c r="P10" s="129">
        <v>0.5</v>
      </c>
      <c r="Q10" s="132">
        <v>1.08</v>
      </c>
      <c r="R10" s="125">
        <v>49.85</v>
      </c>
      <c r="S10" s="126">
        <v>62.71</v>
      </c>
      <c r="T10" s="127">
        <v>38.54</v>
      </c>
      <c r="U10" s="131">
        <v>24.53</v>
      </c>
      <c r="V10" s="126">
        <v>33.08</v>
      </c>
      <c r="W10" s="133">
        <v>17.64</v>
      </c>
      <c r="X10" s="134">
        <v>4.26</v>
      </c>
      <c r="Y10" s="129">
        <v>7.03</v>
      </c>
      <c r="Z10" s="135">
        <v>2.1</v>
      </c>
      <c r="AA10" s="136">
        <v>27.35</v>
      </c>
      <c r="AB10" s="126">
        <v>42.12</v>
      </c>
      <c r="AC10" s="127">
        <v>18.03</v>
      </c>
      <c r="AD10" s="128">
        <v>3.85</v>
      </c>
      <c r="AE10" s="129">
        <v>8.48</v>
      </c>
      <c r="AF10" s="132">
        <v>0.66</v>
      </c>
      <c r="AG10" s="137">
        <v>0.66</v>
      </c>
      <c r="AH10" s="129">
        <v>0.69</v>
      </c>
      <c r="AI10" s="130">
        <v>0.52</v>
      </c>
      <c r="AJ10" s="138">
        <v>3.13</v>
      </c>
      <c r="AK10" s="129">
        <v>5.55</v>
      </c>
      <c r="AL10" s="130">
        <v>1.03</v>
      </c>
      <c r="AM10" s="128">
        <v>5.0199999999999996</v>
      </c>
      <c r="AN10" s="129">
        <v>7.62</v>
      </c>
      <c r="AO10" s="130">
        <v>3.25</v>
      </c>
      <c r="AP10" s="131">
        <v>18.850000000000001</v>
      </c>
      <c r="AQ10" s="126">
        <v>16.899999999999999</v>
      </c>
      <c r="AR10" s="127">
        <v>19.64</v>
      </c>
      <c r="AS10" s="131">
        <v>22</v>
      </c>
      <c r="AT10" s="126">
        <v>34.06</v>
      </c>
      <c r="AU10" s="127">
        <v>11.16</v>
      </c>
      <c r="AV10" s="131">
        <v>17.12</v>
      </c>
      <c r="AW10" s="126">
        <v>25.57</v>
      </c>
      <c r="AX10" s="139">
        <v>8.48</v>
      </c>
      <c r="AY10" s="252"/>
      <c r="AZ10" s="255"/>
      <c r="BA10" s="256"/>
    </row>
    <row r="11" spans="1:53" ht="17.25" customHeight="1" thickTop="1">
      <c r="A11" s="479" t="s">
        <v>111</v>
      </c>
      <c r="B11" s="20" t="s">
        <v>49</v>
      </c>
      <c r="C11" s="140">
        <v>1261</v>
      </c>
      <c r="D11" s="141">
        <v>652</v>
      </c>
      <c r="E11" s="142">
        <v>609</v>
      </c>
      <c r="F11" s="143">
        <v>2</v>
      </c>
      <c r="G11" s="141">
        <v>0</v>
      </c>
      <c r="H11" s="142">
        <v>2</v>
      </c>
      <c r="I11" s="143">
        <v>359</v>
      </c>
      <c r="J11" s="141">
        <v>207</v>
      </c>
      <c r="K11" s="142">
        <v>152</v>
      </c>
      <c r="L11" s="143">
        <v>14</v>
      </c>
      <c r="M11" s="141">
        <v>5</v>
      </c>
      <c r="N11" s="142">
        <v>9</v>
      </c>
      <c r="O11" s="143">
        <v>3</v>
      </c>
      <c r="P11" s="141">
        <v>1</v>
      </c>
      <c r="Q11" s="144">
        <v>2</v>
      </c>
      <c r="R11" s="140">
        <v>189</v>
      </c>
      <c r="S11" s="141">
        <v>89</v>
      </c>
      <c r="T11" s="142">
        <v>100</v>
      </c>
      <c r="U11" s="143">
        <v>101</v>
      </c>
      <c r="V11" s="141">
        <v>47</v>
      </c>
      <c r="W11" s="142">
        <v>54</v>
      </c>
      <c r="X11" s="143">
        <v>13</v>
      </c>
      <c r="Y11" s="141">
        <v>7</v>
      </c>
      <c r="Z11" s="142">
        <v>6</v>
      </c>
      <c r="AA11" s="143">
        <v>133</v>
      </c>
      <c r="AB11" s="141">
        <v>70</v>
      </c>
      <c r="AC11" s="142">
        <v>63</v>
      </c>
      <c r="AD11" s="143">
        <v>11</v>
      </c>
      <c r="AE11" s="141">
        <v>10</v>
      </c>
      <c r="AF11" s="144">
        <v>1</v>
      </c>
      <c r="AG11" s="140">
        <v>1</v>
      </c>
      <c r="AH11" s="141">
        <v>1</v>
      </c>
      <c r="AI11" s="145">
        <v>0</v>
      </c>
      <c r="AJ11" s="143">
        <v>10</v>
      </c>
      <c r="AK11" s="141">
        <v>7</v>
      </c>
      <c r="AL11" s="142">
        <v>3</v>
      </c>
      <c r="AM11" s="143">
        <v>20</v>
      </c>
      <c r="AN11" s="141">
        <v>12</v>
      </c>
      <c r="AO11" s="142">
        <v>8</v>
      </c>
      <c r="AP11" s="143">
        <v>98</v>
      </c>
      <c r="AQ11" s="141">
        <v>28</v>
      </c>
      <c r="AR11" s="142">
        <v>70</v>
      </c>
      <c r="AS11" s="146">
        <v>64</v>
      </c>
      <c r="AT11" s="147">
        <v>38</v>
      </c>
      <c r="AU11" s="148">
        <v>26</v>
      </c>
      <c r="AV11" s="149">
        <v>20</v>
      </c>
      <c r="AW11" s="150">
        <v>14</v>
      </c>
      <c r="AX11" s="151">
        <v>6</v>
      </c>
      <c r="AY11" s="252"/>
      <c r="AZ11" s="255"/>
      <c r="BA11" s="256"/>
    </row>
    <row r="12" spans="1:53" ht="17.25" customHeight="1">
      <c r="A12" s="480"/>
      <c r="B12" s="18" t="s">
        <v>50</v>
      </c>
      <c r="C12" s="96">
        <f>+C11/$AY$12*100000</f>
        <v>895.69837481531988</v>
      </c>
      <c r="D12" s="97">
        <f>+D11/$AZ$12*100000</f>
        <v>944.01088797833984</v>
      </c>
      <c r="E12" s="98">
        <f>+E11/$BA$12*100000</f>
        <v>849.17104731095844</v>
      </c>
      <c r="F12" s="99">
        <f>+F11/$AY$12*100000</f>
        <v>1.4206159790885329</v>
      </c>
      <c r="G12" s="97">
        <f>+G11/$AZ$12*100000</f>
        <v>0</v>
      </c>
      <c r="H12" s="98">
        <f>+H11/$BA$12*100000</f>
        <v>2.788739071628763</v>
      </c>
      <c r="I12" s="99">
        <f>+I11/$AY$12*100000</f>
        <v>255.00056824639162</v>
      </c>
      <c r="J12" s="97">
        <f>+J11/$AZ$12*100000</f>
        <v>299.70897823852198</v>
      </c>
      <c r="K12" s="98">
        <f>+K11/$BA$12*100000</f>
        <v>211.94416944378597</v>
      </c>
      <c r="L12" s="99">
        <f>+L11/$AY$12*100000</f>
        <v>9.9443118536197304</v>
      </c>
      <c r="M12" s="97">
        <f>+M11/$AZ$12*100000</f>
        <v>7.2393473004473927</v>
      </c>
      <c r="N12" s="98">
        <f>+N11/$BA$12*100000</f>
        <v>12.549325822329434</v>
      </c>
      <c r="O12" s="99">
        <f>+O11/$AY$12*100000</f>
        <v>2.130923968632799</v>
      </c>
      <c r="P12" s="97">
        <f>+P11/$AZ$12*100000</f>
        <v>1.4478694600894784</v>
      </c>
      <c r="Q12" s="100">
        <f>+Q11/$BA$12*100000</f>
        <v>2.788739071628763</v>
      </c>
      <c r="R12" s="96">
        <f>+R11/$AY$12*100000</f>
        <v>134.24821002386633</v>
      </c>
      <c r="S12" s="97">
        <f>+S11/$AZ$12*100000</f>
        <v>128.86038194796359</v>
      </c>
      <c r="T12" s="98">
        <f>+T11/$BA$12*100000</f>
        <v>139.43695358143816</v>
      </c>
      <c r="U12" s="99">
        <f>+U11/$AY$12*100000</f>
        <v>71.741106943970905</v>
      </c>
      <c r="V12" s="97">
        <f>+V11/$AZ$12*100000</f>
        <v>68.049864624205483</v>
      </c>
      <c r="W12" s="98">
        <f>+W11/$BA$12*100000</f>
        <v>75.295954933976603</v>
      </c>
      <c r="X12" s="99">
        <f>+X11/$AY$12*100000</f>
        <v>9.2340038640754631</v>
      </c>
      <c r="Y12" s="97">
        <f>+Y11/$AZ$12*100000</f>
        <v>10.135086220626349</v>
      </c>
      <c r="Z12" s="98">
        <f>+Z11/$BA$12*100000</f>
        <v>8.366217214886289</v>
      </c>
      <c r="AA12" s="99">
        <f>+AA11/$AY$12*100000</f>
        <v>94.470962609387428</v>
      </c>
      <c r="AB12" s="97">
        <f>+AB11/$AZ$12*100000</f>
        <v>101.35086220626349</v>
      </c>
      <c r="AC12" s="98">
        <f>+AC11/$BA$12*100000</f>
        <v>87.845280756306025</v>
      </c>
      <c r="AD12" s="99">
        <f>+AD11/$AY$12*100000</f>
        <v>7.8133878849869305</v>
      </c>
      <c r="AE12" s="97">
        <f>+AE11/$AZ$12*100000</f>
        <v>14.478694600894785</v>
      </c>
      <c r="AF12" s="100">
        <f>+AF11/$BA$12*100000</f>
        <v>1.3943695358143815</v>
      </c>
      <c r="AG12" s="96">
        <f>+AG11/$AY$12*100000</f>
        <v>0.71030798954426644</v>
      </c>
      <c r="AH12" s="97">
        <f>+AH11/$AZ$12*100000</f>
        <v>1.4478694600894784</v>
      </c>
      <c r="AI12" s="101">
        <f>+AI11/$BA$12*100000</f>
        <v>0</v>
      </c>
      <c r="AJ12" s="99">
        <f>+AJ11/$AY$12*100000</f>
        <v>7.1030798954426642</v>
      </c>
      <c r="AK12" s="97">
        <f>+AK11/$AZ$12*100000</f>
        <v>10.135086220626349</v>
      </c>
      <c r="AL12" s="98">
        <f>+AL11/$BA$12*100000</f>
        <v>4.1831086074431445</v>
      </c>
      <c r="AM12" s="99">
        <f>+AM11/$AY$12*100000</f>
        <v>14.206159790885328</v>
      </c>
      <c r="AN12" s="97">
        <f>+AN11/$AZ$12*100000</f>
        <v>17.37443352107374</v>
      </c>
      <c r="AO12" s="98">
        <f>+AO11/$BA$12*100000</f>
        <v>11.154956286515052</v>
      </c>
      <c r="AP12" s="99">
        <f>+AP11/$AY$12*100000</f>
        <v>69.610182975338105</v>
      </c>
      <c r="AQ12" s="97">
        <f>+AQ11/$AZ$12*100000</f>
        <v>40.540344882505394</v>
      </c>
      <c r="AR12" s="98">
        <f>+AR11/$BA$12*100000</f>
        <v>97.605867507006707</v>
      </c>
      <c r="AS12" s="99">
        <f>+AS11/$AY$12*100000</f>
        <v>45.459711330833052</v>
      </c>
      <c r="AT12" s="97">
        <f>+AT11/$AZ$12*100000</f>
        <v>55.019039483400178</v>
      </c>
      <c r="AU12" s="98">
        <f>+AU11/$BA$12*100000</f>
        <v>36.253607931173917</v>
      </c>
      <c r="AV12" s="99">
        <f>+AV11/$AY$12*100000</f>
        <v>14.206159790885328</v>
      </c>
      <c r="AW12" s="97">
        <f>+AW11/$AZ$12*100000</f>
        <v>20.270172441252697</v>
      </c>
      <c r="AX12" s="100">
        <f>+AX11/$BA$12*100000</f>
        <v>8.366217214886289</v>
      </c>
      <c r="AY12" s="252">
        <f>SUM(AZ12:BA12)</f>
        <v>140784</v>
      </c>
      <c r="AZ12" s="257">
        <f>+人口動態1!AA8</f>
        <v>69067</v>
      </c>
      <c r="BA12" s="258">
        <f>+人口動態1!AB8</f>
        <v>71717</v>
      </c>
    </row>
    <row r="13" spans="1:53" ht="17.25" customHeight="1">
      <c r="A13" s="480"/>
      <c r="B13" s="61" t="s">
        <v>125</v>
      </c>
      <c r="C13" s="152">
        <v>358.58</v>
      </c>
      <c r="D13" s="153">
        <v>476.21</v>
      </c>
      <c r="E13" s="154">
        <v>268.75</v>
      </c>
      <c r="F13" s="155">
        <v>0.47</v>
      </c>
      <c r="G13" s="156">
        <v>0</v>
      </c>
      <c r="H13" s="157">
        <v>0.8</v>
      </c>
      <c r="I13" s="158">
        <v>117.33</v>
      </c>
      <c r="J13" s="153">
        <v>155.69</v>
      </c>
      <c r="K13" s="154">
        <v>87.53</v>
      </c>
      <c r="L13" s="155">
        <v>3.66</v>
      </c>
      <c r="M13" s="156">
        <v>2.93</v>
      </c>
      <c r="N13" s="157">
        <v>4.67</v>
      </c>
      <c r="O13" s="155">
        <v>0.62</v>
      </c>
      <c r="P13" s="156">
        <v>0.52</v>
      </c>
      <c r="Q13" s="159">
        <v>0.8</v>
      </c>
      <c r="R13" s="152">
        <v>51.67</v>
      </c>
      <c r="S13" s="153">
        <v>64.63</v>
      </c>
      <c r="T13" s="154">
        <v>41.35</v>
      </c>
      <c r="U13" s="158">
        <v>24.75</v>
      </c>
      <c r="V13" s="153">
        <v>31.77</v>
      </c>
      <c r="W13" s="154">
        <v>18.84</v>
      </c>
      <c r="X13" s="155">
        <v>3.33</v>
      </c>
      <c r="Y13" s="156">
        <v>4.71</v>
      </c>
      <c r="Z13" s="157">
        <v>2.34</v>
      </c>
      <c r="AA13" s="158">
        <v>28.83</v>
      </c>
      <c r="AB13" s="153">
        <v>43.35</v>
      </c>
      <c r="AC13" s="154">
        <v>19.32</v>
      </c>
      <c r="AD13" s="155">
        <v>2.64</v>
      </c>
      <c r="AE13" s="156">
        <v>6.15</v>
      </c>
      <c r="AF13" s="159">
        <v>0.21</v>
      </c>
      <c r="AG13" s="160">
        <v>0.69</v>
      </c>
      <c r="AH13" s="156">
        <v>1.43</v>
      </c>
      <c r="AI13" s="157">
        <v>0</v>
      </c>
      <c r="AJ13" s="161">
        <v>4</v>
      </c>
      <c r="AK13" s="156">
        <v>7.02</v>
      </c>
      <c r="AL13" s="157">
        <v>1.44</v>
      </c>
      <c r="AM13" s="155">
        <v>5.3</v>
      </c>
      <c r="AN13" s="156">
        <v>8.19</v>
      </c>
      <c r="AO13" s="157">
        <v>3.3</v>
      </c>
      <c r="AP13" s="158">
        <v>17.059999999999999</v>
      </c>
      <c r="AQ13" s="153">
        <v>15.7</v>
      </c>
      <c r="AR13" s="154">
        <v>17.3</v>
      </c>
      <c r="AS13" s="158">
        <v>23.71</v>
      </c>
      <c r="AT13" s="153">
        <v>33.909999999999997</v>
      </c>
      <c r="AU13" s="154">
        <v>15.52</v>
      </c>
      <c r="AV13" s="158">
        <v>12.81</v>
      </c>
      <c r="AW13" s="153">
        <v>19.55</v>
      </c>
      <c r="AX13" s="162">
        <v>6.08</v>
      </c>
      <c r="AY13" s="252"/>
      <c r="AZ13" s="257"/>
      <c r="BA13" s="258"/>
    </row>
    <row r="14" spans="1:53" ht="17.25" customHeight="1">
      <c r="A14" s="482" t="s">
        <v>112</v>
      </c>
      <c r="B14" s="20" t="s">
        <v>49</v>
      </c>
      <c r="C14" s="140">
        <v>511</v>
      </c>
      <c r="D14" s="141">
        <v>273</v>
      </c>
      <c r="E14" s="142">
        <v>238</v>
      </c>
      <c r="F14" s="143">
        <v>0</v>
      </c>
      <c r="G14" s="141">
        <v>0</v>
      </c>
      <c r="H14" s="142">
        <v>0</v>
      </c>
      <c r="I14" s="143">
        <v>121</v>
      </c>
      <c r="J14" s="141">
        <v>81</v>
      </c>
      <c r="K14" s="142">
        <v>40</v>
      </c>
      <c r="L14" s="143">
        <v>5</v>
      </c>
      <c r="M14" s="141">
        <v>3</v>
      </c>
      <c r="N14" s="142">
        <v>2</v>
      </c>
      <c r="O14" s="143">
        <v>0</v>
      </c>
      <c r="P14" s="141">
        <v>0</v>
      </c>
      <c r="Q14" s="144">
        <v>0</v>
      </c>
      <c r="R14" s="140">
        <v>90</v>
      </c>
      <c r="S14" s="141">
        <v>33</v>
      </c>
      <c r="T14" s="142">
        <v>57</v>
      </c>
      <c r="U14" s="143">
        <v>48</v>
      </c>
      <c r="V14" s="141">
        <v>25</v>
      </c>
      <c r="W14" s="142">
        <v>23</v>
      </c>
      <c r="X14" s="143">
        <v>6</v>
      </c>
      <c r="Y14" s="141">
        <v>4</v>
      </c>
      <c r="Z14" s="142">
        <v>2</v>
      </c>
      <c r="AA14" s="143">
        <v>49</v>
      </c>
      <c r="AB14" s="141">
        <v>31</v>
      </c>
      <c r="AC14" s="142">
        <v>18</v>
      </c>
      <c r="AD14" s="143">
        <v>9</v>
      </c>
      <c r="AE14" s="141">
        <v>8</v>
      </c>
      <c r="AF14" s="144">
        <v>1</v>
      </c>
      <c r="AG14" s="140">
        <v>1</v>
      </c>
      <c r="AH14" s="141">
        <v>0</v>
      </c>
      <c r="AI14" s="145">
        <v>1</v>
      </c>
      <c r="AJ14" s="143">
        <v>2</v>
      </c>
      <c r="AK14" s="141">
        <v>2</v>
      </c>
      <c r="AL14" s="142">
        <v>0</v>
      </c>
      <c r="AM14" s="143">
        <v>11</v>
      </c>
      <c r="AN14" s="141">
        <v>7</v>
      </c>
      <c r="AO14" s="142">
        <v>4</v>
      </c>
      <c r="AP14" s="143">
        <v>52</v>
      </c>
      <c r="AQ14" s="141">
        <v>15</v>
      </c>
      <c r="AR14" s="142">
        <v>37</v>
      </c>
      <c r="AS14" s="146">
        <v>24</v>
      </c>
      <c r="AT14" s="147">
        <v>14</v>
      </c>
      <c r="AU14" s="148">
        <v>10</v>
      </c>
      <c r="AV14" s="149">
        <v>14</v>
      </c>
      <c r="AW14" s="150">
        <v>7</v>
      </c>
      <c r="AX14" s="151">
        <v>7</v>
      </c>
      <c r="AY14" s="252"/>
      <c r="AZ14" s="257"/>
      <c r="BA14" s="258"/>
    </row>
    <row r="15" spans="1:53" ht="17.25" customHeight="1">
      <c r="A15" s="483"/>
      <c r="B15" s="18" t="s">
        <v>50</v>
      </c>
      <c r="C15" s="96">
        <f>+C14/$AY$15*100000</f>
        <v>1125.25323702986</v>
      </c>
      <c r="D15" s="97">
        <f>+D14/$AZ$15*100000</f>
        <v>1185.1530280008683</v>
      </c>
      <c r="E15" s="98">
        <f>+E14/$BA$15*100000</f>
        <v>1063.5920811547571</v>
      </c>
      <c r="F15" s="99">
        <f>+F14/$AY$15*100000</f>
        <v>0</v>
      </c>
      <c r="G15" s="97">
        <f>+G14/$AZ$15*100000</f>
        <v>0</v>
      </c>
      <c r="H15" s="98">
        <f>+H14/$BA$15*100000</f>
        <v>0</v>
      </c>
      <c r="I15" s="99">
        <f>+I14/$AY$15*100000</f>
        <v>266.44939663525059</v>
      </c>
      <c r="J15" s="97">
        <f>+J14/$AZ$15*100000</f>
        <v>351.63881050575213</v>
      </c>
      <c r="K15" s="98">
        <f>+K14/$BA$15*100000</f>
        <v>178.75497162264824</v>
      </c>
      <c r="L15" s="99">
        <f>+L14/$AY$15*100000</f>
        <v>11.010305646084735</v>
      </c>
      <c r="M15" s="97">
        <f>+M14/$AZ$15*100000</f>
        <v>13.023659648361189</v>
      </c>
      <c r="N15" s="98">
        <f>+N14/$BA$15*100000</f>
        <v>8.9377485811324142</v>
      </c>
      <c r="O15" s="99">
        <f>+O14/$AY$15*100000</f>
        <v>0</v>
      </c>
      <c r="P15" s="97">
        <f>+P14/$AZ$15*100000</f>
        <v>0</v>
      </c>
      <c r="Q15" s="100">
        <f>+Q14/$BA$15*100000</f>
        <v>0</v>
      </c>
      <c r="R15" s="96">
        <f>+R14/$AY$15*100000</f>
        <v>198.18550162952522</v>
      </c>
      <c r="S15" s="97">
        <f>+S14/$AZ$15*100000</f>
        <v>143.26025613197308</v>
      </c>
      <c r="T15" s="98">
        <f>+T14/$BA$15*100000</f>
        <v>254.72583456227377</v>
      </c>
      <c r="U15" s="99">
        <f>+U14/$AY$15*100000</f>
        <v>105.69893420241347</v>
      </c>
      <c r="V15" s="97">
        <f>+V14/$AZ$15*100000</f>
        <v>108.53049706967658</v>
      </c>
      <c r="W15" s="98">
        <f>+W14/$BA$15*100000</f>
        <v>102.78410868302275</v>
      </c>
      <c r="X15" s="99">
        <f>+X14/$AY$15*100000</f>
        <v>13.212366775301684</v>
      </c>
      <c r="Y15" s="97">
        <f>+Y14/$AZ$15*100000</f>
        <v>17.364879531148254</v>
      </c>
      <c r="Z15" s="98">
        <f>+Z14/$BA$15*100000</f>
        <v>8.9377485811324142</v>
      </c>
      <c r="AA15" s="99">
        <f>+AA14/$AY$15*100000</f>
        <v>107.90099533163041</v>
      </c>
      <c r="AB15" s="97">
        <f>+AB14/$AZ$15*100000</f>
        <v>134.57781636639896</v>
      </c>
      <c r="AC15" s="98">
        <f>+AC14/$BA$15*100000</f>
        <v>80.43973723019171</v>
      </c>
      <c r="AD15" s="99">
        <f>+AD14/$AY$15*100000</f>
        <v>19.818550162952526</v>
      </c>
      <c r="AE15" s="97">
        <f>+AE14/$AZ$15*100000</f>
        <v>34.729759062296509</v>
      </c>
      <c r="AF15" s="100">
        <f>+AF14/$BA$15*100000</f>
        <v>4.4688742905662071</v>
      </c>
      <c r="AG15" s="96">
        <f>+AG14/$AY$15*100000</f>
        <v>2.202061129216947</v>
      </c>
      <c r="AH15" s="97">
        <f>+AH14/$AZ$15*100000</f>
        <v>0</v>
      </c>
      <c r="AI15" s="101">
        <f>+AI14/$BA$15*100000</f>
        <v>4.4688742905662071</v>
      </c>
      <c r="AJ15" s="99">
        <f>+AJ14/$AY$15*100000</f>
        <v>4.4041222584338939</v>
      </c>
      <c r="AK15" s="97">
        <f>+AK14/$AZ$15*100000</f>
        <v>8.6824397655741272</v>
      </c>
      <c r="AL15" s="98">
        <f>+AL14/$BA$15*100000</f>
        <v>0</v>
      </c>
      <c r="AM15" s="99">
        <f>+AM14/$AY$15*100000</f>
        <v>24.222672421386417</v>
      </c>
      <c r="AN15" s="97">
        <f>+AN14/$AZ$15*100000</f>
        <v>30.38853917950944</v>
      </c>
      <c r="AO15" s="98">
        <f>+AO14/$BA$15*100000</f>
        <v>17.875497162264828</v>
      </c>
      <c r="AP15" s="99">
        <f>+AP14/$AY$15*100000</f>
        <v>114.50717871928126</v>
      </c>
      <c r="AQ15" s="97">
        <f>+AQ14/$AZ$15*100000</f>
        <v>65.118298241805945</v>
      </c>
      <c r="AR15" s="98">
        <f>+AR14/$BA$15*100000</f>
        <v>165.34834875094964</v>
      </c>
      <c r="AS15" s="99">
        <f>+AS14/$AY$15*100000</f>
        <v>52.849467101206734</v>
      </c>
      <c r="AT15" s="97">
        <f>+AT14/$AZ$15*100000</f>
        <v>60.77707835901888</v>
      </c>
      <c r="AU15" s="98">
        <f>+AU14/$BA$15*100000</f>
        <v>44.68874290566206</v>
      </c>
      <c r="AV15" s="99">
        <f>+AV14/$AY$15*100000</f>
        <v>30.828855809037258</v>
      </c>
      <c r="AW15" s="97">
        <f>+AW14/$AZ$15*100000</f>
        <v>30.38853917950944</v>
      </c>
      <c r="AX15" s="100">
        <f>+AX14/$BA$15*100000</f>
        <v>31.282120033963444</v>
      </c>
      <c r="AY15" s="252">
        <f>SUM(AZ15:BA15)</f>
        <v>45412</v>
      </c>
      <c r="AZ15" s="255">
        <f>+人口動態1!AA9</f>
        <v>23035</v>
      </c>
      <c r="BA15" s="256">
        <f>+人口動態1!AB9</f>
        <v>22377</v>
      </c>
    </row>
    <row r="16" spans="1:53" ht="17.25" customHeight="1">
      <c r="A16" s="483"/>
      <c r="B16" s="61" t="s">
        <v>125</v>
      </c>
      <c r="C16" s="152">
        <v>396.06</v>
      </c>
      <c r="D16" s="153">
        <v>564.21</v>
      </c>
      <c r="E16" s="154">
        <v>254.4</v>
      </c>
      <c r="F16" s="155">
        <v>0</v>
      </c>
      <c r="G16" s="156">
        <v>0</v>
      </c>
      <c r="H16" s="157">
        <v>0</v>
      </c>
      <c r="I16" s="158">
        <v>113.43</v>
      </c>
      <c r="J16" s="153">
        <v>174.57</v>
      </c>
      <c r="K16" s="154">
        <v>64.69</v>
      </c>
      <c r="L16" s="155">
        <v>4.05</v>
      </c>
      <c r="M16" s="156">
        <v>6.55</v>
      </c>
      <c r="N16" s="157">
        <v>1.76</v>
      </c>
      <c r="O16" s="155">
        <v>0</v>
      </c>
      <c r="P16" s="156">
        <v>0</v>
      </c>
      <c r="Q16" s="159">
        <v>0</v>
      </c>
      <c r="R16" s="152">
        <v>60.95</v>
      </c>
      <c r="S16" s="153">
        <v>69.06</v>
      </c>
      <c r="T16" s="154">
        <v>49.18</v>
      </c>
      <c r="U16" s="158">
        <v>28.32</v>
      </c>
      <c r="V16" s="153">
        <v>44.08</v>
      </c>
      <c r="W16" s="154">
        <v>16.32</v>
      </c>
      <c r="X16" s="155">
        <v>3.73</v>
      </c>
      <c r="Y16" s="156">
        <v>7.11</v>
      </c>
      <c r="Z16" s="157">
        <v>1.04</v>
      </c>
      <c r="AA16" s="158">
        <v>31.93</v>
      </c>
      <c r="AB16" s="153">
        <v>52.83</v>
      </c>
      <c r="AC16" s="154">
        <v>17.28</v>
      </c>
      <c r="AD16" s="155">
        <v>6.42</v>
      </c>
      <c r="AE16" s="156">
        <v>14.53</v>
      </c>
      <c r="AF16" s="159">
        <v>1.24</v>
      </c>
      <c r="AG16" s="160">
        <v>0.37</v>
      </c>
      <c r="AH16" s="156">
        <v>0</v>
      </c>
      <c r="AI16" s="157">
        <v>0.52</v>
      </c>
      <c r="AJ16" s="161">
        <v>1.73</v>
      </c>
      <c r="AK16" s="156">
        <v>3.99</v>
      </c>
      <c r="AL16" s="157">
        <v>0</v>
      </c>
      <c r="AM16" s="155">
        <v>4.95</v>
      </c>
      <c r="AN16" s="156">
        <v>9.9700000000000006</v>
      </c>
      <c r="AO16" s="157">
        <v>2.09</v>
      </c>
      <c r="AP16" s="158">
        <v>23.27</v>
      </c>
      <c r="AQ16" s="153">
        <v>20.43</v>
      </c>
      <c r="AR16" s="154">
        <v>25.05</v>
      </c>
      <c r="AS16" s="158">
        <v>27.46</v>
      </c>
      <c r="AT16" s="153">
        <v>43.84</v>
      </c>
      <c r="AU16" s="154">
        <v>9.51</v>
      </c>
      <c r="AV16" s="158">
        <v>22.4</v>
      </c>
      <c r="AW16" s="153">
        <v>24.76</v>
      </c>
      <c r="AX16" s="162">
        <v>18.920000000000002</v>
      </c>
      <c r="AY16" s="252"/>
      <c r="AZ16" s="257"/>
      <c r="BA16" s="258"/>
    </row>
    <row r="17" spans="1:53" ht="17.25" customHeight="1">
      <c r="A17" s="482" t="s">
        <v>126</v>
      </c>
      <c r="B17" s="20" t="s">
        <v>49</v>
      </c>
      <c r="C17" s="140">
        <v>54</v>
      </c>
      <c r="D17" s="141">
        <v>31</v>
      </c>
      <c r="E17" s="142">
        <v>23</v>
      </c>
      <c r="F17" s="143">
        <v>0</v>
      </c>
      <c r="G17" s="141">
        <v>0</v>
      </c>
      <c r="H17" s="142">
        <v>0</v>
      </c>
      <c r="I17" s="143">
        <v>25</v>
      </c>
      <c r="J17" s="141">
        <v>15</v>
      </c>
      <c r="K17" s="142">
        <v>10</v>
      </c>
      <c r="L17" s="143">
        <v>0</v>
      </c>
      <c r="M17" s="141">
        <v>0</v>
      </c>
      <c r="N17" s="142">
        <v>0</v>
      </c>
      <c r="O17" s="143">
        <v>0</v>
      </c>
      <c r="P17" s="141">
        <v>0</v>
      </c>
      <c r="Q17" s="144">
        <v>0</v>
      </c>
      <c r="R17" s="140">
        <v>4</v>
      </c>
      <c r="S17" s="141">
        <v>2</v>
      </c>
      <c r="T17" s="142">
        <v>2</v>
      </c>
      <c r="U17" s="143">
        <v>2</v>
      </c>
      <c r="V17" s="141">
        <v>1</v>
      </c>
      <c r="W17" s="142">
        <v>1</v>
      </c>
      <c r="X17" s="143">
        <v>1</v>
      </c>
      <c r="Y17" s="141">
        <v>1</v>
      </c>
      <c r="Z17" s="142">
        <v>0</v>
      </c>
      <c r="AA17" s="143">
        <v>6</v>
      </c>
      <c r="AB17" s="141">
        <v>3</v>
      </c>
      <c r="AC17" s="142">
        <v>3</v>
      </c>
      <c r="AD17" s="143">
        <v>2</v>
      </c>
      <c r="AE17" s="141">
        <v>2</v>
      </c>
      <c r="AF17" s="144">
        <v>0</v>
      </c>
      <c r="AG17" s="140">
        <v>0</v>
      </c>
      <c r="AH17" s="141">
        <v>0</v>
      </c>
      <c r="AI17" s="145">
        <v>0</v>
      </c>
      <c r="AJ17" s="143">
        <v>1</v>
      </c>
      <c r="AK17" s="141">
        <v>1</v>
      </c>
      <c r="AL17" s="142">
        <v>0</v>
      </c>
      <c r="AM17" s="143">
        <v>0</v>
      </c>
      <c r="AN17" s="141">
        <v>0</v>
      </c>
      <c r="AO17" s="142">
        <v>0</v>
      </c>
      <c r="AP17" s="143">
        <v>5</v>
      </c>
      <c r="AQ17" s="141">
        <v>2</v>
      </c>
      <c r="AR17" s="142">
        <v>3</v>
      </c>
      <c r="AS17" s="146">
        <v>2</v>
      </c>
      <c r="AT17" s="147">
        <v>1</v>
      </c>
      <c r="AU17" s="148">
        <v>1</v>
      </c>
      <c r="AV17" s="149">
        <v>2</v>
      </c>
      <c r="AW17" s="150">
        <v>2</v>
      </c>
      <c r="AX17" s="151">
        <v>0</v>
      </c>
      <c r="AY17" s="252"/>
      <c r="AZ17" s="257"/>
      <c r="BA17" s="258"/>
    </row>
    <row r="18" spans="1:53" ht="17.25" customHeight="1">
      <c r="A18" s="483"/>
      <c r="B18" s="18" t="s">
        <v>50</v>
      </c>
      <c r="C18" s="96">
        <f>+C17/$AY$18*100000</f>
        <v>819.29904415111514</v>
      </c>
      <c r="D18" s="97">
        <f>+D17/$AZ$18*100000</f>
        <v>932.61131167268354</v>
      </c>
      <c r="E18" s="98">
        <f>+E17/$BA$18*100000</f>
        <v>704.00979491888586</v>
      </c>
      <c r="F18" s="99">
        <f>+F17/$AY$18*100000</f>
        <v>0</v>
      </c>
      <c r="G18" s="97">
        <f>+G17/$AZ$18*100000</f>
        <v>0</v>
      </c>
      <c r="H18" s="98">
        <f>+H17/$BA$18*100000</f>
        <v>0</v>
      </c>
      <c r="I18" s="99">
        <f>+I17/$AY$18*100000</f>
        <v>379.30511303292371</v>
      </c>
      <c r="J18" s="97">
        <f>+J17/$AZ$18*100000</f>
        <v>451.26353790613717</v>
      </c>
      <c r="K18" s="98">
        <f>+K17/$BA$18*100000</f>
        <v>306.0912151821243</v>
      </c>
      <c r="L18" s="99">
        <f>+L17/$AY$18*100000</f>
        <v>0</v>
      </c>
      <c r="M18" s="97">
        <f>+M17/$AZ$18*100000</f>
        <v>0</v>
      </c>
      <c r="N18" s="98">
        <f>+N17/$BA$18*100000</f>
        <v>0</v>
      </c>
      <c r="O18" s="99">
        <f>+O17/$AY$18*100000</f>
        <v>0</v>
      </c>
      <c r="P18" s="97">
        <f>+P17/$AZ$18*100000</f>
        <v>0</v>
      </c>
      <c r="Q18" s="100">
        <f>+Q17/$BA$18*100000</f>
        <v>0</v>
      </c>
      <c r="R18" s="96">
        <f>+R17/$AY$18*100000</f>
        <v>60.688818085267783</v>
      </c>
      <c r="S18" s="97">
        <f>+S17/$AZ$18*100000</f>
        <v>60.168471720818296</v>
      </c>
      <c r="T18" s="98">
        <f>+T17/$BA$18*100000</f>
        <v>61.218243036424852</v>
      </c>
      <c r="U18" s="99">
        <f>+U17/$AY$18*100000</f>
        <v>30.344409042633892</v>
      </c>
      <c r="V18" s="97">
        <f>+V17/$AZ$18*100000</f>
        <v>30.084235860409148</v>
      </c>
      <c r="W18" s="98">
        <f>+W17/$BA$18*100000</f>
        <v>30.609121518212426</v>
      </c>
      <c r="X18" s="99">
        <f>+X17/$AY$18*100000</f>
        <v>15.172204521316946</v>
      </c>
      <c r="Y18" s="97">
        <f>+Y17/$AZ$18*100000</f>
        <v>30.084235860409148</v>
      </c>
      <c r="Z18" s="98">
        <f>+Z17/$BA$18*100000</f>
        <v>0</v>
      </c>
      <c r="AA18" s="99">
        <f>+AA17/$AY$18*100000</f>
        <v>91.033227127901682</v>
      </c>
      <c r="AB18" s="97">
        <f>+AB17/$AZ$18*100000</f>
        <v>90.25270758122744</v>
      </c>
      <c r="AC18" s="98">
        <f>+AC17/$BA$18*100000</f>
        <v>91.827364554637285</v>
      </c>
      <c r="AD18" s="99">
        <f>+AD17/$AY$18*100000</f>
        <v>30.344409042633892</v>
      </c>
      <c r="AE18" s="97">
        <f>+AE17/$AZ$18*100000</f>
        <v>60.168471720818296</v>
      </c>
      <c r="AF18" s="100">
        <f>+AF17/$BA$18*100000</f>
        <v>0</v>
      </c>
      <c r="AG18" s="96">
        <f>+AG17/$AY$18*100000</f>
        <v>0</v>
      </c>
      <c r="AH18" s="97">
        <f>+AH17/$AZ$18*100000</f>
        <v>0</v>
      </c>
      <c r="AI18" s="101">
        <f>+AI17/$BA$18*100000</f>
        <v>0</v>
      </c>
      <c r="AJ18" s="99">
        <f>+AJ17/$AY$18*100000</f>
        <v>15.172204521316946</v>
      </c>
      <c r="AK18" s="97">
        <f>+AK17/$AZ$18*100000</f>
        <v>30.084235860409148</v>
      </c>
      <c r="AL18" s="98">
        <f>+AL17/$BA$18*100000</f>
        <v>0</v>
      </c>
      <c r="AM18" s="99">
        <f>+AM17/$AY$18*100000</f>
        <v>0</v>
      </c>
      <c r="AN18" s="97">
        <f>+AN17/$AZ$18*100000</f>
        <v>0</v>
      </c>
      <c r="AO18" s="98">
        <f>+AO17/$BA$18*100000</f>
        <v>0</v>
      </c>
      <c r="AP18" s="99">
        <f>+AP17/$AY$18*100000</f>
        <v>75.86102260658474</v>
      </c>
      <c r="AQ18" s="97">
        <f>+AQ17/$AZ$18*100000</f>
        <v>60.168471720818296</v>
      </c>
      <c r="AR18" s="98">
        <f>+AR17/$BA$18*100000</f>
        <v>91.827364554637285</v>
      </c>
      <c r="AS18" s="99">
        <f>+AS17/$AY$18*100000</f>
        <v>30.344409042633892</v>
      </c>
      <c r="AT18" s="97">
        <f>+AT17/$AZ$18*100000</f>
        <v>30.084235860409148</v>
      </c>
      <c r="AU18" s="98">
        <f>+AU17/$BA$18*100000</f>
        <v>30.609121518212426</v>
      </c>
      <c r="AV18" s="99">
        <f>+AV17/$AY$18*100000</f>
        <v>30.344409042633892</v>
      </c>
      <c r="AW18" s="97">
        <f>+AW17/$AZ$18*100000</f>
        <v>60.168471720818296</v>
      </c>
      <c r="AX18" s="100">
        <f>+AX17/$BA$18*100000</f>
        <v>0</v>
      </c>
      <c r="AY18" s="252">
        <f>SUM(AZ18:BA18)</f>
        <v>6591</v>
      </c>
      <c r="AZ18" s="255">
        <f>+人口動態1!AA10</f>
        <v>3324</v>
      </c>
      <c r="BA18" s="256">
        <f>+人口動態1!AB10</f>
        <v>3267</v>
      </c>
    </row>
    <row r="19" spans="1:53" ht="17.25" customHeight="1">
      <c r="A19" s="483"/>
      <c r="B19" s="61" t="s">
        <v>125</v>
      </c>
      <c r="C19" s="152">
        <v>321.43</v>
      </c>
      <c r="D19" s="153">
        <v>469.51</v>
      </c>
      <c r="E19" s="154">
        <v>184.85</v>
      </c>
      <c r="F19" s="155">
        <v>0</v>
      </c>
      <c r="G19" s="156">
        <v>0</v>
      </c>
      <c r="H19" s="157">
        <v>0</v>
      </c>
      <c r="I19" s="158">
        <v>158.19999999999999</v>
      </c>
      <c r="J19" s="153">
        <v>214.66</v>
      </c>
      <c r="K19" s="154">
        <v>110.77</v>
      </c>
      <c r="L19" s="155">
        <v>0</v>
      </c>
      <c r="M19" s="156">
        <v>0</v>
      </c>
      <c r="N19" s="157">
        <v>0</v>
      </c>
      <c r="O19" s="155">
        <v>0</v>
      </c>
      <c r="P19" s="156">
        <v>0</v>
      </c>
      <c r="Q19" s="159">
        <v>0</v>
      </c>
      <c r="R19" s="152">
        <v>19.21</v>
      </c>
      <c r="S19" s="153">
        <v>28.97</v>
      </c>
      <c r="T19" s="154">
        <v>6.79</v>
      </c>
      <c r="U19" s="158">
        <v>12.05</v>
      </c>
      <c r="V19" s="153">
        <v>12.3</v>
      </c>
      <c r="W19" s="154">
        <v>12.22</v>
      </c>
      <c r="X19" s="155">
        <v>6.98</v>
      </c>
      <c r="Y19" s="156">
        <v>14.15</v>
      </c>
      <c r="Z19" s="157">
        <v>0</v>
      </c>
      <c r="AA19" s="158">
        <v>22.35</v>
      </c>
      <c r="AB19" s="153">
        <v>36.43</v>
      </c>
      <c r="AC19" s="154">
        <v>10.18</v>
      </c>
      <c r="AD19" s="155">
        <v>12.8</v>
      </c>
      <c r="AE19" s="156">
        <v>26.88</v>
      </c>
      <c r="AF19" s="159">
        <v>0</v>
      </c>
      <c r="AG19" s="160">
        <v>0</v>
      </c>
      <c r="AH19" s="156">
        <v>0</v>
      </c>
      <c r="AI19" s="157">
        <v>0</v>
      </c>
      <c r="AJ19" s="161">
        <v>5.65</v>
      </c>
      <c r="AK19" s="156">
        <v>12.3</v>
      </c>
      <c r="AL19" s="157">
        <v>0</v>
      </c>
      <c r="AM19" s="155">
        <v>0</v>
      </c>
      <c r="AN19" s="156">
        <v>0</v>
      </c>
      <c r="AO19" s="157">
        <v>0</v>
      </c>
      <c r="AP19" s="158">
        <v>12.88</v>
      </c>
      <c r="AQ19" s="153">
        <v>21.37</v>
      </c>
      <c r="AR19" s="154">
        <v>10.18</v>
      </c>
      <c r="AS19" s="158">
        <v>20.3</v>
      </c>
      <c r="AT19" s="153">
        <v>29.18</v>
      </c>
      <c r="AU19" s="154">
        <v>10.44</v>
      </c>
      <c r="AV19" s="158">
        <v>31.49</v>
      </c>
      <c r="AW19" s="153">
        <v>60.96</v>
      </c>
      <c r="AX19" s="162">
        <v>0</v>
      </c>
      <c r="AY19" s="252"/>
      <c r="AZ19" s="257"/>
      <c r="BA19" s="258"/>
    </row>
    <row r="20" spans="1:53" ht="17.25" customHeight="1">
      <c r="A20" s="480" t="s">
        <v>114</v>
      </c>
      <c r="B20" s="21" t="s">
        <v>49</v>
      </c>
      <c r="C20" s="84">
        <v>187</v>
      </c>
      <c r="D20" s="85">
        <v>83</v>
      </c>
      <c r="E20" s="86">
        <v>104</v>
      </c>
      <c r="F20" s="87">
        <v>0</v>
      </c>
      <c r="G20" s="85">
        <v>0</v>
      </c>
      <c r="H20" s="86">
        <v>0</v>
      </c>
      <c r="I20" s="87">
        <v>58</v>
      </c>
      <c r="J20" s="85">
        <v>34</v>
      </c>
      <c r="K20" s="86">
        <v>24</v>
      </c>
      <c r="L20" s="87">
        <v>1</v>
      </c>
      <c r="M20" s="85">
        <v>1</v>
      </c>
      <c r="N20" s="86">
        <v>0</v>
      </c>
      <c r="O20" s="87">
        <v>1</v>
      </c>
      <c r="P20" s="85">
        <v>0</v>
      </c>
      <c r="Q20" s="88">
        <v>1</v>
      </c>
      <c r="R20" s="84">
        <v>27</v>
      </c>
      <c r="S20" s="85">
        <v>6</v>
      </c>
      <c r="T20" s="86">
        <v>21</v>
      </c>
      <c r="U20" s="87">
        <v>13</v>
      </c>
      <c r="V20" s="85">
        <v>7</v>
      </c>
      <c r="W20" s="86">
        <v>6</v>
      </c>
      <c r="X20" s="87">
        <v>6</v>
      </c>
      <c r="Y20" s="85">
        <v>5</v>
      </c>
      <c r="Z20" s="86">
        <v>1</v>
      </c>
      <c r="AA20" s="87">
        <v>17</v>
      </c>
      <c r="AB20" s="85">
        <v>9</v>
      </c>
      <c r="AC20" s="86">
        <v>8</v>
      </c>
      <c r="AD20" s="87">
        <v>0</v>
      </c>
      <c r="AE20" s="85">
        <v>0</v>
      </c>
      <c r="AF20" s="88">
        <v>0</v>
      </c>
      <c r="AG20" s="84">
        <v>2</v>
      </c>
      <c r="AH20" s="85">
        <v>0</v>
      </c>
      <c r="AI20" s="89">
        <v>2</v>
      </c>
      <c r="AJ20" s="87">
        <v>3</v>
      </c>
      <c r="AK20" s="85">
        <v>2</v>
      </c>
      <c r="AL20" s="86">
        <v>1</v>
      </c>
      <c r="AM20" s="87">
        <v>6</v>
      </c>
      <c r="AN20" s="85">
        <v>2</v>
      </c>
      <c r="AO20" s="86">
        <v>4</v>
      </c>
      <c r="AP20" s="87">
        <v>13</v>
      </c>
      <c r="AQ20" s="85">
        <v>1</v>
      </c>
      <c r="AR20" s="86">
        <v>12</v>
      </c>
      <c r="AS20" s="90">
        <v>10</v>
      </c>
      <c r="AT20" s="91">
        <v>6</v>
      </c>
      <c r="AU20" s="92">
        <v>4</v>
      </c>
      <c r="AV20" s="93">
        <v>3</v>
      </c>
      <c r="AW20" s="94">
        <v>2</v>
      </c>
      <c r="AX20" s="95">
        <v>1</v>
      </c>
      <c r="AY20" s="252"/>
      <c r="AZ20" s="257"/>
      <c r="BA20" s="258"/>
    </row>
    <row r="21" spans="1:53" ht="17.25" customHeight="1">
      <c r="A21" s="480"/>
      <c r="B21" s="18" t="s">
        <v>50</v>
      </c>
      <c r="C21" s="96">
        <f>+C20/$AY$21*100000</f>
        <v>733.27582150419573</v>
      </c>
      <c r="D21" s="97">
        <f>+D20/$AZ$21*100000</f>
        <v>664.74451385551822</v>
      </c>
      <c r="E21" s="98">
        <f>+E20/$BA$21*100000</f>
        <v>799.01659496004925</v>
      </c>
      <c r="F21" s="99">
        <f>+F20/$AY$21*100000</f>
        <v>0</v>
      </c>
      <c r="G21" s="97">
        <f>+G20/$AZ$21*100000</f>
        <v>0</v>
      </c>
      <c r="H21" s="98">
        <f>+H20/$BA$21*100000</f>
        <v>0</v>
      </c>
      <c r="I21" s="99">
        <f>+I20/$AY$21*100000</f>
        <v>227.43314249862755</v>
      </c>
      <c r="J21" s="97">
        <f>+J20/$AZ$21*100000</f>
        <v>272.30498157936893</v>
      </c>
      <c r="K21" s="98">
        <f>+K20/$BA$21*100000</f>
        <v>184.38844499078058</v>
      </c>
      <c r="L21" s="99">
        <f>+L20/$AY$21*100000</f>
        <v>3.9212610775625438</v>
      </c>
      <c r="M21" s="97">
        <f>+M20/$AZ$21*100000</f>
        <v>8.0089700464520259</v>
      </c>
      <c r="N21" s="98">
        <f>+N20/$BA$21*100000</f>
        <v>0</v>
      </c>
      <c r="O21" s="99">
        <f>+O20/$AY$21*100000</f>
        <v>3.9212610775625438</v>
      </c>
      <c r="P21" s="97">
        <f>+P20/$AZ$21*100000</f>
        <v>0</v>
      </c>
      <c r="Q21" s="100">
        <f>+Q20/$BA$21*100000</f>
        <v>7.6828518746158565</v>
      </c>
      <c r="R21" s="96">
        <f>+R20/$AY$21*100000</f>
        <v>105.87404909418868</v>
      </c>
      <c r="S21" s="97">
        <f>+S20/$AZ$21*100000</f>
        <v>48.053820278712159</v>
      </c>
      <c r="T21" s="98">
        <f>+T20/$BA$21*100000</f>
        <v>161.33988936693299</v>
      </c>
      <c r="U21" s="99">
        <f>+U20/$AY$21*100000</f>
        <v>50.976394008313072</v>
      </c>
      <c r="V21" s="97">
        <f>+V20/$AZ$21*100000</f>
        <v>56.062790325164187</v>
      </c>
      <c r="W21" s="98">
        <f>+W20/$BA$21*100000</f>
        <v>46.097111247695146</v>
      </c>
      <c r="X21" s="99">
        <f>+X20/$AY$21*100000</f>
        <v>23.527566465375266</v>
      </c>
      <c r="Y21" s="97">
        <f>+Y20/$AZ$21*100000</f>
        <v>40.044850232260131</v>
      </c>
      <c r="Z21" s="98">
        <f>+Z20/$BA$21*100000</f>
        <v>7.6828518746158565</v>
      </c>
      <c r="AA21" s="99">
        <f>+AA20/$AY$21*100000</f>
        <v>66.661438318563242</v>
      </c>
      <c r="AB21" s="97">
        <f>+AB20/$AZ$21*100000</f>
        <v>72.080730418068228</v>
      </c>
      <c r="AC21" s="98">
        <f>+AC20/$BA$21*100000</f>
        <v>61.462814996926852</v>
      </c>
      <c r="AD21" s="99">
        <f>+AD20/$AY$21*100000</f>
        <v>0</v>
      </c>
      <c r="AE21" s="97">
        <f>+AE20/$AZ$21*100000</f>
        <v>0</v>
      </c>
      <c r="AF21" s="100">
        <f>+AF20/$BA$21*100000</f>
        <v>0</v>
      </c>
      <c r="AG21" s="96">
        <f>+AG20/$AY$21*100000</f>
        <v>7.8425221551250877</v>
      </c>
      <c r="AH21" s="97">
        <f>+AH20/$AZ$21*100000</f>
        <v>0</v>
      </c>
      <c r="AI21" s="101">
        <f>+AI20/$BA$21*100000</f>
        <v>15.365703749231713</v>
      </c>
      <c r="AJ21" s="99">
        <f>+AJ20/$AY$21*100000</f>
        <v>11.763783232687633</v>
      </c>
      <c r="AK21" s="97">
        <f>+AK20/$AZ$21*100000</f>
        <v>16.017940092904052</v>
      </c>
      <c r="AL21" s="98">
        <f>+AL20/$BA$21*100000</f>
        <v>7.6828518746158565</v>
      </c>
      <c r="AM21" s="99">
        <f>+AM20/$AY$21*100000</f>
        <v>23.527566465375266</v>
      </c>
      <c r="AN21" s="97">
        <f>+AN20/$AZ$21*100000</f>
        <v>16.017940092904052</v>
      </c>
      <c r="AO21" s="98">
        <f>+AO20/$BA$21*100000</f>
        <v>30.731407498463426</v>
      </c>
      <c r="AP21" s="99">
        <f>+AP20/$AY$21*100000</f>
        <v>50.976394008313072</v>
      </c>
      <c r="AQ21" s="97">
        <f>+AQ20/$AZ$21*100000</f>
        <v>8.0089700464520259</v>
      </c>
      <c r="AR21" s="98">
        <f>+AR20/$BA$21*100000</f>
        <v>92.194222495390292</v>
      </c>
      <c r="AS21" s="99">
        <f>+AS20/$AY$21*100000</f>
        <v>39.212610775625443</v>
      </c>
      <c r="AT21" s="97">
        <f>+AT20/$AZ$21*100000</f>
        <v>48.053820278712159</v>
      </c>
      <c r="AU21" s="98">
        <f>+AU20/$BA$21*100000</f>
        <v>30.731407498463426</v>
      </c>
      <c r="AV21" s="99">
        <f>+AV20/$AY$21*100000</f>
        <v>11.763783232687633</v>
      </c>
      <c r="AW21" s="97">
        <f>+AW20/$AZ$21*100000</f>
        <v>16.017940092904052</v>
      </c>
      <c r="AX21" s="100">
        <f>+AX20/$BA$21*100000</f>
        <v>7.6828518746158565</v>
      </c>
      <c r="AY21" s="252">
        <f>SUM(AZ21:BA21)</f>
        <v>25502</v>
      </c>
      <c r="AZ21" s="257">
        <f>+人口動態1!AA11</f>
        <v>12486</v>
      </c>
      <c r="BA21" s="258">
        <f>+人口動態1!AB11</f>
        <v>13016</v>
      </c>
    </row>
    <row r="22" spans="1:53" ht="17.25" customHeight="1">
      <c r="A22" s="480"/>
      <c r="B22" s="61" t="s">
        <v>125</v>
      </c>
      <c r="C22" s="152">
        <v>268.44</v>
      </c>
      <c r="D22" s="153">
        <v>308.33999999999997</v>
      </c>
      <c r="E22" s="154">
        <v>230.51</v>
      </c>
      <c r="F22" s="155">
        <v>0</v>
      </c>
      <c r="G22" s="156">
        <v>0</v>
      </c>
      <c r="H22" s="157">
        <v>0</v>
      </c>
      <c r="I22" s="158">
        <v>98.78</v>
      </c>
      <c r="J22" s="153">
        <v>124.14</v>
      </c>
      <c r="K22" s="154">
        <v>76.62</v>
      </c>
      <c r="L22" s="155">
        <v>1.49</v>
      </c>
      <c r="M22" s="156">
        <v>3.92</v>
      </c>
      <c r="N22" s="157">
        <v>0</v>
      </c>
      <c r="O22" s="155">
        <v>0.83</v>
      </c>
      <c r="P22" s="156">
        <v>0</v>
      </c>
      <c r="Q22" s="159">
        <v>1.1499999999999999</v>
      </c>
      <c r="R22" s="152">
        <v>32.4</v>
      </c>
      <c r="S22" s="153">
        <v>19.61</v>
      </c>
      <c r="T22" s="154">
        <v>39.49</v>
      </c>
      <c r="U22" s="158">
        <v>16.920000000000002</v>
      </c>
      <c r="V22" s="153">
        <v>24.81</v>
      </c>
      <c r="W22" s="154">
        <v>12.76</v>
      </c>
      <c r="X22" s="155">
        <v>11.05</v>
      </c>
      <c r="Y22" s="156">
        <v>21.47</v>
      </c>
      <c r="Z22" s="157">
        <v>4.3499999999999996</v>
      </c>
      <c r="AA22" s="158">
        <v>19.829999999999998</v>
      </c>
      <c r="AB22" s="153">
        <v>30.7</v>
      </c>
      <c r="AC22" s="154">
        <v>15.98</v>
      </c>
      <c r="AD22" s="155">
        <v>0</v>
      </c>
      <c r="AE22" s="156">
        <v>0</v>
      </c>
      <c r="AF22" s="159">
        <v>0</v>
      </c>
      <c r="AG22" s="160">
        <v>2.97</v>
      </c>
      <c r="AH22" s="156">
        <v>0</v>
      </c>
      <c r="AI22" s="157">
        <v>4.79</v>
      </c>
      <c r="AJ22" s="161">
        <v>4.8</v>
      </c>
      <c r="AK22" s="156">
        <v>7.9</v>
      </c>
      <c r="AL22" s="157">
        <v>1.1499999999999999</v>
      </c>
      <c r="AM22" s="155">
        <v>8.42</v>
      </c>
      <c r="AN22" s="156">
        <v>7.3</v>
      </c>
      <c r="AO22" s="157">
        <v>8.52</v>
      </c>
      <c r="AP22" s="158">
        <v>10.74</v>
      </c>
      <c r="AQ22" s="153">
        <v>2.96</v>
      </c>
      <c r="AR22" s="154">
        <v>13.75</v>
      </c>
      <c r="AS22" s="158">
        <v>15.99</v>
      </c>
      <c r="AT22" s="153">
        <v>27.06</v>
      </c>
      <c r="AU22" s="154">
        <v>5.83</v>
      </c>
      <c r="AV22" s="158">
        <v>5.43</v>
      </c>
      <c r="AW22" s="153">
        <v>6.78</v>
      </c>
      <c r="AX22" s="162">
        <v>3.46</v>
      </c>
      <c r="AY22" s="252"/>
      <c r="AZ22" s="257"/>
      <c r="BA22" s="258"/>
    </row>
    <row r="23" spans="1:53" ht="17.25" customHeight="1">
      <c r="A23" s="479" t="s">
        <v>115</v>
      </c>
      <c r="B23" s="20" t="s">
        <v>49</v>
      </c>
      <c r="C23" s="140">
        <v>392</v>
      </c>
      <c r="D23" s="141">
        <v>208</v>
      </c>
      <c r="E23" s="142">
        <v>184</v>
      </c>
      <c r="F23" s="143">
        <v>0</v>
      </c>
      <c r="G23" s="141">
        <v>0</v>
      </c>
      <c r="H23" s="142">
        <v>0</v>
      </c>
      <c r="I23" s="143">
        <v>108</v>
      </c>
      <c r="J23" s="141">
        <v>72</v>
      </c>
      <c r="K23" s="142">
        <v>36</v>
      </c>
      <c r="L23" s="143">
        <v>2</v>
      </c>
      <c r="M23" s="141">
        <v>1</v>
      </c>
      <c r="N23" s="142">
        <v>1</v>
      </c>
      <c r="O23" s="143">
        <v>1</v>
      </c>
      <c r="P23" s="141">
        <v>0</v>
      </c>
      <c r="Q23" s="144">
        <v>1</v>
      </c>
      <c r="R23" s="140">
        <v>57</v>
      </c>
      <c r="S23" s="141">
        <v>31</v>
      </c>
      <c r="T23" s="142">
        <v>26</v>
      </c>
      <c r="U23" s="143">
        <v>33</v>
      </c>
      <c r="V23" s="141">
        <v>14</v>
      </c>
      <c r="W23" s="142">
        <v>19</v>
      </c>
      <c r="X23" s="143">
        <v>2</v>
      </c>
      <c r="Y23" s="141">
        <v>0</v>
      </c>
      <c r="Z23" s="142">
        <v>2</v>
      </c>
      <c r="AA23" s="143">
        <v>38</v>
      </c>
      <c r="AB23" s="141">
        <v>20</v>
      </c>
      <c r="AC23" s="142">
        <v>18</v>
      </c>
      <c r="AD23" s="143">
        <v>4</v>
      </c>
      <c r="AE23" s="141">
        <v>4</v>
      </c>
      <c r="AF23" s="144">
        <v>0</v>
      </c>
      <c r="AG23" s="140">
        <v>0</v>
      </c>
      <c r="AH23" s="141">
        <v>0</v>
      </c>
      <c r="AI23" s="145">
        <v>0</v>
      </c>
      <c r="AJ23" s="143">
        <v>2</v>
      </c>
      <c r="AK23" s="141">
        <v>1</v>
      </c>
      <c r="AL23" s="142">
        <v>1</v>
      </c>
      <c r="AM23" s="143">
        <v>4</v>
      </c>
      <c r="AN23" s="141">
        <v>1</v>
      </c>
      <c r="AO23" s="142">
        <v>3</v>
      </c>
      <c r="AP23" s="143">
        <v>46</v>
      </c>
      <c r="AQ23" s="141">
        <v>13</v>
      </c>
      <c r="AR23" s="142">
        <v>33</v>
      </c>
      <c r="AS23" s="146">
        <v>12</v>
      </c>
      <c r="AT23" s="147">
        <v>10</v>
      </c>
      <c r="AU23" s="148">
        <v>2</v>
      </c>
      <c r="AV23" s="149">
        <v>11</v>
      </c>
      <c r="AW23" s="150">
        <v>9</v>
      </c>
      <c r="AX23" s="151">
        <v>2</v>
      </c>
      <c r="AY23" s="252"/>
      <c r="AZ23" s="257"/>
      <c r="BA23" s="258"/>
    </row>
    <row r="24" spans="1:53" ht="17.25" customHeight="1">
      <c r="A24" s="480"/>
      <c r="B24" s="18" t="s">
        <v>50</v>
      </c>
      <c r="C24" s="96">
        <f>+C23/$AY$24*100000</f>
        <v>970.94592921011554</v>
      </c>
      <c r="D24" s="97">
        <f>+D23/$AZ$24*100000</f>
        <v>1062.9056160253463</v>
      </c>
      <c r="E24" s="98">
        <f>+E23/$BA$24*100000</f>
        <v>884.44529898096516</v>
      </c>
      <c r="F24" s="99">
        <f>+F23/$AY$24*100000</f>
        <v>0</v>
      </c>
      <c r="G24" s="97">
        <f>+G23/$AZ$24*100000</f>
        <v>0</v>
      </c>
      <c r="H24" s="98">
        <f>+H23/$BA$24*100000</f>
        <v>0</v>
      </c>
      <c r="I24" s="99">
        <f>+I23/$AY$24*100000</f>
        <v>267.50551110890939</v>
      </c>
      <c r="J24" s="97">
        <f>+J23/$AZ$24*100000</f>
        <v>367.92886708569677</v>
      </c>
      <c r="K24" s="98">
        <f>+K23/$BA$24*100000</f>
        <v>173.04364545279756</v>
      </c>
      <c r="L24" s="99">
        <f>+L23/$AY$24*100000</f>
        <v>4.9538057612761</v>
      </c>
      <c r="M24" s="97">
        <f>+M23/$AZ$24*100000</f>
        <v>5.1101231539680105</v>
      </c>
      <c r="N24" s="98">
        <f>+N23/$BA$24*100000</f>
        <v>4.8067679292443763</v>
      </c>
      <c r="O24" s="99">
        <f>+O23/$AY$24*100000</f>
        <v>2.47690288063805</v>
      </c>
      <c r="P24" s="97">
        <f>+P23/$AZ$24*100000</f>
        <v>0</v>
      </c>
      <c r="Q24" s="100">
        <f>+Q23/$BA$24*100000</f>
        <v>4.8067679292443763</v>
      </c>
      <c r="R24" s="96">
        <f>+R23/$AY$24*100000</f>
        <v>141.18346419636887</v>
      </c>
      <c r="S24" s="97">
        <f>+S23/$AZ$24*100000</f>
        <v>158.41381777300833</v>
      </c>
      <c r="T24" s="98">
        <f>+T23/$BA$24*100000</f>
        <v>124.97596616035378</v>
      </c>
      <c r="U24" s="99">
        <f>+U23/$AY$24*100000</f>
        <v>81.73779506105565</v>
      </c>
      <c r="V24" s="97">
        <f>+V23/$AZ$24*100000</f>
        <v>71.541724155552146</v>
      </c>
      <c r="W24" s="98">
        <f>+W23/$BA$24*100000</f>
        <v>91.328590655643154</v>
      </c>
      <c r="X24" s="99">
        <f>+X23/$AY$24*100000</f>
        <v>4.9538057612761</v>
      </c>
      <c r="Y24" s="97">
        <f>+Y23/$AZ$24*100000</f>
        <v>0</v>
      </c>
      <c r="Z24" s="98">
        <f>+Z23/$BA$24*100000</f>
        <v>9.6135358584887527</v>
      </c>
      <c r="AA24" s="99">
        <f>+AA23/$AY$24*100000</f>
        <v>94.122309464245902</v>
      </c>
      <c r="AB24" s="97">
        <f>+AB23/$AZ$24*100000</f>
        <v>102.20246307936021</v>
      </c>
      <c r="AC24" s="98">
        <f>+AC23/$BA$24*100000</f>
        <v>86.521822726398781</v>
      </c>
      <c r="AD24" s="99">
        <f>+AD23/$AY$24*100000</f>
        <v>9.9076115225521999</v>
      </c>
      <c r="AE24" s="97">
        <f>+AE23/$AZ$24*100000</f>
        <v>20.440492615872042</v>
      </c>
      <c r="AF24" s="100">
        <f>+AF23/$BA$24*100000</f>
        <v>0</v>
      </c>
      <c r="AG24" s="96">
        <f>+AG23/$AY$24*100000</f>
        <v>0</v>
      </c>
      <c r="AH24" s="97">
        <f>+AH23/$AZ$24*100000</f>
        <v>0</v>
      </c>
      <c r="AI24" s="101">
        <f>+AI23/$BA$24*100000</f>
        <v>0</v>
      </c>
      <c r="AJ24" s="99">
        <f>+AJ23/$AY$24*100000</f>
        <v>4.9538057612761</v>
      </c>
      <c r="AK24" s="97">
        <f>+AK23/$AZ$24*100000</f>
        <v>5.1101231539680105</v>
      </c>
      <c r="AL24" s="98">
        <f>+AL23/$BA$24*100000</f>
        <v>4.8067679292443763</v>
      </c>
      <c r="AM24" s="99">
        <f>+AM23/$AY$24*100000</f>
        <v>9.9076115225521999</v>
      </c>
      <c r="AN24" s="97">
        <f>+AN23/$AZ$24*100000</f>
        <v>5.1101231539680105</v>
      </c>
      <c r="AO24" s="98">
        <f>+AO23/$BA$24*100000</f>
        <v>14.420303787733129</v>
      </c>
      <c r="AP24" s="99">
        <f>+AP23/$AY$24*100000</f>
        <v>113.93753250935031</v>
      </c>
      <c r="AQ24" s="97">
        <f>+AQ23/$AZ$24*100000</f>
        <v>66.431601001584141</v>
      </c>
      <c r="AR24" s="98">
        <f>+AR23/$BA$24*100000</f>
        <v>158.6233416650644</v>
      </c>
      <c r="AS24" s="99">
        <f>+AS23/$AY$24*100000</f>
        <v>29.722834567656601</v>
      </c>
      <c r="AT24" s="97">
        <f>+AT23/$AZ$24*100000</f>
        <v>51.101231539680107</v>
      </c>
      <c r="AU24" s="98">
        <f>+AU23/$BA$24*100000</f>
        <v>9.6135358584887527</v>
      </c>
      <c r="AV24" s="99">
        <f>+AV23/$AY$24*100000</f>
        <v>27.245931687018555</v>
      </c>
      <c r="AW24" s="97">
        <f>+AW23/$AZ$24*100000</f>
        <v>45.991108385712096</v>
      </c>
      <c r="AX24" s="100">
        <f>+AX23/$BA$24*100000</f>
        <v>9.6135358584887527</v>
      </c>
      <c r="AY24" s="252">
        <f>SUM(AZ24:BA24)</f>
        <v>40373</v>
      </c>
      <c r="AZ24" s="255">
        <f>+人口動態1!AA12</f>
        <v>19569</v>
      </c>
      <c r="BA24" s="256">
        <f>+人口動態1!AB12</f>
        <v>20804</v>
      </c>
    </row>
    <row r="25" spans="1:53" ht="17.25" customHeight="1">
      <c r="A25" s="480"/>
      <c r="B25" s="61" t="s">
        <v>125</v>
      </c>
      <c r="C25" s="152">
        <v>373.54</v>
      </c>
      <c r="D25" s="153">
        <v>545.38</v>
      </c>
      <c r="E25" s="154">
        <v>236.22</v>
      </c>
      <c r="F25" s="155">
        <v>0</v>
      </c>
      <c r="G25" s="156">
        <v>0</v>
      </c>
      <c r="H25" s="157">
        <v>0</v>
      </c>
      <c r="I25" s="158">
        <v>124.24</v>
      </c>
      <c r="J25" s="153">
        <v>187.67</v>
      </c>
      <c r="K25" s="154">
        <v>76.69</v>
      </c>
      <c r="L25" s="155">
        <v>1.54</v>
      </c>
      <c r="M25" s="156">
        <v>2.39</v>
      </c>
      <c r="N25" s="157">
        <v>0.59</v>
      </c>
      <c r="O25" s="155">
        <v>0.44</v>
      </c>
      <c r="P25" s="156">
        <v>0</v>
      </c>
      <c r="Q25" s="159">
        <v>0.59</v>
      </c>
      <c r="R25" s="152">
        <v>50.79</v>
      </c>
      <c r="S25" s="153">
        <v>81.239999999999995</v>
      </c>
      <c r="T25" s="154">
        <v>25.83</v>
      </c>
      <c r="U25" s="158">
        <v>27.07</v>
      </c>
      <c r="V25" s="153">
        <v>35.700000000000003</v>
      </c>
      <c r="W25" s="154">
        <v>19.13</v>
      </c>
      <c r="X25" s="155">
        <v>1.54</v>
      </c>
      <c r="Y25" s="156">
        <v>0</v>
      </c>
      <c r="Z25" s="157">
        <v>2.64</v>
      </c>
      <c r="AA25" s="158">
        <v>25.89</v>
      </c>
      <c r="AB25" s="153">
        <v>40.020000000000003</v>
      </c>
      <c r="AC25" s="154">
        <v>19.010000000000002</v>
      </c>
      <c r="AD25" s="155">
        <v>5.56</v>
      </c>
      <c r="AE25" s="156">
        <v>12.13</v>
      </c>
      <c r="AF25" s="159" t="s">
        <v>174</v>
      </c>
      <c r="AG25" s="160">
        <v>0</v>
      </c>
      <c r="AH25" s="156">
        <v>0</v>
      </c>
      <c r="AI25" s="157">
        <v>0</v>
      </c>
      <c r="AJ25" s="161">
        <v>2.23</v>
      </c>
      <c r="AK25" s="156">
        <v>2.98</v>
      </c>
      <c r="AL25" s="157">
        <v>1.38</v>
      </c>
      <c r="AM25" s="155">
        <v>2.82</v>
      </c>
      <c r="AN25" s="156">
        <v>2.39</v>
      </c>
      <c r="AO25" s="157">
        <v>2.57</v>
      </c>
      <c r="AP25" s="158">
        <v>24.4</v>
      </c>
      <c r="AQ25" s="153">
        <v>23.64</v>
      </c>
      <c r="AR25" s="154">
        <v>25.88</v>
      </c>
      <c r="AS25" s="158">
        <v>15.28</v>
      </c>
      <c r="AT25" s="153">
        <v>30.74</v>
      </c>
      <c r="AU25" s="154">
        <v>3.23</v>
      </c>
      <c r="AV25" s="158">
        <v>28.11</v>
      </c>
      <c r="AW25" s="153">
        <v>41.26</v>
      </c>
      <c r="AX25" s="162">
        <v>14.96</v>
      </c>
      <c r="AY25" s="252"/>
      <c r="AZ25" s="257"/>
      <c r="BA25" s="258"/>
    </row>
    <row r="26" spans="1:53" ht="17.25" customHeight="1">
      <c r="A26" s="479" t="s">
        <v>116</v>
      </c>
      <c r="B26" s="20" t="s">
        <v>49</v>
      </c>
      <c r="C26" s="140">
        <v>69</v>
      </c>
      <c r="D26" s="141">
        <v>34</v>
      </c>
      <c r="E26" s="142">
        <v>35</v>
      </c>
      <c r="F26" s="143">
        <v>0</v>
      </c>
      <c r="G26" s="141">
        <v>0</v>
      </c>
      <c r="H26" s="142">
        <v>0</v>
      </c>
      <c r="I26" s="143">
        <v>18</v>
      </c>
      <c r="J26" s="141">
        <v>7</v>
      </c>
      <c r="K26" s="142">
        <v>11</v>
      </c>
      <c r="L26" s="143">
        <v>0</v>
      </c>
      <c r="M26" s="141">
        <v>0</v>
      </c>
      <c r="N26" s="142">
        <v>0</v>
      </c>
      <c r="O26" s="143">
        <v>2</v>
      </c>
      <c r="P26" s="141">
        <v>0</v>
      </c>
      <c r="Q26" s="144">
        <v>2</v>
      </c>
      <c r="R26" s="140">
        <v>17</v>
      </c>
      <c r="S26" s="141">
        <v>11</v>
      </c>
      <c r="T26" s="142">
        <v>6</v>
      </c>
      <c r="U26" s="143">
        <v>7</v>
      </c>
      <c r="V26" s="141">
        <v>3</v>
      </c>
      <c r="W26" s="142">
        <v>4</v>
      </c>
      <c r="X26" s="143">
        <v>1</v>
      </c>
      <c r="Y26" s="141">
        <v>1</v>
      </c>
      <c r="Z26" s="142">
        <v>0</v>
      </c>
      <c r="AA26" s="143">
        <v>3</v>
      </c>
      <c r="AB26" s="141">
        <v>1</v>
      </c>
      <c r="AC26" s="142">
        <v>2</v>
      </c>
      <c r="AD26" s="143">
        <v>0</v>
      </c>
      <c r="AE26" s="141">
        <v>0</v>
      </c>
      <c r="AF26" s="144">
        <v>0</v>
      </c>
      <c r="AG26" s="140">
        <v>0</v>
      </c>
      <c r="AH26" s="141">
        <v>0</v>
      </c>
      <c r="AI26" s="145">
        <v>0</v>
      </c>
      <c r="AJ26" s="143">
        <v>0</v>
      </c>
      <c r="AK26" s="141">
        <v>0</v>
      </c>
      <c r="AL26" s="142">
        <v>0</v>
      </c>
      <c r="AM26" s="143">
        <v>0</v>
      </c>
      <c r="AN26" s="141">
        <v>0</v>
      </c>
      <c r="AO26" s="142">
        <v>0</v>
      </c>
      <c r="AP26" s="143">
        <v>4</v>
      </c>
      <c r="AQ26" s="141">
        <v>1</v>
      </c>
      <c r="AR26" s="142">
        <v>3</v>
      </c>
      <c r="AS26" s="146">
        <v>2</v>
      </c>
      <c r="AT26" s="147">
        <v>1</v>
      </c>
      <c r="AU26" s="148">
        <v>1</v>
      </c>
      <c r="AV26" s="149">
        <v>3</v>
      </c>
      <c r="AW26" s="150">
        <v>3</v>
      </c>
      <c r="AX26" s="151">
        <v>0</v>
      </c>
      <c r="AY26" s="252"/>
      <c r="AZ26" s="257"/>
      <c r="BA26" s="258"/>
    </row>
    <row r="27" spans="1:53" ht="17.25" customHeight="1">
      <c r="A27" s="480"/>
      <c r="B27" s="18" t="s">
        <v>50</v>
      </c>
      <c r="C27" s="96">
        <f>+C26/$AY$27*100000</f>
        <v>681.48148148148152</v>
      </c>
      <c r="D27" s="97">
        <f>+D26/$AZ$27*100000</f>
        <v>670.87608524072618</v>
      </c>
      <c r="E27" s="98">
        <f>+E26/$BA$27*100000</f>
        <v>692.10994660866129</v>
      </c>
      <c r="F27" s="99">
        <f>+F26/$AY$27*100000</f>
        <v>0</v>
      </c>
      <c r="G27" s="97">
        <f>+G26/$AZ$27*100000</f>
        <v>0</v>
      </c>
      <c r="H27" s="98">
        <f>+H26/$BA$27*100000</f>
        <v>0</v>
      </c>
      <c r="I27" s="99">
        <f>+I26/$AY$27*100000</f>
        <v>177.7777777777778</v>
      </c>
      <c r="J27" s="97">
        <f>+J26/$AZ$27*100000</f>
        <v>138.12154696132595</v>
      </c>
      <c r="K27" s="98">
        <f>+K26/$BA$27*100000</f>
        <v>217.52026893415069</v>
      </c>
      <c r="L27" s="99">
        <f>+L26/$AY$27*100000</f>
        <v>0</v>
      </c>
      <c r="M27" s="97">
        <f>+M26/$AZ$27*100000</f>
        <v>0</v>
      </c>
      <c r="N27" s="98">
        <f>+N26/$BA$27*100000</f>
        <v>0</v>
      </c>
      <c r="O27" s="99">
        <f>+O26/$AY$27*100000</f>
        <v>19.753086419753085</v>
      </c>
      <c r="P27" s="97">
        <f>+P26/$AZ$27*100000</f>
        <v>0</v>
      </c>
      <c r="Q27" s="100">
        <f>+Q26/$BA$27*100000</f>
        <v>39.549139806209219</v>
      </c>
      <c r="R27" s="96">
        <f>+R26/$AY$27*100000</f>
        <v>167.90123456790124</v>
      </c>
      <c r="S27" s="97">
        <f>+S26/$AZ$27*100000</f>
        <v>217.04814522494081</v>
      </c>
      <c r="T27" s="98">
        <f>+T26/$BA$27*100000</f>
        <v>118.64741941862765</v>
      </c>
      <c r="U27" s="99">
        <f>+U26/$AY$27*100000</f>
        <v>69.135802469135797</v>
      </c>
      <c r="V27" s="97">
        <f>+V26/$AZ$27*100000</f>
        <v>59.194948697711133</v>
      </c>
      <c r="W27" s="98">
        <f>+W26/$BA$27*100000</f>
        <v>79.098279612418438</v>
      </c>
      <c r="X27" s="99">
        <f>+X26/$AY$27*100000</f>
        <v>9.8765432098765427</v>
      </c>
      <c r="Y27" s="97">
        <f>+Y26/$AZ$27*100000</f>
        <v>19.731649565903709</v>
      </c>
      <c r="Z27" s="98">
        <f>+Z26/$BA$27*100000</f>
        <v>0</v>
      </c>
      <c r="AA27" s="99">
        <f>+AA26/$AY$27*100000</f>
        <v>29.62962962962963</v>
      </c>
      <c r="AB27" s="97">
        <f>+AB26/$AZ$27*100000</f>
        <v>19.731649565903709</v>
      </c>
      <c r="AC27" s="98">
        <f>+AC26/$BA$27*100000</f>
        <v>39.549139806209219</v>
      </c>
      <c r="AD27" s="99">
        <f>+AD26/$AY$27*100000</f>
        <v>0</v>
      </c>
      <c r="AE27" s="97">
        <f>+AE26/$AZ$27*100000</f>
        <v>0</v>
      </c>
      <c r="AF27" s="100">
        <f>+AF26/$BA$27*100000</f>
        <v>0</v>
      </c>
      <c r="AG27" s="96">
        <f>+AG26/$AY$27*100000</f>
        <v>0</v>
      </c>
      <c r="AH27" s="97">
        <f>+AH26/$AZ$27*100000</f>
        <v>0</v>
      </c>
      <c r="AI27" s="101">
        <f>+AI26/$BA$27*100000</f>
        <v>0</v>
      </c>
      <c r="AJ27" s="99">
        <f>+AJ26/$AY$27*100000</f>
        <v>0</v>
      </c>
      <c r="AK27" s="97">
        <f>+AK26/$AZ$27*100000</f>
        <v>0</v>
      </c>
      <c r="AL27" s="98">
        <f>+AL26/$BA$27*100000</f>
        <v>0</v>
      </c>
      <c r="AM27" s="99">
        <f>+AM26/$AY$27*100000</f>
        <v>0</v>
      </c>
      <c r="AN27" s="97">
        <f>+AN26/$AZ$27*100000</f>
        <v>0</v>
      </c>
      <c r="AO27" s="98">
        <f>+AO26/$BA$27*100000</f>
        <v>0</v>
      </c>
      <c r="AP27" s="99">
        <f>+AP26/$AY$27*100000</f>
        <v>39.506172839506171</v>
      </c>
      <c r="AQ27" s="97">
        <f>+AQ26/$AZ$27*100000</f>
        <v>19.731649565903709</v>
      </c>
      <c r="AR27" s="98">
        <f>+AR26/$BA$27*100000</f>
        <v>59.323709709313825</v>
      </c>
      <c r="AS27" s="99">
        <f>+AS26/$AY$27*100000</f>
        <v>19.753086419753085</v>
      </c>
      <c r="AT27" s="97">
        <f>+AT26/$AZ$27*100000</f>
        <v>19.731649565903709</v>
      </c>
      <c r="AU27" s="98">
        <f>+AU26/$BA$27*100000</f>
        <v>19.774569903104609</v>
      </c>
      <c r="AV27" s="99">
        <f>+AV26/$AY$27*100000</f>
        <v>29.62962962962963</v>
      </c>
      <c r="AW27" s="97">
        <f>+AW26/$AZ$27*100000</f>
        <v>59.194948697711133</v>
      </c>
      <c r="AX27" s="100">
        <f>+AX26/$BA$27*100000</f>
        <v>0</v>
      </c>
      <c r="AY27" s="252">
        <f>SUM(AZ27:BA27)</f>
        <v>10125</v>
      </c>
      <c r="AZ27" s="255">
        <f>+人口動態1!AA13</f>
        <v>5068</v>
      </c>
      <c r="BA27" s="256">
        <f>+人口動態1!AB13</f>
        <v>5057</v>
      </c>
    </row>
    <row r="28" spans="1:53" ht="17.25" customHeight="1">
      <c r="A28" s="480"/>
      <c r="B28" s="61" t="s">
        <v>125</v>
      </c>
      <c r="C28" s="152">
        <v>369.52</v>
      </c>
      <c r="D28" s="153">
        <v>491.51</v>
      </c>
      <c r="E28" s="154">
        <v>252.69</v>
      </c>
      <c r="F28" s="155">
        <v>0</v>
      </c>
      <c r="G28" s="156">
        <v>0</v>
      </c>
      <c r="H28" s="157">
        <v>0</v>
      </c>
      <c r="I28" s="158">
        <v>136.87</v>
      </c>
      <c r="J28" s="153">
        <v>158.06</v>
      </c>
      <c r="K28" s="154">
        <v>112.11</v>
      </c>
      <c r="L28" s="155">
        <v>0</v>
      </c>
      <c r="M28" s="156">
        <v>0</v>
      </c>
      <c r="N28" s="157">
        <v>0</v>
      </c>
      <c r="O28" s="155">
        <v>9.69</v>
      </c>
      <c r="P28" s="156">
        <v>0</v>
      </c>
      <c r="Q28" s="159">
        <v>17.48</v>
      </c>
      <c r="R28" s="152">
        <v>64.64</v>
      </c>
      <c r="S28" s="153">
        <v>106.68</v>
      </c>
      <c r="T28" s="154">
        <v>40.58</v>
      </c>
      <c r="U28" s="158">
        <v>27.87</v>
      </c>
      <c r="V28" s="153">
        <v>32.22</v>
      </c>
      <c r="W28" s="154">
        <v>22.93</v>
      </c>
      <c r="X28" s="155">
        <v>5.0999999999999996</v>
      </c>
      <c r="Y28" s="156">
        <v>10.62</v>
      </c>
      <c r="Z28" s="157">
        <v>0</v>
      </c>
      <c r="AA28" s="158">
        <v>11.38</v>
      </c>
      <c r="AB28" s="153">
        <v>13.14</v>
      </c>
      <c r="AC28" s="154">
        <v>7.58</v>
      </c>
      <c r="AD28" s="155">
        <v>0</v>
      </c>
      <c r="AE28" s="156">
        <v>0</v>
      </c>
      <c r="AF28" s="159">
        <v>0</v>
      </c>
      <c r="AG28" s="160">
        <v>0</v>
      </c>
      <c r="AH28" s="156">
        <v>0</v>
      </c>
      <c r="AI28" s="157">
        <v>0</v>
      </c>
      <c r="AJ28" s="161">
        <v>0</v>
      </c>
      <c r="AK28" s="156">
        <v>0</v>
      </c>
      <c r="AL28" s="157">
        <v>0</v>
      </c>
      <c r="AM28" s="155">
        <v>0</v>
      </c>
      <c r="AN28" s="156">
        <v>0</v>
      </c>
      <c r="AO28" s="157">
        <v>0</v>
      </c>
      <c r="AP28" s="158">
        <v>10.47</v>
      </c>
      <c r="AQ28" s="153">
        <v>8.4600000000000009</v>
      </c>
      <c r="AR28" s="154">
        <v>11.37</v>
      </c>
      <c r="AS28" s="158">
        <v>10.79</v>
      </c>
      <c r="AT28" s="153">
        <v>13.14</v>
      </c>
      <c r="AU28" s="154">
        <v>7.84</v>
      </c>
      <c r="AV28" s="158">
        <v>34.94</v>
      </c>
      <c r="AW28" s="153">
        <v>66.430000000000007</v>
      </c>
      <c r="AX28" s="162">
        <v>0</v>
      </c>
      <c r="AY28" s="252"/>
      <c r="AZ28" s="255"/>
      <c r="BA28" s="256"/>
    </row>
    <row r="29" spans="1:53" ht="17.25" customHeight="1">
      <c r="A29" s="480" t="s">
        <v>117</v>
      </c>
      <c r="B29" s="21" t="s">
        <v>49</v>
      </c>
      <c r="C29" s="84">
        <v>120</v>
      </c>
      <c r="D29" s="85">
        <v>63</v>
      </c>
      <c r="E29" s="86">
        <v>57</v>
      </c>
      <c r="F29" s="87">
        <v>0</v>
      </c>
      <c r="G29" s="85">
        <v>0</v>
      </c>
      <c r="H29" s="86">
        <v>0</v>
      </c>
      <c r="I29" s="87">
        <v>36</v>
      </c>
      <c r="J29" s="85">
        <v>22</v>
      </c>
      <c r="K29" s="86">
        <v>14</v>
      </c>
      <c r="L29" s="87">
        <v>1</v>
      </c>
      <c r="M29" s="85">
        <v>1</v>
      </c>
      <c r="N29" s="86">
        <v>0</v>
      </c>
      <c r="O29" s="87">
        <v>1</v>
      </c>
      <c r="P29" s="85">
        <v>1</v>
      </c>
      <c r="Q29" s="88">
        <v>0</v>
      </c>
      <c r="R29" s="84">
        <v>11</v>
      </c>
      <c r="S29" s="85">
        <v>5</v>
      </c>
      <c r="T29" s="86">
        <v>6</v>
      </c>
      <c r="U29" s="87">
        <v>7</v>
      </c>
      <c r="V29" s="85">
        <v>3</v>
      </c>
      <c r="W29" s="86">
        <v>4</v>
      </c>
      <c r="X29" s="87">
        <v>2</v>
      </c>
      <c r="Y29" s="85">
        <v>2</v>
      </c>
      <c r="Z29" s="86">
        <v>0</v>
      </c>
      <c r="AA29" s="87">
        <v>10</v>
      </c>
      <c r="AB29" s="85">
        <v>6</v>
      </c>
      <c r="AC29" s="86">
        <v>4</v>
      </c>
      <c r="AD29" s="87">
        <v>3</v>
      </c>
      <c r="AE29" s="85">
        <v>2</v>
      </c>
      <c r="AF29" s="88">
        <v>1</v>
      </c>
      <c r="AG29" s="84">
        <v>0</v>
      </c>
      <c r="AH29" s="85">
        <v>0</v>
      </c>
      <c r="AI29" s="89">
        <v>0</v>
      </c>
      <c r="AJ29" s="87">
        <v>0</v>
      </c>
      <c r="AK29" s="85">
        <v>0</v>
      </c>
      <c r="AL29" s="86">
        <v>0</v>
      </c>
      <c r="AM29" s="87">
        <v>3</v>
      </c>
      <c r="AN29" s="85">
        <v>2</v>
      </c>
      <c r="AO29" s="86">
        <v>1</v>
      </c>
      <c r="AP29" s="87">
        <v>12</v>
      </c>
      <c r="AQ29" s="85">
        <v>3</v>
      </c>
      <c r="AR29" s="86">
        <v>9</v>
      </c>
      <c r="AS29" s="90">
        <v>4</v>
      </c>
      <c r="AT29" s="91">
        <v>3</v>
      </c>
      <c r="AU29" s="92">
        <v>1</v>
      </c>
      <c r="AV29" s="93">
        <v>2</v>
      </c>
      <c r="AW29" s="94">
        <v>2</v>
      </c>
      <c r="AX29" s="95">
        <v>0</v>
      </c>
      <c r="AY29" s="252"/>
      <c r="AZ29" s="255"/>
      <c r="BA29" s="256"/>
    </row>
    <row r="30" spans="1:53" ht="17.25" customHeight="1">
      <c r="A30" s="480"/>
      <c r="B30" s="18" t="s">
        <v>50</v>
      </c>
      <c r="C30" s="96">
        <f>+C29/$AY$30*100000</f>
        <v>828.15734989648035</v>
      </c>
      <c r="D30" s="97">
        <f>+D29/$AZ$30*100000</f>
        <v>852.73416350839204</v>
      </c>
      <c r="E30" s="98">
        <f>+E29/$BA$30*100000</f>
        <v>802.59081948746825</v>
      </c>
      <c r="F30" s="99">
        <f>+F29/$AY$30*100000</f>
        <v>0</v>
      </c>
      <c r="G30" s="97">
        <f>+G29/$AZ$30*100000</f>
        <v>0</v>
      </c>
      <c r="H30" s="98">
        <f>+H29/$BA$30*100000</f>
        <v>0</v>
      </c>
      <c r="I30" s="99">
        <f>+I29/$AY$30*100000</f>
        <v>248.44720496894411</v>
      </c>
      <c r="J30" s="97">
        <f>+J29/$AZ$30*100000</f>
        <v>297.78018408229559</v>
      </c>
      <c r="K30" s="98">
        <f>+K29/$BA$30*100000</f>
        <v>197.12756969867644</v>
      </c>
      <c r="L30" s="99">
        <f>+L29/$AY$30*100000</f>
        <v>6.9013112491373363</v>
      </c>
      <c r="M30" s="97">
        <f>+M29/$AZ$30*100000</f>
        <v>13.535462912831619</v>
      </c>
      <c r="N30" s="98">
        <f>+N29/$BA$30*100000</f>
        <v>0</v>
      </c>
      <c r="O30" s="99">
        <f>+O29/$AY$30*100000</f>
        <v>6.9013112491373363</v>
      </c>
      <c r="P30" s="97">
        <f>+P29/$AZ$30*100000</f>
        <v>13.535462912831619</v>
      </c>
      <c r="Q30" s="100">
        <f>+Q29/$BA$30*100000</f>
        <v>0</v>
      </c>
      <c r="R30" s="96">
        <f>+R29/$AY$30*100000</f>
        <v>75.914423740510699</v>
      </c>
      <c r="S30" s="97">
        <f>+S29/$AZ$30*100000</f>
        <v>67.677314564158095</v>
      </c>
      <c r="T30" s="98">
        <f>+T29/$BA$30*100000</f>
        <v>84.483244156575608</v>
      </c>
      <c r="U30" s="99">
        <f>+U29/$AY$30*100000</f>
        <v>48.309178743961354</v>
      </c>
      <c r="V30" s="97">
        <f>+V29/$AZ$30*100000</f>
        <v>40.606388738494857</v>
      </c>
      <c r="W30" s="98">
        <f>+W29/$BA$30*100000</f>
        <v>56.322162771050408</v>
      </c>
      <c r="X30" s="99">
        <f>+X29/$AY$30*100000</f>
        <v>13.802622498274673</v>
      </c>
      <c r="Y30" s="97">
        <f>+Y29/$AZ$30*100000</f>
        <v>27.070925825663238</v>
      </c>
      <c r="Z30" s="98">
        <f>+Z29/$BA$30*100000</f>
        <v>0</v>
      </c>
      <c r="AA30" s="99">
        <f>+AA29/$AY$30*100000</f>
        <v>69.013112491373363</v>
      </c>
      <c r="AB30" s="97">
        <f>+AB29/$AZ$30*100000</f>
        <v>81.212777476989714</v>
      </c>
      <c r="AC30" s="98">
        <f>+AC29/$BA$30*100000</f>
        <v>56.322162771050408</v>
      </c>
      <c r="AD30" s="99">
        <f>+AD29/$AY$30*100000</f>
        <v>20.703933747412009</v>
      </c>
      <c r="AE30" s="97">
        <f>+AE29/$AZ$30*100000</f>
        <v>27.070925825663238</v>
      </c>
      <c r="AF30" s="100">
        <f>+AF29/$BA$30*100000</f>
        <v>14.080540692762602</v>
      </c>
      <c r="AG30" s="96">
        <f>+AG29/$AY$30*100000</f>
        <v>0</v>
      </c>
      <c r="AH30" s="97">
        <f>+AH29/$AZ$30*100000</f>
        <v>0</v>
      </c>
      <c r="AI30" s="101">
        <f>+AI29/$BA$30*100000</f>
        <v>0</v>
      </c>
      <c r="AJ30" s="99">
        <f>+AJ29/$AY$30*100000</f>
        <v>0</v>
      </c>
      <c r="AK30" s="97">
        <f>+AK29/$AZ$30*100000</f>
        <v>0</v>
      </c>
      <c r="AL30" s="98">
        <f>+AL29/$BA$30*100000</f>
        <v>0</v>
      </c>
      <c r="AM30" s="99">
        <f>+AM29/$AY$30*100000</f>
        <v>20.703933747412009</v>
      </c>
      <c r="AN30" s="97">
        <f>+AN29/$AZ$30*100000</f>
        <v>27.070925825663238</v>
      </c>
      <c r="AO30" s="98">
        <f>+AO29/$BA$30*100000</f>
        <v>14.080540692762602</v>
      </c>
      <c r="AP30" s="99">
        <f>+AP29/$AY$30*100000</f>
        <v>82.815734989648035</v>
      </c>
      <c r="AQ30" s="97">
        <f>+AQ29/$AZ$30*100000</f>
        <v>40.606388738494857</v>
      </c>
      <c r="AR30" s="98">
        <f>+AR29/$BA$30*100000</f>
        <v>126.72486623486341</v>
      </c>
      <c r="AS30" s="99">
        <f>+AS29/$AY$30*100000</f>
        <v>27.605244996549345</v>
      </c>
      <c r="AT30" s="97">
        <f>+AT29/$AZ$30*100000</f>
        <v>40.606388738494857</v>
      </c>
      <c r="AU30" s="98">
        <f>+AU29/$BA$30*100000</f>
        <v>14.080540692762602</v>
      </c>
      <c r="AV30" s="99">
        <f>+AV29/$AY$30*100000</f>
        <v>13.802622498274673</v>
      </c>
      <c r="AW30" s="97">
        <f>+AW29/$AZ$30*100000</f>
        <v>27.070925825663238</v>
      </c>
      <c r="AX30" s="100">
        <f>+AX29/$BA$30*100000</f>
        <v>0</v>
      </c>
      <c r="AY30" s="252">
        <f>SUM(AZ30:BA30)</f>
        <v>14490</v>
      </c>
      <c r="AZ30" s="257">
        <f>+人口動態1!AA14</f>
        <v>7388</v>
      </c>
      <c r="BA30" s="258">
        <f>+人口動態1!AB14</f>
        <v>7102</v>
      </c>
    </row>
    <row r="31" spans="1:53" ht="17.25" customHeight="1" thickBot="1">
      <c r="A31" s="481"/>
      <c r="B31" s="60" t="s">
        <v>125</v>
      </c>
      <c r="C31" s="163">
        <v>383.18</v>
      </c>
      <c r="D31" s="164">
        <v>543.15</v>
      </c>
      <c r="E31" s="165">
        <v>268.51</v>
      </c>
      <c r="F31" s="166">
        <v>0</v>
      </c>
      <c r="G31" s="167">
        <v>0</v>
      </c>
      <c r="H31" s="168">
        <v>0</v>
      </c>
      <c r="I31" s="169">
        <v>128.71</v>
      </c>
      <c r="J31" s="164">
        <v>186.11</v>
      </c>
      <c r="K31" s="165">
        <v>93.34</v>
      </c>
      <c r="L31" s="166">
        <v>1.73</v>
      </c>
      <c r="M31" s="167">
        <v>6.33</v>
      </c>
      <c r="N31" s="168">
        <v>0</v>
      </c>
      <c r="O31" s="166">
        <v>1.73</v>
      </c>
      <c r="P31" s="167">
        <v>6.33</v>
      </c>
      <c r="Q31" s="170">
        <v>0</v>
      </c>
      <c r="R31" s="163">
        <v>23.11</v>
      </c>
      <c r="S31" s="164">
        <v>34.369999999999997</v>
      </c>
      <c r="T31" s="165">
        <v>17.46</v>
      </c>
      <c r="U31" s="169">
        <v>15.68</v>
      </c>
      <c r="V31" s="164">
        <v>21.33</v>
      </c>
      <c r="W31" s="165">
        <v>12.7</v>
      </c>
      <c r="X31" s="166">
        <v>7.04</v>
      </c>
      <c r="Y31" s="167">
        <v>16.46</v>
      </c>
      <c r="Z31" s="168">
        <v>0</v>
      </c>
      <c r="AA31" s="169">
        <v>28.54</v>
      </c>
      <c r="AB31" s="164">
        <v>45.59</v>
      </c>
      <c r="AC31" s="165">
        <v>18.510000000000002</v>
      </c>
      <c r="AD31" s="166">
        <v>7.76</v>
      </c>
      <c r="AE31" s="167">
        <v>12.66</v>
      </c>
      <c r="AF31" s="170">
        <v>8.19</v>
      </c>
      <c r="AG31" s="171">
        <v>0</v>
      </c>
      <c r="AH31" s="167">
        <v>0</v>
      </c>
      <c r="AI31" s="168">
        <v>0</v>
      </c>
      <c r="AJ31" s="172">
        <v>0</v>
      </c>
      <c r="AK31" s="167">
        <v>0</v>
      </c>
      <c r="AL31" s="168">
        <v>0</v>
      </c>
      <c r="AM31" s="166">
        <v>7.25</v>
      </c>
      <c r="AN31" s="167">
        <v>15</v>
      </c>
      <c r="AO31" s="168">
        <v>2.38</v>
      </c>
      <c r="AP31" s="169">
        <v>25.3</v>
      </c>
      <c r="AQ31" s="164">
        <v>21.91</v>
      </c>
      <c r="AR31" s="165">
        <v>24.6</v>
      </c>
      <c r="AS31" s="169">
        <v>24.99</v>
      </c>
      <c r="AT31" s="164">
        <v>40.01</v>
      </c>
      <c r="AU31" s="165">
        <v>10.5</v>
      </c>
      <c r="AV31" s="169">
        <v>16.329999999999998</v>
      </c>
      <c r="AW31" s="164">
        <v>32.21</v>
      </c>
      <c r="AX31" s="173">
        <v>0</v>
      </c>
      <c r="AZ31" s="22"/>
      <c r="BA31" s="23"/>
    </row>
    <row r="32" spans="1:53" ht="10.5" customHeight="1">
      <c r="C32" s="462" t="s">
        <v>51</v>
      </c>
      <c r="D32" s="462"/>
      <c r="E32" s="463" t="s">
        <v>52</v>
      </c>
      <c r="F32" s="463"/>
      <c r="G32" s="463"/>
      <c r="H32" s="463"/>
      <c r="I32" s="463"/>
      <c r="J32" s="463"/>
      <c r="K32" s="463"/>
      <c r="L32" s="463"/>
      <c r="M32" s="463"/>
      <c r="N32" s="463"/>
      <c r="O32" s="463"/>
      <c r="P32" s="464" t="s">
        <v>53</v>
      </c>
      <c r="Q32" s="464"/>
      <c r="R32" s="2"/>
      <c r="S32" s="2"/>
    </row>
    <row r="33" spans="3:19" ht="8.25" customHeight="1">
      <c r="C33" s="462"/>
      <c r="D33" s="462"/>
      <c r="E33" s="465" t="s">
        <v>119</v>
      </c>
      <c r="F33" s="465"/>
      <c r="G33" s="465"/>
      <c r="H33" s="465"/>
      <c r="I33" s="465"/>
      <c r="J33" s="465"/>
      <c r="K33" s="465"/>
      <c r="L33" s="465"/>
      <c r="M33" s="465"/>
      <c r="N33" s="465"/>
      <c r="O33" s="465"/>
      <c r="P33" s="464"/>
      <c r="Q33" s="464"/>
      <c r="R33" s="2"/>
      <c r="S33" s="2"/>
    </row>
    <row r="34" spans="3:19" ht="8.25" customHeight="1">
      <c r="C34" s="462" t="s">
        <v>54</v>
      </c>
      <c r="D34" s="462"/>
      <c r="E34" s="463" t="s">
        <v>120</v>
      </c>
      <c r="F34" s="463"/>
      <c r="G34" s="463"/>
      <c r="H34" s="463"/>
      <c r="I34" s="463"/>
      <c r="J34" s="463"/>
      <c r="K34" s="463"/>
      <c r="L34" s="463"/>
      <c r="M34" s="463"/>
      <c r="N34" s="463"/>
      <c r="O34" s="463"/>
      <c r="P34" s="464" t="s">
        <v>53</v>
      </c>
      <c r="Q34" s="464"/>
      <c r="R34" s="2"/>
      <c r="S34" s="2"/>
    </row>
    <row r="35" spans="3:19" ht="8.25" customHeight="1">
      <c r="C35" s="462"/>
      <c r="D35" s="462"/>
      <c r="E35" s="465" t="s">
        <v>55</v>
      </c>
      <c r="F35" s="465"/>
      <c r="G35" s="465"/>
      <c r="H35" s="465"/>
      <c r="I35" s="465"/>
      <c r="J35" s="465"/>
      <c r="K35" s="465"/>
      <c r="L35" s="465"/>
      <c r="M35" s="465"/>
      <c r="N35" s="465"/>
      <c r="O35" s="465"/>
      <c r="P35" s="464"/>
      <c r="Q35" s="464"/>
    </row>
  </sheetData>
  <protectedRanges>
    <protectedRange sqref="C5:AX31" name="範囲1"/>
  </protectedRanges>
  <mergeCells count="35">
    <mergeCell ref="A3:B4"/>
    <mergeCell ref="A5:A7"/>
    <mergeCell ref="A8:A10"/>
    <mergeCell ref="A11:A13"/>
    <mergeCell ref="A29:A31"/>
    <mergeCell ref="A14:A16"/>
    <mergeCell ref="A17:A19"/>
    <mergeCell ref="A20:A22"/>
    <mergeCell ref="A23:A25"/>
    <mergeCell ref="A26:A28"/>
    <mergeCell ref="AG3:AI3"/>
    <mergeCell ref="AV3:AX3"/>
    <mergeCell ref="AY3:BA3"/>
    <mergeCell ref="AJ3:AL3"/>
    <mergeCell ref="AM3:AO3"/>
    <mergeCell ref="AP3:AR3"/>
    <mergeCell ref="AS3:AU3"/>
    <mergeCell ref="C34:D35"/>
    <mergeCell ref="E34:O34"/>
    <mergeCell ref="P34:Q35"/>
    <mergeCell ref="E35:O35"/>
    <mergeCell ref="AA3:AC3"/>
    <mergeCell ref="U3:W3"/>
    <mergeCell ref="X3:Z3"/>
    <mergeCell ref="F3:H3"/>
    <mergeCell ref="C32:D33"/>
    <mergeCell ref="P32:Q33"/>
    <mergeCell ref="E32:O32"/>
    <mergeCell ref="E33:O33"/>
    <mergeCell ref="C3:E3"/>
    <mergeCell ref="AD3:AF3"/>
    <mergeCell ref="I3:K3"/>
    <mergeCell ref="L3:N3"/>
    <mergeCell ref="O3:Q3"/>
    <mergeCell ref="R3:T3"/>
  </mergeCells>
  <phoneticPr fontId="2"/>
  <printOptions horizontalCentered="1" verticalCentered="1"/>
  <pageMargins left="0" right="0" top="0.59055118110236227" bottom="0.59055118110236227" header="0" footer="0.19685039370078741"/>
  <pageSetup paperSize="9" scale="95" firstPageNumber="9" fitToWidth="3" orientation="landscape" useFirstPageNumber="1" r:id="rId1"/>
  <headerFooter alignWithMargins="0">
    <oddFooter>&amp;C- &amp;P -</oddFooter>
  </headerFooter>
  <colBreaks count="2" manualBreakCount="2">
    <brk id="17" max="34" man="1"/>
    <brk id="32" max="34"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33"/>
  <sheetViews>
    <sheetView view="pageBreakPreview" zoomScaleNormal="100" zoomScaleSheetLayoutView="100" workbookViewId="0">
      <pane xSplit="5" ySplit="6" topLeftCell="F16" activePane="bottomRight" state="frozen"/>
      <selection activeCell="D10" sqref="D10:N10"/>
      <selection pane="topRight" activeCell="D10" sqref="D10:N10"/>
      <selection pane="bottomLeft" activeCell="D10" sqref="D10:N10"/>
      <selection pane="bottomRight" activeCell="N36" sqref="N36"/>
    </sheetView>
  </sheetViews>
  <sheetFormatPr defaultRowHeight="13.5"/>
  <cols>
    <col min="1" max="1" width="4.5" customWidth="1"/>
    <col min="3" max="5" width="7.375" customWidth="1"/>
    <col min="6" max="20" width="6.75" customWidth="1"/>
    <col min="21" max="23" width="7" customWidth="1"/>
    <col min="24" max="24" width="6.5" customWidth="1"/>
    <col min="25" max="25" width="6.25" customWidth="1"/>
    <col min="26" max="26" width="5.75" customWidth="1"/>
    <col min="27" max="30" width="7" customWidth="1"/>
    <col min="31" max="31" width="5.875" customWidth="1"/>
    <col min="32" max="33" width="7" customWidth="1"/>
    <col min="34" max="34" width="5.25" customWidth="1"/>
    <col min="35" max="38" width="7" customWidth="1"/>
  </cols>
  <sheetData>
    <row r="1" spans="1:41">
      <c r="A1" s="24" t="s">
        <v>88</v>
      </c>
      <c r="C1" s="3" t="s">
        <v>56</v>
      </c>
    </row>
    <row r="2" spans="1:41">
      <c r="A2" s="3"/>
      <c r="C2" s="2" t="s">
        <v>57</v>
      </c>
      <c r="U2" s="2" t="s">
        <v>58</v>
      </c>
    </row>
    <row r="3" spans="1:41" s="246" customFormat="1" ht="14.25" thickBot="1">
      <c r="A3" s="3"/>
      <c r="R3" s="247" t="s">
        <v>176</v>
      </c>
      <c r="AJ3" s="247" t="s">
        <v>175</v>
      </c>
    </row>
    <row r="4" spans="1:41" ht="16.5" customHeight="1">
      <c r="A4" s="487"/>
      <c r="B4" s="488"/>
      <c r="C4" s="493" t="s">
        <v>59</v>
      </c>
      <c r="D4" s="493"/>
      <c r="E4" s="468"/>
      <c r="F4" s="496" t="s">
        <v>60</v>
      </c>
      <c r="G4" s="497"/>
      <c r="H4" s="497"/>
      <c r="I4" s="497"/>
      <c r="J4" s="497"/>
      <c r="K4" s="497"/>
      <c r="L4" s="497"/>
      <c r="M4" s="497"/>
      <c r="N4" s="497"/>
      <c r="O4" s="497"/>
      <c r="P4" s="497"/>
      <c r="Q4" s="497"/>
      <c r="R4" s="497"/>
      <c r="S4" s="497"/>
      <c r="T4" s="498"/>
      <c r="U4" s="496" t="s">
        <v>60</v>
      </c>
      <c r="V4" s="497"/>
      <c r="W4" s="497"/>
      <c r="X4" s="497"/>
      <c r="Y4" s="497"/>
      <c r="Z4" s="497"/>
      <c r="AA4" s="497"/>
      <c r="AB4" s="497"/>
      <c r="AC4" s="497"/>
      <c r="AD4" s="497"/>
      <c r="AE4" s="497"/>
      <c r="AF4" s="497"/>
      <c r="AG4" s="497"/>
      <c r="AH4" s="497"/>
      <c r="AI4" s="497"/>
      <c r="AJ4" s="497"/>
      <c r="AK4" s="497"/>
      <c r="AL4" s="498"/>
    </row>
    <row r="5" spans="1:41" ht="16.5" customHeight="1">
      <c r="A5" s="489"/>
      <c r="B5" s="490"/>
      <c r="C5" s="494"/>
      <c r="D5" s="494"/>
      <c r="E5" s="495"/>
      <c r="F5" s="505" t="s">
        <v>89</v>
      </c>
      <c r="G5" s="499"/>
      <c r="H5" s="499"/>
      <c r="I5" s="499" t="s">
        <v>90</v>
      </c>
      <c r="J5" s="499"/>
      <c r="K5" s="499"/>
      <c r="L5" s="499" t="s">
        <v>91</v>
      </c>
      <c r="M5" s="499"/>
      <c r="N5" s="499"/>
      <c r="O5" s="501" t="s">
        <v>92</v>
      </c>
      <c r="P5" s="501"/>
      <c r="Q5" s="501"/>
      <c r="R5" s="499" t="s">
        <v>93</v>
      </c>
      <c r="S5" s="499"/>
      <c r="T5" s="500"/>
      <c r="U5" s="502" t="s">
        <v>94</v>
      </c>
      <c r="V5" s="503"/>
      <c r="W5" s="503"/>
      <c r="X5" s="504" t="s">
        <v>95</v>
      </c>
      <c r="Y5" s="501"/>
      <c r="Z5" s="499"/>
      <c r="AA5" s="499" t="s">
        <v>96</v>
      </c>
      <c r="AB5" s="499"/>
      <c r="AC5" s="499"/>
      <c r="AD5" s="499" t="s">
        <v>97</v>
      </c>
      <c r="AE5" s="499"/>
      <c r="AF5" s="499"/>
      <c r="AG5" s="499" t="s">
        <v>98</v>
      </c>
      <c r="AH5" s="499"/>
      <c r="AI5" s="499"/>
      <c r="AJ5" s="499" t="s">
        <v>61</v>
      </c>
      <c r="AK5" s="499"/>
      <c r="AL5" s="500"/>
      <c r="AM5" s="485" t="s">
        <v>25</v>
      </c>
      <c r="AN5" s="486"/>
      <c r="AO5" s="486"/>
    </row>
    <row r="6" spans="1:41" ht="16.5" customHeight="1" thickBot="1">
      <c r="A6" s="491"/>
      <c r="B6" s="492"/>
      <c r="C6" s="8" t="s">
        <v>7</v>
      </c>
      <c r="D6" s="12" t="s">
        <v>4</v>
      </c>
      <c r="E6" s="25" t="s">
        <v>3</v>
      </c>
      <c r="F6" s="11" t="s">
        <v>7</v>
      </c>
      <c r="G6" s="12" t="s">
        <v>4</v>
      </c>
      <c r="H6" s="13" t="s">
        <v>3</v>
      </c>
      <c r="I6" s="8" t="s">
        <v>7</v>
      </c>
      <c r="J6" s="12" t="s">
        <v>4</v>
      </c>
      <c r="K6" s="13" t="s">
        <v>3</v>
      </c>
      <c r="L6" s="8" t="s">
        <v>7</v>
      </c>
      <c r="M6" s="12" t="s">
        <v>4</v>
      </c>
      <c r="N6" s="13" t="s">
        <v>3</v>
      </c>
      <c r="O6" s="8" t="s">
        <v>7</v>
      </c>
      <c r="P6" s="12" t="s">
        <v>4</v>
      </c>
      <c r="Q6" s="13" t="s">
        <v>3</v>
      </c>
      <c r="R6" s="8" t="s">
        <v>7</v>
      </c>
      <c r="S6" s="12" t="s">
        <v>4</v>
      </c>
      <c r="T6" s="14" t="s">
        <v>3</v>
      </c>
      <c r="U6" s="11" t="s">
        <v>7</v>
      </c>
      <c r="V6" s="12" t="s">
        <v>4</v>
      </c>
      <c r="W6" s="13" t="s">
        <v>3</v>
      </c>
      <c r="X6" s="8" t="s">
        <v>7</v>
      </c>
      <c r="Y6" s="12" t="s">
        <v>4</v>
      </c>
      <c r="Z6" s="13" t="s">
        <v>3</v>
      </c>
      <c r="AA6" s="8" t="s">
        <v>7</v>
      </c>
      <c r="AB6" s="12" t="s">
        <v>4</v>
      </c>
      <c r="AC6" s="13" t="s">
        <v>3</v>
      </c>
      <c r="AD6" s="8" t="s">
        <v>7</v>
      </c>
      <c r="AE6" s="12" t="s">
        <v>4</v>
      </c>
      <c r="AF6" s="13" t="s">
        <v>3</v>
      </c>
      <c r="AG6" s="8" t="s">
        <v>7</v>
      </c>
      <c r="AH6" s="12" t="s">
        <v>4</v>
      </c>
      <c r="AI6" s="13" t="s">
        <v>3</v>
      </c>
      <c r="AJ6" s="8" t="s">
        <v>7</v>
      </c>
      <c r="AK6" s="12" t="s">
        <v>4</v>
      </c>
      <c r="AL6" s="14" t="s">
        <v>3</v>
      </c>
      <c r="AM6" s="259" t="s">
        <v>7</v>
      </c>
      <c r="AN6" s="260" t="s">
        <v>4</v>
      </c>
      <c r="AO6" s="260" t="s">
        <v>3</v>
      </c>
    </row>
    <row r="7" spans="1:41" ht="17.25" customHeight="1" thickBot="1">
      <c r="A7" s="484" t="s">
        <v>6</v>
      </c>
      <c r="B7" s="250" t="s">
        <v>49</v>
      </c>
      <c r="C7" s="87">
        <v>5229</v>
      </c>
      <c r="D7" s="85">
        <v>3201</v>
      </c>
      <c r="E7" s="174">
        <v>2028</v>
      </c>
      <c r="F7" s="84">
        <v>133</v>
      </c>
      <c r="G7" s="85">
        <v>113</v>
      </c>
      <c r="H7" s="86">
        <v>20</v>
      </c>
      <c r="I7" s="87">
        <v>726</v>
      </c>
      <c r="J7" s="85">
        <v>490</v>
      </c>
      <c r="K7" s="86">
        <v>236</v>
      </c>
      <c r="L7" s="87">
        <v>450</v>
      </c>
      <c r="M7" s="85">
        <v>228</v>
      </c>
      <c r="N7" s="86">
        <v>222</v>
      </c>
      <c r="O7" s="87">
        <v>249</v>
      </c>
      <c r="P7" s="85">
        <v>155</v>
      </c>
      <c r="Q7" s="86">
        <v>94</v>
      </c>
      <c r="R7" s="87">
        <v>365</v>
      </c>
      <c r="S7" s="85">
        <v>232</v>
      </c>
      <c r="T7" s="88">
        <v>133</v>
      </c>
      <c r="U7" s="84">
        <v>232</v>
      </c>
      <c r="V7" s="85">
        <v>118</v>
      </c>
      <c r="W7" s="86">
        <v>114</v>
      </c>
      <c r="X7" s="87">
        <v>462</v>
      </c>
      <c r="Y7" s="85">
        <v>243</v>
      </c>
      <c r="Z7" s="86">
        <v>219</v>
      </c>
      <c r="AA7" s="87">
        <v>1195</v>
      </c>
      <c r="AB7" s="85">
        <v>884</v>
      </c>
      <c r="AC7" s="86">
        <v>311</v>
      </c>
      <c r="AD7" s="87">
        <v>170</v>
      </c>
      <c r="AE7" s="85">
        <v>0</v>
      </c>
      <c r="AF7" s="86">
        <v>170</v>
      </c>
      <c r="AG7" s="209"/>
      <c r="AH7" s="184"/>
      <c r="AI7" s="86">
        <v>71</v>
      </c>
      <c r="AJ7" s="87">
        <v>106</v>
      </c>
      <c r="AK7" s="85">
        <v>53</v>
      </c>
      <c r="AL7" s="88">
        <v>53</v>
      </c>
      <c r="AM7" s="252"/>
      <c r="AN7" s="252"/>
      <c r="AO7" s="252"/>
    </row>
    <row r="8" spans="1:41" ht="17.25" customHeight="1">
      <c r="A8" s="484"/>
      <c r="B8" s="26" t="s">
        <v>50</v>
      </c>
      <c r="C8" s="99">
        <f>+C7/$AM$8*100000</f>
        <v>285.88408381777992</v>
      </c>
      <c r="D8" s="97">
        <f>+D7/$AN$8*100000</f>
        <v>359.53728528570355</v>
      </c>
      <c r="E8" s="175">
        <f>+E7/$AO$8*100000</f>
        <v>216.03149713662395</v>
      </c>
      <c r="F8" s="96">
        <f>+F7/$AM$8*100000</f>
        <v>7.2714827209341619</v>
      </c>
      <c r="G8" s="97">
        <f>+G7/$AN$8*100000</f>
        <v>12.692194076002655</v>
      </c>
      <c r="H8" s="98">
        <f>+H7/$AO$8*100000</f>
        <v>2.1304881374420508</v>
      </c>
      <c r="I8" s="99">
        <f>+I7/$AM$8*100000</f>
        <v>39.692454551866177</v>
      </c>
      <c r="J8" s="97">
        <f>+J7/$AN$8*100000</f>
        <v>55.036947763197354</v>
      </c>
      <c r="K8" s="98">
        <f>+K7/$AO$8*100000</f>
        <v>25.139760021816201</v>
      </c>
      <c r="L8" s="99">
        <f>+L7/$AM$8*100000</f>
        <v>24.602761085867463</v>
      </c>
      <c r="M8" s="97">
        <f>+M7/$AN$8*100000</f>
        <v>25.609028755120402</v>
      </c>
      <c r="N8" s="98">
        <f>+N7/$AO$8*100000</f>
        <v>23.648418325606762</v>
      </c>
      <c r="O8" s="99">
        <f>+O7/$AM$8*100000</f>
        <v>13.613527800846663</v>
      </c>
      <c r="P8" s="97">
        <f>+P7/$AN$8*100000</f>
        <v>17.409646741419571</v>
      </c>
      <c r="Q8" s="98">
        <f>+Q7/$AO$8*100000</f>
        <v>10.013294245977638</v>
      </c>
      <c r="R8" s="99">
        <f>+R7/$AM$8*100000</f>
        <v>19.955572880759163</v>
      </c>
      <c r="S8" s="97">
        <f>+S7/$AN$8*100000</f>
        <v>26.058309961350584</v>
      </c>
      <c r="T8" s="100">
        <f>+T7/$AO$8*100000</f>
        <v>14.167746113989637</v>
      </c>
      <c r="U8" s="96">
        <f>+U7/$AM$8*100000</f>
        <v>12.684090159825002</v>
      </c>
      <c r="V8" s="97">
        <f>+V7/$AN$8*100000</f>
        <v>13.253795583790385</v>
      </c>
      <c r="W8" s="98">
        <f>+W7/$AO$8*100000</f>
        <v>12.143782383419689</v>
      </c>
      <c r="X8" s="99">
        <f>+X7/$AM$8*100000</f>
        <v>25.25883471482393</v>
      </c>
      <c r="Y8" s="97">
        <f>+Y7/$AN$8*100000</f>
        <v>27.293833278483586</v>
      </c>
      <c r="Z8" s="98">
        <f>+Z7/$AO$8*100000</f>
        <v>23.328845104990453</v>
      </c>
      <c r="AA8" s="99">
        <f>+AA7/$AM$8*100000</f>
        <v>65.333998883581373</v>
      </c>
      <c r="AB8" s="97">
        <f>+AB7/$AN$8*100000</f>
        <v>99.291146576870332</v>
      </c>
      <c r="AC8" s="98">
        <f>+AC7/$AO$8*100000</f>
        <v>33.129090537223888</v>
      </c>
      <c r="AD8" s="99">
        <f>+AD7/$AM$8*100000</f>
        <v>9.2943764102165982</v>
      </c>
      <c r="AE8" s="97">
        <f>+AE7/$AN$11*100000</f>
        <v>0</v>
      </c>
      <c r="AF8" s="98">
        <f>+AF7/$AO$8*100000</f>
        <v>18.109149168257431</v>
      </c>
      <c r="AG8" s="211"/>
      <c r="AH8" s="185"/>
      <c r="AI8" s="98">
        <f>+AI7/$AO$8*100000</f>
        <v>7.5632328879192796</v>
      </c>
      <c r="AJ8" s="99">
        <f>+AJ7/$AM$8*100000</f>
        <v>5.795317055782113</v>
      </c>
      <c r="AK8" s="97">
        <f>+AK7/$AN$8*100000</f>
        <v>5.9529759825499182</v>
      </c>
      <c r="AL8" s="100">
        <f>+AL7/$AO$8*100000</f>
        <v>5.6457935642214343</v>
      </c>
      <c r="AM8" s="252">
        <f>SUM(AN8:AO8)</f>
        <v>1829063</v>
      </c>
      <c r="AN8" s="253">
        <f>+人口動態1!AA6</f>
        <v>890311</v>
      </c>
      <c r="AO8" s="254">
        <f>+人口動態1!AB6</f>
        <v>938752</v>
      </c>
    </row>
    <row r="9" spans="1:41" ht="17.25" customHeight="1" thickBot="1">
      <c r="A9" s="484"/>
      <c r="B9" s="249" t="s">
        <v>125</v>
      </c>
      <c r="C9" s="108">
        <v>119.14</v>
      </c>
      <c r="D9" s="103">
        <v>167.09</v>
      </c>
      <c r="E9" s="176">
        <v>82.06</v>
      </c>
      <c r="F9" s="110">
        <v>3.18</v>
      </c>
      <c r="G9" s="106">
        <v>6.21</v>
      </c>
      <c r="H9" s="107">
        <v>0.63</v>
      </c>
      <c r="I9" s="108">
        <v>16.54</v>
      </c>
      <c r="J9" s="103">
        <v>26.1</v>
      </c>
      <c r="K9" s="104">
        <v>8.82</v>
      </c>
      <c r="L9" s="105">
        <v>9.6300000000000008</v>
      </c>
      <c r="M9" s="106">
        <v>11.68</v>
      </c>
      <c r="N9" s="107">
        <v>8.1</v>
      </c>
      <c r="O9" s="105">
        <v>6.32</v>
      </c>
      <c r="P9" s="106">
        <v>8.6</v>
      </c>
      <c r="Q9" s="107">
        <v>4.51</v>
      </c>
      <c r="R9" s="108">
        <v>7.96</v>
      </c>
      <c r="S9" s="103">
        <v>12.19</v>
      </c>
      <c r="T9" s="112">
        <v>4.3899999999999997</v>
      </c>
      <c r="U9" s="102">
        <v>4.55</v>
      </c>
      <c r="V9" s="103">
        <v>5.99</v>
      </c>
      <c r="W9" s="104">
        <v>3.35</v>
      </c>
      <c r="X9" s="105">
        <v>10.39</v>
      </c>
      <c r="Y9" s="106">
        <v>12.89</v>
      </c>
      <c r="Z9" s="107">
        <v>8.35</v>
      </c>
      <c r="AA9" s="108">
        <v>26.33</v>
      </c>
      <c r="AB9" s="103">
        <v>45.08</v>
      </c>
      <c r="AC9" s="104">
        <v>11.66</v>
      </c>
      <c r="AD9" s="105">
        <v>5.74</v>
      </c>
      <c r="AE9" s="106">
        <v>0</v>
      </c>
      <c r="AF9" s="107">
        <v>11.04</v>
      </c>
      <c r="AG9" s="210"/>
      <c r="AH9" s="186"/>
      <c r="AI9" s="107">
        <v>4.3</v>
      </c>
      <c r="AJ9" s="105">
        <v>2.73</v>
      </c>
      <c r="AK9" s="106">
        <v>3.31</v>
      </c>
      <c r="AL9" s="109">
        <v>2.1800000000000002</v>
      </c>
      <c r="AM9" s="252"/>
      <c r="AN9" s="255"/>
      <c r="AO9" s="256"/>
    </row>
    <row r="10" spans="1:41" ht="17.25" customHeight="1" thickTop="1">
      <c r="A10" s="477" t="s">
        <v>5</v>
      </c>
      <c r="B10" s="27" t="s">
        <v>49</v>
      </c>
      <c r="C10" s="116">
        <v>725</v>
      </c>
      <c r="D10" s="114">
        <v>438</v>
      </c>
      <c r="E10" s="177">
        <v>287</v>
      </c>
      <c r="F10" s="113">
        <v>22</v>
      </c>
      <c r="G10" s="114">
        <v>21</v>
      </c>
      <c r="H10" s="115">
        <v>1</v>
      </c>
      <c r="I10" s="116">
        <v>118</v>
      </c>
      <c r="J10" s="114">
        <v>80</v>
      </c>
      <c r="K10" s="115">
        <v>38</v>
      </c>
      <c r="L10" s="116">
        <v>67</v>
      </c>
      <c r="M10" s="114">
        <v>36</v>
      </c>
      <c r="N10" s="115">
        <v>31</v>
      </c>
      <c r="O10" s="116">
        <v>32</v>
      </c>
      <c r="P10" s="114">
        <v>24</v>
      </c>
      <c r="Q10" s="115">
        <v>8</v>
      </c>
      <c r="R10" s="116">
        <v>53</v>
      </c>
      <c r="S10" s="114">
        <v>35</v>
      </c>
      <c r="T10" s="117">
        <v>18</v>
      </c>
      <c r="U10" s="113">
        <v>41</v>
      </c>
      <c r="V10" s="114">
        <v>22</v>
      </c>
      <c r="W10" s="115">
        <v>19</v>
      </c>
      <c r="X10" s="116">
        <v>53</v>
      </c>
      <c r="Y10" s="114">
        <v>25</v>
      </c>
      <c r="Z10" s="115">
        <v>28</v>
      </c>
      <c r="AA10" s="116">
        <v>137</v>
      </c>
      <c r="AB10" s="114">
        <v>98</v>
      </c>
      <c r="AC10" s="115">
        <v>39</v>
      </c>
      <c r="AD10" s="116">
        <v>22</v>
      </c>
      <c r="AE10" s="114">
        <v>0</v>
      </c>
      <c r="AF10" s="115">
        <v>22</v>
      </c>
      <c r="AG10" s="212"/>
      <c r="AH10" s="187"/>
      <c r="AI10" s="115">
        <v>11</v>
      </c>
      <c r="AJ10" s="116">
        <v>22</v>
      </c>
      <c r="AK10" s="114">
        <v>13</v>
      </c>
      <c r="AL10" s="117">
        <v>9</v>
      </c>
      <c r="AM10" s="252"/>
      <c r="AN10" s="255"/>
      <c r="AO10" s="256"/>
    </row>
    <row r="11" spans="1:41" ht="17.25" customHeight="1">
      <c r="A11" s="475"/>
      <c r="B11" s="65" t="s">
        <v>50</v>
      </c>
      <c r="C11" s="99">
        <f>+C10/$AM$11*100000</f>
        <v>255.93323849094702</v>
      </c>
      <c r="D11" s="97">
        <f>+D10/$AN$11*100000</f>
        <v>312.99799195352193</v>
      </c>
      <c r="E11" s="175">
        <f>+E10/$AO$11*100000</f>
        <v>200.22324543044508</v>
      </c>
      <c r="F11" s="96">
        <f>+F10/$AM$11*100000</f>
        <v>7.7662499955873576</v>
      </c>
      <c r="G11" s="97">
        <f>+G10/$AN$11*100000</f>
        <v>15.006753038867492</v>
      </c>
      <c r="H11" s="98">
        <f>+H10/$AO$11*100000</f>
        <v>0.69764197014092366</v>
      </c>
      <c r="I11" s="99">
        <f>+I10/$AM$11*100000</f>
        <v>41.655340885423101</v>
      </c>
      <c r="J11" s="97">
        <f>+J10/$AN$11*100000</f>
        <v>57.168583005209484</v>
      </c>
      <c r="K11" s="98">
        <f>+K10/$AO$11*100000</f>
        <v>26.510394865355099</v>
      </c>
      <c r="L11" s="99">
        <f>+L10/$AM$11*100000</f>
        <v>23.651761350197862</v>
      </c>
      <c r="M11" s="97">
        <f>+M10/$AN$11*100000</f>
        <v>25.725862352344269</v>
      </c>
      <c r="N11" s="98">
        <f>+N10/$AO$11*100000</f>
        <v>21.626901074368636</v>
      </c>
      <c r="O11" s="99">
        <f>+O10/$AM$11*100000</f>
        <v>11.296363629945247</v>
      </c>
      <c r="P11" s="97">
        <f>+P10/$AN$11*100000</f>
        <v>17.150574901562845</v>
      </c>
      <c r="Q11" s="98">
        <f>+Q10/$AO$11*100000</f>
        <v>5.5811357611273893</v>
      </c>
      <c r="R11" s="99">
        <f>+R10/$AM$11*100000</f>
        <v>18.709602262096819</v>
      </c>
      <c r="S11" s="97">
        <f>+S10/$AN$11*100000</f>
        <v>25.011255064779149</v>
      </c>
      <c r="T11" s="100">
        <f>+T10/$AO$11*100000</f>
        <v>12.557555462536625</v>
      </c>
      <c r="U11" s="96">
        <f>+U10/$AM$11*100000</f>
        <v>14.47346590086735</v>
      </c>
      <c r="V11" s="97">
        <f>+V10/$AN$11*100000</f>
        <v>15.72136032643261</v>
      </c>
      <c r="W11" s="98">
        <f>+W10/$AO$11*100000</f>
        <v>13.25519743267755</v>
      </c>
      <c r="X11" s="99">
        <f>+X10/$AM$11*100000</f>
        <v>18.709602262096819</v>
      </c>
      <c r="Y11" s="97">
        <f>+Y10/$AN$11*100000</f>
        <v>17.865182189127964</v>
      </c>
      <c r="Z11" s="98">
        <f>+Z10/$AO$11*100000</f>
        <v>19.533975163945861</v>
      </c>
      <c r="AA11" s="99">
        <f>+AA10/$AM$11*100000</f>
        <v>48.362556790703096</v>
      </c>
      <c r="AB11" s="97">
        <f>+AB10/$AN$11*100000</f>
        <v>70.031514181381624</v>
      </c>
      <c r="AC11" s="98">
        <f>+AC10/$AO$11*100000</f>
        <v>27.208036835496024</v>
      </c>
      <c r="AD11" s="99">
        <f>+AD10/$AM$11*100000</f>
        <v>7.7662499955873576</v>
      </c>
      <c r="AE11" s="97">
        <f>+AE10/$AN$11*100000</f>
        <v>0</v>
      </c>
      <c r="AF11" s="98">
        <f>+AF10/$AO$11*100000</f>
        <v>15.348123343100323</v>
      </c>
      <c r="AG11" s="213"/>
      <c r="AH11" s="185"/>
      <c r="AI11" s="98">
        <f>+AI10/$AO$11*100000</f>
        <v>7.6740616715501613</v>
      </c>
      <c r="AJ11" s="99">
        <f>+AJ10/$AM$11*100000</f>
        <v>7.7662499955873576</v>
      </c>
      <c r="AK11" s="97">
        <f>+AK10/$AN$11*100000</f>
        <v>9.2898947383465416</v>
      </c>
      <c r="AL11" s="100">
        <f>+AL10/$AO$11*100000</f>
        <v>6.2787777312683124</v>
      </c>
      <c r="AM11" s="252">
        <f>SUM(AN11:AO11)</f>
        <v>283277</v>
      </c>
      <c r="AN11" s="257">
        <f>+人口動態1!AA7</f>
        <v>139937</v>
      </c>
      <c r="AO11" s="258">
        <f>+人口動態1!AB7</f>
        <v>143340</v>
      </c>
    </row>
    <row r="12" spans="1:41" ht="17.25" customHeight="1" thickBot="1">
      <c r="A12" s="478"/>
      <c r="B12" s="66" t="s">
        <v>125</v>
      </c>
      <c r="C12" s="131">
        <v>117.23</v>
      </c>
      <c r="D12" s="126">
        <v>162.6</v>
      </c>
      <c r="E12" s="133">
        <v>82.05</v>
      </c>
      <c r="F12" s="137">
        <v>3.78</v>
      </c>
      <c r="G12" s="129">
        <v>7.76</v>
      </c>
      <c r="H12" s="130">
        <v>0.35</v>
      </c>
      <c r="I12" s="131">
        <v>19.760000000000002</v>
      </c>
      <c r="J12" s="126">
        <v>31.37</v>
      </c>
      <c r="K12" s="127">
        <v>10.02</v>
      </c>
      <c r="L12" s="131">
        <v>10.65</v>
      </c>
      <c r="M12" s="126">
        <v>13.27</v>
      </c>
      <c r="N12" s="127">
        <v>8.5</v>
      </c>
      <c r="O12" s="131">
        <v>5.82</v>
      </c>
      <c r="P12" s="126">
        <v>9.41</v>
      </c>
      <c r="Q12" s="127">
        <v>2.65</v>
      </c>
      <c r="R12" s="131">
        <v>8.66</v>
      </c>
      <c r="S12" s="126">
        <v>13.88</v>
      </c>
      <c r="T12" s="139">
        <v>3.99</v>
      </c>
      <c r="U12" s="125">
        <v>5.21</v>
      </c>
      <c r="V12" s="126">
        <v>7.24</v>
      </c>
      <c r="W12" s="127">
        <v>3.79</v>
      </c>
      <c r="X12" s="131">
        <v>8.99</v>
      </c>
      <c r="Y12" s="126">
        <v>9.32</v>
      </c>
      <c r="Z12" s="127">
        <v>9.15</v>
      </c>
      <c r="AA12" s="131">
        <v>21.15</v>
      </c>
      <c r="AB12" s="126">
        <v>34.700000000000003</v>
      </c>
      <c r="AC12" s="127">
        <v>10.92</v>
      </c>
      <c r="AD12" s="131">
        <v>5.05</v>
      </c>
      <c r="AE12" s="126">
        <v>0</v>
      </c>
      <c r="AF12" s="127">
        <v>9.8000000000000007</v>
      </c>
      <c r="AG12" s="214"/>
      <c r="AH12" s="186"/>
      <c r="AI12" s="127">
        <v>4.13</v>
      </c>
      <c r="AJ12" s="131">
        <v>3.93</v>
      </c>
      <c r="AK12" s="126">
        <v>5.3</v>
      </c>
      <c r="AL12" s="139">
        <v>2.74</v>
      </c>
      <c r="AM12" s="252"/>
      <c r="AN12" s="255"/>
      <c r="AO12" s="256"/>
    </row>
    <row r="13" spans="1:41" ht="17.25" customHeight="1" thickTop="1">
      <c r="A13" s="479" t="s">
        <v>111</v>
      </c>
      <c r="B13" s="28" t="s">
        <v>49</v>
      </c>
      <c r="C13" s="143">
        <v>359</v>
      </c>
      <c r="D13" s="141">
        <v>207</v>
      </c>
      <c r="E13" s="178">
        <v>152</v>
      </c>
      <c r="F13" s="140">
        <v>7</v>
      </c>
      <c r="G13" s="141">
        <v>7</v>
      </c>
      <c r="H13" s="142">
        <v>0</v>
      </c>
      <c r="I13" s="143">
        <v>64</v>
      </c>
      <c r="J13" s="141">
        <v>38</v>
      </c>
      <c r="K13" s="142">
        <v>26</v>
      </c>
      <c r="L13" s="143">
        <v>40</v>
      </c>
      <c r="M13" s="141">
        <v>19</v>
      </c>
      <c r="N13" s="142">
        <v>21</v>
      </c>
      <c r="O13" s="143">
        <v>18</v>
      </c>
      <c r="P13" s="141">
        <v>15</v>
      </c>
      <c r="Q13" s="142">
        <v>3</v>
      </c>
      <c r="R13" s="143">
        <v>23</v>
      </c>
      <c r="S13" s="141">
        <v>17</v>
      </c>
      <c r="T13" s="144">
        <v>6</v>
      </c>
      <c r="U13" s="140">
        <v>23</v>
      </c>
      <c r="V13" s="141">
        <v>11</v>
      </c>
      <c r="W13" s="142">
        <v>12</v>
      </c>
      <c r="X13" s="143">
        <v>29</v>
      </c>
      <c r="Y13" s="141">
        <v>15</v>
      </c>
      <c r="Z13" s="142">
        <v>14</v>
      </c>
      <c r="AA13" s="143">
        <v>61</v>
      </c>
      <c r="AB13" s="141">
        <v>42</v>
      </c>
      <c r="AC13" s="142">
        <v>19</v>
      </c>
      <c r="AD13" s="143">
        <v>14</v>
      </c>
      <c r="AE13" s="141">
        <v>0</v>
      </c>
      <c r="AF13" s="142">
        <v>14</v>
      </c>
      <c r="AG13" s="212"/>
      <c r="AH13" s="188"/>
      <c r="AI13" s="142">
        <v>4</v>
      </c>
      <c r="AJ13" s="143">
        <v>12</v>
      </c>
      <c r="AK13" s="141">
        <v>7</v>
      </c>
      <c r="AL13" s="144">
        <v>5</v>
      </c>
      <c r="AM13" s="252"/>
      <c r="AN13" s="255"/>
      <c r="AO13" s="256"/>
    </row>
    <row r="14" spans="1:41" ht="17.25" customHeight="1">
      <c r="A14" s="480"/>
      <c r="B14" s="26" t="s">
        <v>50</v>
      </c>
      <c r="C14" s="99">
        <f>+C13/$AM$14*100000</f>
        <v>255.00056824639162</v>
      </c>
      <c r="D14" s="97">
        <f>+D13/$AN$14*100000</f>
        <v>299.70897823852198</v>
      </c>
      <c r="E14" s="175">
        <f>+E13/$AO$14*100000</f>
        <v>211.94416944378597</v>
      </c>
      <c r="F14" s="96">
        <f>+F13/$AM$14*100000</f>
        <v>4.9721559268098652</v>
      </c>
      <c r="G14" s="97">
        <f>+G13/$AN$14*100000</f>
        <v>10.135086220626349</v>
      </c>
      <c r="H14" s="98">
        <f>+H13/$AO$14*100000</f>
        <v>0</v>
      </c>
      <c r="I14" s="99">
        <f>+I13/$AM$14*100000</f>
        <v>45.459711330833052</v>
      </c>
      <c r="J14" s="97">
        <f>+J13/$AN$14*100000</f>
        <v>55.019039483400178</v>
      </c>
      <c r="K14" s="98">
        <f>+K13/$AO$14*100000</f>
        <v>36.253607931173917</v>
      </c>
      <c r="L14" s="99">
        <f>+L13/$AM$14*100000</f>
        <v>28.412319581770657</v>
      </c>
      <c r="M14" s="97">
        <f>+M13/$AN$14*100000</f>
        <v>27.509519741700089</v>
      </c>
      <c r="N14" s="98">
        <f>+N13/$AO$14*100000</f>
        <v>29.281760252102011</v>
      </c>
      <c r="O14" s="99">
        <f>+O13/$AM$14*100000</f>
        <v>12.785543811796794</v>
      </c>
      <c r="P14" s="97">
        <f>+P13/$AN$14*100000</f>
        <v>21.718041901342175</v>
      </c>
      <c r="Q14" s="98">
        <f>+Q13/$AO$14*100000</f>
        <v>4.1831086074431445</v>
      </c>
      <c r="R14" s="99">
        <f>+R13/$AM$14*100000</f>
        <v>16.337083759518126</v>
      </c>
      <c r="S14" s="97">
        <f>+S13/$AN$14*100000</f>
        <v>24.613780821521136</v>
      </c>
      <c r="T14" s="100">
        <f>+T13/$AO$14*100000</f>
        <v>8.366217214886289</v>
      </c>
      <c r="U14" s="96">
        <f>+U13/$AM$14*100000</f>
        <v>16.337083759518126</v>
      </c>
      <c r="V14" s="97">
        <f>+V13/$AN$14*100000</f>
        <v>15.926564060984262</v>
      </c>
      <c r="W14" s="98">
        <f>+W13/$AO$14*100000</f>
        <v>16.732434429772578</v>
      </c>
      <c r="X14" s="99">
        <f>+X13/$AM$14*100000</f>
        <v>20.598931696783726</v>
      </c>
      <c r="Y14" s="97">
        <f>+Y13/$AN$14*100000</f>
        <v>21.718041901342175</v>
      </c>
      <c r="Z14" s="98">
        <f>+Z13/$AO$14*100000</f>
        <v>19.521173501401343</v>
      </c>
      <c r="AA14" s="99">
        <f>+AA13/$AM$14*100000</f>
        <v>43.328787362200252</v>
      </c>
      <c r="AB14" s="97">
        <f>+AB13/$AN$14*100000</f>
        <v>60.810517323758091</v>
      </c>
      <c r="AC14" s="98">
        <f>+AC13/$AO$14*100000</f>
        <v>26.493021180473246</v>
      </c>
      <c r="AD14" s="99">
        <f>+AD13/$AM$14*100000</f>
        <v>9.9443118536197304</v>
      </c>
      <c r="AE14" s="97">
        <f>+AE13/$AN$14*100000</f>
        <v>0</v>
      </c>
      <c r="AF14" s="98">
        <f>+AF13/$AO$14*100000</f>
        <v>19.521173501401343</v>
      </c>
      <c r="AG14" s="213"/>
      <c r="AH14" s="185"/>
      <c r="AI14" s="98">
        <f>+AI13/$AO$14*100000</f>
        <v>5.577478143257526</v>
      </c>
      <c r="AJ14" s="99">
        <f>+AJ13/$AM$14*100000</f>
        <v>8.5236958745311959</v>
      </c>
      <c r="AK14" s="97">
        <f>+AK13/$AN$14*100000</f>
        <v>10.135086220626349</v>
      </c>
      <c r="AL14" s="100">
        <f>+AL13/$AO$14*100000</f>
        <v>6.9718476790719075</v>
      </c>
      <c r="AM14" s="252">
        <f>SUM(AN14:AO14)</f>
        <v>140784</v>
      </c>
      <c r="AN14" s="257">
        <f>+人口動態1!AA8</f>
        <v>69067</v>
      </c>
      <c r="AO14" s="258">
        <f>+人口動態1!AB8</f>
        <v>71717</v>
      </c>
    </row>
    <row r="15" spans="1:41" ht="17.25" customHeight="1">
      <c r="A15" s="480"/>
      <c r="B15" s="64" t="s">
        <v>125</v>
      </c>
      <c r="C15" s="158">
        <v>117.33</v>
      </c>
      <c r="D15" s="153">
        <v>155.69</v>
      </c>
      <c r="E15" s="179">
        <v>87.53</v>
      </c>
      <c r="F15" s="160">
        <v>2.2999999999999998</v>
      </c>
      <c r="G15" s="156">
        <v>5.09</v>
      </c>
      <c r="H15" s="157">
        <v>0</v>
      </c>
      <c r="I15" s="158">
        <v>23.46</v>
      </c>
      <c r="J15" s="153">
        <v>33.01</v>
      </c>
      <c r="K15" s="154">
        <v>14.98</v>
      </c>
      <c r="L15" s="158">
        <v>11.69</v>
      </c>
      <c r="M15" s="153">
        <v>13.18</v>
      </c>
      <c r="N15" s="154">
        <v>10.56</v>
      </c>
      <c r="O15" s="158">
        <v>7.08</v>
      </c>
      <c r="P15" s="153">
        <v>12.61</v>
      </c>
      <c r="Q15" s="154">
        <v>1.9</v>
      </c>
      <c r="R15" s="158">
        <v>7.7</v>
      </c>
      <c r="S15" s="153">
        <v>13.24</v>
      </c>
      <c r="T15" s="162">
        <v>2.85</v>
      </c>
      <c r="U15" s="152">
        <v>5.79</v>
      </c>
      <c r="V15" s="153">
        <v>6.58</v>
      </c>
      <c r="W15" s="154">
        <v>5.72</v>
      </c>
      <c r="X15" s="158">
        <v>9.56</v>
      </c>
      <c r="Y15" s="153">
        <v>10.38</v>
      </c>
      <c r="Z15" s="154">
        <v>9.56</v>
      </c>
      <c r="AA15" s="158">
        <v>18.25</v>
      </c>
      <c r="AB15" s="153">
        <v>29.35</v>
      </c>
      <c r="AC15" s="154">
        <v>10.11</v>
      </c>
      <c r="AD15" s="158">
        <v>6.21</v>
      </c>
      <c r="AE15" s="153">
        <v>0</v>
      </c>
      <c r="AF15" s="154">
        <v>11.83</v>
      </c>
      <c r="AG15" s="215"/>
      <c r="AH15" s="189"/>
      <c r="AI15" s="154">
        <v>3.72</v>
      </c>
      <c r="AJ15" s="158">
        <v>3.7</v>
      </c>
      <c r="AK15" s="153">
        <v>5.46</v>
      </c>
      <c r="AL15" s="162">
        <v>2.17</v>
      </c>
      <c r="AM15" s="252"/>
      <c r="AN15" s="257"/>
      <c r="AO15" s="258"/>
    </row>
    <row r="16" spans="1:41" ht="17.25" customHeight="1">
      <c r="A16" s="482" t="s">
        <v>112</v>
      </c>
      <c r="B16" s="67" t="s">
        <v>49</v>
      </c>
      <c r="C16" s="143">
        <v>121</v>
      </c>
      <c r="D16" s="141">
        <v>81</v>
      </c>
      <c r="E16" s="178">
        <v>40</v>
      </c>
      <c r="F16" s="140">
        <v>4</v>
      </c>
      <c r="G16" s="141">
        <v>4</v>
      </c>
      <c r="H16" s="142">
        <v>0</v>
      </c>
      <c r="I16" s="143">
        <v>18</v>
      </c>
      <c r="J16" s="141">
        <v>14</v>
      </c>
      <c r="K16" s="142">
        <v>4</v>
      </c>
      <c r="L16" s="143">
        <v>10</v>
      </c>
      <c r="M16" s="141">
        <v>9</v>
      </c>
      <c r="N16" s="142">
        <v>1</v>
      </c>
      <c r="O16" s="143">
        <v>5</v>
      </c>
      <c r="P16" s="141">
        <v>4</v>
      </c>
      <c r="Q16" s="142">
        <v>1</v>
      </c>
      <c r="R16" s="143">
        <v>16</v>
      </c>
      <c r="S16" s="141">
        <v>10</v>
      </c>
      <c r="T16" s="144">
        <v>6</v>
      </c>
      <c r="U16" s="140">
        <v>8</v>
      </c>
      <c r="V16" s="141">
        <v>6</v>
      </c>
      <c r="W16" s="142">
        <v>2</v>
      </c>
      <c r="X16" s="143">
        <v>5</v>
      </c>
      <c r="Y16" s="141">
        <v>3</v>
      </c>
      <c r="Z16" s="142">
        <v>2</v>
      </c>
      <c r="AA16" s="143">
        <v>19</v>
      </c>
      <c r="AB16" s="141">
        <v>17</v>
      </c>
      <c r="AC16" s="142">
        <v>2</v>
      </c>
      <c r="AD16" s="143">
        <v>4</v>
      </c>
      <c r="AE16" s="141">
        <v>0</v>
      </c>
      <c r="AF16" s="178">
        <v>4</v>
      </c>
      <c r="AG16" s="217"/>
      <c r="AH16" s="190"/>
      <c r="AI16" s="142">
        <v>3</v>
      </c>
      <c r="AJ16" s="143">
        <v>3</v>
      </c>
      <c r="AK16" s="141">
        <v>1</v>
      </c>
      <c r="AL16" s="144">
        <v>2</v>
      </c>
      <c r="AM16" s="252"/>
      <c r="AN16" s="257"/>
      <c r="AO16" s="258"/>
    </row>
    <row r="17" spans="1:41" ht="17.25" customHeight="1">
      <c r="A17" s="483"/>
      <c r="B17" s="68" t="s">
        <v>50</v>
      </c>
      <c r="C17" s="99">
        <f>+C16/$AM$17*100000</f>
        <v>266.44939663525059</v>
      </c>
      <c r="D17" s="97">
        <f>+D16/$AN$17*100000</f>
        <v>351.63881050575213</v>
      </c>
      <c r="E17" s="175">
        <f>+E16/$AO$17*100000</f>
        <v>178.75497162264824</v>
      </c>
      <c r="F17" s="96">
        <f>+F16/$AM$17*100000</f>
        <v>8.8082445168677879</v>
      </c>
      <c r="G17" s="97">
        <f>+G16/$AN$17*100000</f>
        <v>17.364879531148254</v>
      </c>
      <c r="H17" s="98">
        <f>+H16/$AO$17*100000</f>
        <v>0</v>
      </c>
      <c r="I17" s="99">
        <f>+I16/$AM$17*100000</f>
        <v>39.637100325905053</v>
      </c>
      <c r="J17" s="97">
        <f>+J16/$AN$17*100000</f>
        <v>60.77707835901888</v>
      </c>
      <c r="K17" s="98">
        <f>+K16/$AO$17*100000</f>
        <v>17.875497162264828</v>
      </c>
      <c r="L17" s="99">
        <f>+L16/$AM$17*100000</f>
        <v>22.02061129216947</v>
      </c>
      <c r="M17" s="97">
        <f>+M16/$AN$17*100000</f>
        <v>39.070978945083567</v>
      </c>
      <c r="N17" s="98">
        <f>+N16/$AO$17*100000</f>
        <v>4.4688742905662071</v>
      </c>
      <c r="O17" s="99">
        <f>+O16/$AM$17*100000</f>
        <v>11.010305646084735</v>
      </c>
      <c r="P17" s="97">
        <f>+P16/$AN$17*100000</f>
        <v>17.364879531148254</v>
      </c>
      <c r="Q17" s="98">
        <f>+Q16/$AO$17*100000</f>
        <v>4.4688742905662071</v>
      </c>
      <c r="R17" s="99">
        <f>+R16/$AM$17*100000</f>
        <v>35.232978067471151</v>
      </c>
      <c r="S17" s="97">
        <f>+S16/$AN$17*100000</f>
        <v>43.412198827870633</v>
      </c>
      <c r="T17" s="100">
        <f>+T16/$AO$17*100000</f>
        <v>26.813245743397239</v>
      </c>
      <c r="U17" s="96">
        <f>+U16/$AM$17*100000</f>
        <v>17.616489033735576</v>
      </c>
      <c r="V17" s="97">
        <f>+V16/$AN$17*100000</f>
        <v>26.047319296722378</v>
      </c>
      <c r="W17" s="98">
        <f>+W16/$AO$17*100000</f>
        <v>8.9377485811324142</v>
      </c>
      <c r="X17" s="99">
        <f>+X16/$AM$17*100000</f>
        <v>11.010305646084735</v>
      </c>
      <c r="Y17" s="97">
        <f>+Y16/$AN$17*100000</f>
        <v>13.023659648361189</v>
      </c>
      <c r="Z17" s="98">
        <f>+Z16/$AO$17*100000</f>
        <v>8.9377485811324142</v>
      </c>
      <c r="AA17" s="99">
        <f>+AA16/$AM$17*100000</f>
        <v>41.839161455121989</v>
      </c>
      <c r="AB17" s="97">
        <f>+AB16/$AN$17*100000</f>
        <v>73.800738007380076</v>
      </c>
      <c r="AC17" s="98">
        <f>+AC16/$AO$17*100000</f>
        <v>8.9377485811324142</v>
      </c>
      <c r="AD17" s="99">
        <f>+AD16/$AM$17*100000</f>
        <v>8.8082445168677879</v>
      </c>
      <c r="AE17" s="97">
        <f>+AE16/$AN$17*100000</f>
        <v>0</v>
      </c>
      <c r="AF17" s="175">
        <f>+AF16/$AO$17*100000</f>
        <v>17.875497162264828</v>
      </c>
      <c r="AG17" s="218"/>
      <c r="AH17" s="185"/>
      <c r="AI17" s="98">
        <f>+AI16/$AO$17*100000</f>
        <v>13.40662287169862</v>
      </c>
      <c r="AJ17" s="99">
        <f>+AJ16/$AM$17*100000</f>
        <v>6.6061833876508418</v>
      </c>
      <c r="AK17" s="97">
        <f>+AK16/$AN$17*100000</f>
        <v>4.3412198827870636</v>
      </c>
      <c r="AL17" s="100">
        <f>+AL16/$AO$17*100000</f>
        <v>8.9377485811324142</v>
      </c>
      <c r="AM17" s="252">
        <f>SUM(AN17:AO17)</f>
        <v>45412</v>
      </c>
      <c r="AN17" s="255">
        <f>+人口動態1!AA9</f>
        <v>23035</v>
      </c>
      <c r="AO17" s="256">
        <f>+人口動態1!AB9</f>
        <v>22377</v>
      </c>
    </row>
    <row r="18" spans="1:41" ht="17.25" customHeight="1">
      <c r="A18" s="483"/>
      <c r="B18" s="69" t="s">
        <v>125</v>
      </c>
      <c r="C18" s="158">
        <v>113.43</v>
      </c>
      <c r="D18" s="153">
        <v>174.57</v>
      </c>
      <c r="E18" s="179">
        <v>64.69</v>
      </c>
      <c r="F18" s="160">
        <v>5.15</v>
      </c>
      <c r="G18" s="156">
        <v>10.43</v>
      </c>
      <c r="H18" s="157">
        <v>0</v>
      </c>
      <c r="I18" s="158">
        <v>14.03</v>
      </c>
      <c r="J18" s="153">
        <v>27.85</v>
      </c>
      <c r="K18" s="154">
        <v>3.26</v>
      </c>
      <c r="L18" s="158">
        <v>10.02</v>
      </c>
      <c r="M18" s="153">
        <v>19.97</v>
      </c>
      <c r="N18" s="154">
        <v>1.69</v>
      </c>
      <c r="O18" s="158">
        <v>4.05</v>
      </c>
      <c r="P18" s="153">
        <v>8.57</v>
      </c>
      <c r="Q18" s="154">
        <v>0.52</v>
      </c>
      <c r="R18" s="158">
        <v>16.690000000000001</v>
      </c>
      <c r="S18" s="153">
        <v>25.73</v>
      </c>
      <c r="T18" s="162">
        <v>7.15</v>
      </c>
      <c r="U18" s="152">
        <v>6.5</v>
      </c>
      <c r="V18" s="153">
        <v>12.89</v>
      </c>
      <c r="W18" s="154">
        <v>1.04</v>
      </c>
      <c r="X18" s="158">
        <v>5.88</v>
      </c>
      <c r="Y18" s="153">
        <v>8.5</v>
      </c>
      <c r="Z18" s="154">
        <v>3.09</v>
      </c>
      <c r="AA18" s="158">
        <v>14.91</v>
      </c>
      <c r="AB18" s="153">
        <v>31.84</v>
      </c>
      <c r="AC18" s="154">
        <v>2.72</v>
      </c>
      <c r="AD18" s="158">
        <v>6</v>
      </c>
      <c r="AE18" s="153">
        <v>0</v>
      </c>
      <c r="AF18" s="179">
        <v>12.44</v>
      </c>
      <c r="AG18" s="215"/>
      <c r="AH18" s="216"/>
      <c r="AI18" s="154">
        <v>5.64</v>
      </c>
      <c r="AJ18" s="158">
        <v>2.21</v>
      </c>
      <c r="AK18" s="153">
        <v>2.3199999999999998</v>
      </c>
      <c r="AL18" s="162">
        <v>1.76</v>
      </c>
      <c r="AM18" s="252"/>
      <c r="AN18" s="257"/>
      <c r="AO18" s="258"/>
    </row>
    <row r="19" spans="1:41" ht="17.25" customHeight="1">
      <c r="A19" s="482" t="s">
        <v>126</v>
      </c>
      <c r="B19" s="67" t="s">
        <v>49</v>
      </c>
      <c r="C19" s="143">
        <v>25</v>
      </c>
      <c r="D19" s="141">
        <v>15</v>
      </c>
      <c r="E19" s="178">
        <v>10</v>
      </c>
      <c r="F19" s="140">
        <v>0</v>
      </c>
      <c r="G19" s="141">
        <v>0</v>
      </c>
      <c r="H19" s="142">
        <v>0</v>
      </c>
      <c r="I19" s="143">
        <v>4</v>
      </c>
      <c r="J19" s="141">
        <v>3</v>
      </c>
      <c r="K19" s="142">
        <v>1</v>
      </c>
      <c r="L19" s="143">
        <v>4</v>
      </c>
      <c r="M19" s="141">
        <v>2</v>
      </c>
      <c r="N19" s="142">
        <v>2</v>
      </c>
      <c r="O19" s="143">
        <v>2</v>
      </c>
      <c r="P19" s="141">
        <v>1</v>
      </c>
      <c r="Q19" s="142">
        <v>1</v>
      </c>
      <c r="R19" s="143">
        <v>0</v>
      </c>
      <c r="S19" s="141">
        <v>0</v>
      </c>
      <c r="T19" s="144">
        <v>0</v>
      </c>
      <c r="U19" s="140">
        <v>1</v>
      </c>
      <c r="V19" s="141">
        <v>1</v>
      </c>
      <c r="W19" s="142">
        <v>0</v>
      </c>
      <c r="X19" s="143">
        <v>0</v>
      </c>
      <c r="Y19" s="141">
        <v>0</v>
      </c>
      <c r="Z19" s="142">
        <v>0</v>
      </c>
      <c r="AA19" s="143">
        <v>6</v>
      </c>
      <c r="AB19" s="141">
        <v>3</v>
      </c>
      <c r="AC19" s="142">
        <v>3</v>
      </c>
      <c r="AD19" s="143">
        <v>1</v>
      </c>
      <c r="AE19" s="141">
        <v>0</v>
      </c>
      <c r="AF19" s="178">
        <v>1</v>
      </c>
      <c r="AG19" s="217"/>
      <c r="AH19" s="190"/>
      <c r="AI19" s="142">
        <v>1</v>
      </c>
      <c r="AJ19" s="143">
        <v>1</v>
      </c>
      <c r="AK19" s="141">
        <v>1</v>
      </c>
      <c r="AL19" s="144">
        <v>0</v>
      </c>
      <c r="AM19" s="252"/>
      <c r="AN19" s="257"/>
      <c r="AO19" s="258"/>
    </row>
    <row r="20" spans="1:41" ht="17.25" customHeight="1">
      <c r="A20" s="483"/>
      <c r="B20" s="68" t="s">
        <v>50</v>
      </c>
      <c r="C20" s="99">
        <f>+C19/$AM$20*100000</f>
        <v>379.30511303292371</v>
      </c>
      <c r="D20" s="97">
        <f>+D19/$AN$20*100000</f>
        <v>451.26353790613717</v>
      </c>
      <c r="E20" s="175">
        <f>+E19/$AO$20*100000</f>
        <v>306.0912151821243</v>
      </c>
      <c r="F20" s="96">
        <f>+F19/$AM$20*100000</f>
        <v>0</v>
      </c>
      <c r="G20" s="97">
        <f>+G19/$AN$20*100000</f>
        <v>0</v>
      </c>
      <c r="H20" s="98">
        <f>+H19/$AO$20*100000</f>
        <v>0</v>
      </c>
      <c r="I20" s="99">
        <f>+I19/$AM$20*100000</f>
        <v>60.688818085267783</v>
      </c>
      <c r="J20" s="97">
        <f>+J19/$AN$20*100000</f>
        <v>90.25270758122744</v>
      </c>
      <c r="K20" s="98">
        <f>+K19/$AO$20*100000</f>
        <v>30.609121518212426</v>
      </c>
      <c r="L20" s="99">
        <f>+L19/$AM$20*100000</f>
        <v>60.688818085267783</v>
      </c>
      <c r="M20" s="97">
        <f>+M19/$AN$20*100000</f>
        <v>60.168471720818296</v>
      </c>
      <c r="N20" s="98">
        <f>+N19/$AO$20*100000</f>
        <v>61.218243036424852</v>
      </c>
      <c r="O20" s="99">
        <f>+O19/$AM$20*100000</f>
        <v>30.344409042633892</v>
      </c>
      <c r="P20" s="97">
        <f>+P19/$AN$20*100000</f>
        <v>30.084235860409148</v>
      </c>
      <c r="Q20" s="98">
        <f>+Q19/$AO$20*100000</f>
        <v>30.609121518212426</v>
      </c>
      <c r="R20" s="99">
        <f>+R19/$AM$20*100000</f>
        <v>0</v>
      </c>
      <c r="S20" s="97">
        <f>+S19/$AN$20*100000</f>
        <v>0</v>
      </c>
      <c r="T20" s="100">
        <f>+T19/$AO$20*100000</f>
        <v>0</v>
      </c>
      <c r="U20" s="96">
        <f>+U19/$AM$20*100000</f>
        <v>15.172204521316946</v>
      </c>
      <c r="V20" s="97">
        <f>+V19/$AN$20*100000</f>
        <v>30.084235860409148</v>
      </c>
      <c r="W20" s="98">
        <f>+W19/$AO$20*100000</f>
        <v>0</v>
      </c>
      <c r="X20" s="99">
        <f>+X19/$AM$20*100000</f>
        <v>0</v>
      </c>
      <c r="Y20" s="97">
        <f>+Y19/$AN$20*100000</f>
        <v>0</v>
      </c>
      <c r="Z20" s="98">
        <f>+Z19/$AO$20*100000</f>
        <v>0</v>
      </c>
      <c r="AA20" s="99">
        <f>+AA19/$AM$20*100000</f>
        <v>91.033227127901682</v>
      </c>
      <c r="AB20" s="97">
        <f>+AB19/$AN$20*100000</f>
        <v>90.25270758122744</v>
      </c>
      <c r="AC20" s="98">
        <f>+AC19/$AO$20*100000</f>
        <v>91.827364554637285</v>
      </c>
      <c r="AD20" s="99">
        <f>+AD19/$AM$20*100000</f>
        <v>15.172204521316946</v>
      </c>
      <c r="AE20" s="97">
        <f>+AE19/$AN$20*100000</f>
        <v>0</v>
      </c>
      <c r="AF20" s="175">
        <f>+AF19/$AO$20*100000</f>
        <v>30.609121518212426</v>
      </c>
      <c r="AG20" s="218"/>
      <c r="AH20" s="185"/>
      <c r="AI20" s="98">
        <f>+AI19/$AO$20*100000</f>
        <v>30.609121518212426</v>
      </c>
      <c r="AJ20" s="99">
        <f>+AJ19/$AM$20*100000</f>
        <v>15.172204521316946</v>
      </c>
      <c r="AK20" s="97">
        <f>+AK19/$AN$20*100000</f>
        <v>30.084235860409148</v>
      </c>
      <c r="AL20" s="100">
        <f>+AL19/$AO$20*100000</f>
        <v>0</v>
      </c>
      <c r="AM20" s="252">
        <f>SUM(AN20:AO20)</f>
        <v>6591</v>
      </c>
      <c r="AN20" s="255">
        <f>+人口動態1!AA10</f>
        <v>3324</v>
      </c>
      <c r="AO20" s="256">
        <f>+人口動態1!AB10</f>
        <v>3267</v>
      </c>
    </row>
    <row r="21" spans="1:41" ht="17.25" customHeight="1">
      <c r="A21" s="483"/>
      <c r="B21" s="69" t="s">
        <v>125</v>
      </c>
      <c r="C21" s="158">
        <v>158.19999999999999</v>
      </c>
      <c r="D21" s="153">
        <v>214.66</v>
      </c>
      <c r="E21" s="179">
        <v>110.77</v>
      </c>
      <c r="F21" s="160">
        <v>0</v>
      </c>
      <c r="G21" s="156">
        <v>0</v>
      </c>
      <c r="H21" s="157">
        <v>0</v>
      </c>
      <c r="I21" s="158">
        <v>25.26</v>
      </c>
      <c r="J21" s="153">
        <v>38.76</v>
      </c>
      <c r="K21" s="154">
        <v>13.79</v>
      </c>
      <c r="L21" s="158">
        <v>28.39</v>
      </c>
      <c r="M21" s="153">
        <v>29.13</v>
      </c>
      <c r="N21" s="154">
        <v>28.61</v>
      </c>
      <c r="O21" s="158">
        <v>11.82</v>
      </c>
      <c r="P21" s="153">
        <v>12.3</v>
      </c>
      <c r="Q21" s="154">
        <v>12.56</v>
      </c>
      <c r="R21" s="158">
        <v>0</v>
      </c>
      <c r="S21" s="153">
        <v>0</v>
      </c>
      <c r="T21" s="162">
        <v>0</v>
      </c>
      <c r="U21" s="152">
        <v>6.17</v>
      </c>
      <c r="V21" s="153">
        <v>12.14</v>
      </c>
      <c r="W21" s="154">
        <v>0</v>
      </c>
      <c r="X21" s="158">
        <v>0</v>
      </c>
      <c r="Y21" s="153">
        <v>0</v>
      </c>
      <c r="Z21" s="154">
        <v>0</v>
      </c>
      <c r="AA21" s="158">
        <v>34.909999999999997</v>
      </c>
      <c r="AB21" s="153">
        <v>43.28</v>
      </c>
      <c r="AC21" s="154">
        <v>26.4</v>
      </c>
      <c r="AD21" s="158">
        <v>6.4</v>
      </c>
      <c r="AE21" s="153">
        <v>0</v>
      </c>
      <c r="AF21" s="179">
        <v>12.22</v>
      </c>
      <c r="AG21" s="215"/>
      <c r="AH21" s="216"/>
      <c r="AI21" s="154">
        <v>13.79</v>
      </c>
      <c r="AJ21" s="158">
        <v>14.66</v>
      </c>
      <c r="AK21" s="153">
        <v>29.18</v>
      </c>
      <c r="AL21" s="162">
        <v>0</v>
      </c>
      <c r="AM21" s="252"/>
      <c r="AN21" s="257"/>
      <c r="AO21" s="258"/>
    </row>
    <row r="22" spans="1:41" ht="17.25" customHeight="1">
      <c r="A22" s="480" t="s">
        <v>114</v>
      </c>
      <c r="B22" s="67" t="s">
        <v>49</v>
      </c>
      <c r="C22" s="87">
        <v>58</v>
      </c>
      <c r="D22" s="85">
        <v>34</v>
      </c>
      <c r="E22" s="174">
        <v>24</v>
      </c>
      <c r="F22" s="84">
        <v>4</v>
      </c>
      <c r="G22" s="85">
        <v>3</v>
      </c>
      <c r="H22" s="86">
        <v>1</v>
      </c>
      <c r="I22" s="87">
        <v>9</v>
      </c>
      <c r="J22" s="85">
        <v>6</v>
      </c>
      <c r="K22" s="86">
        <v>3</v>
      </c>
      <c r="L22" s="87">
        <v>3</v>
      </c>
      <c r="M22" s="85">
        <v>1</v>
      </c>
      <c r="N22" s="86">
        <v>2</v>
      </c>
      <c r="O22" s="87">
        <v>1</v>
      </c>
      <c r="P22" s="85">
        <v>1</v>
      </c>
      <c r="Q22" s="86">
        <v>0</v>
      </c>
      <c r="R22" s="87">
        <v>3</v>
      </c>
      <c r="S22" s="85">
        <v>1</v>
      </c>
      <c r="T22" s="88">
        <v>2</v>
      </c>
      <c r="U22" s="84">
        <v>3</v>
      </c>
      <c r="V22" s="85">
        <v>2</v>
      </c>
      <c r="W22" s="86">
        <v>1</v>
      </c>
      <c r="X22" s="87">
        <v>2</v>
      </c>
      <c r="Y22" s="85">
        <v>2</v>
      </c>
      <c r="Z22" s="86">
        <v>0</v>
      </c>
      <c r="AA22" s="87">
        <v>10</v>
      </c>
      <c r="AB22" s="85">
        <v>8</v>
      </c>
      <c r="AC22" s="86">
        <v>2</v>
      </c>
      <c r="AD22" s="87">
        <v>1</v>
      </c>
      <c r="AE22" s="85">
        <v>0</v>
      </c>
      <c r="AF22" s="174">
        <v>1</v>
      </c>
      <c r="AG22" s="217"/>
      <c r="AH22" s="190"/>
      <c r="AI22" s="86">
        <v>3</v>
      </c>
      <c r="AJ22" s="87">
        <v>3</v>
      </c>
      <c r="AK22" s="85">
        <v>2</v>
      </c>
      <c r="AL22" s="88">
        <v>1</v>
      </c>
      <c r="AM22" s="252"/>
      <c r="AN22" s="257"/>
      <c r="AO22" s="258"/>
    </row>
    <row r="23" spans="1:41" ht="17.25" customHeight="1">
      <c r="A23" s="480"/>
      <c r="B23" s="68" t="s">
        <v>50</v>
      </c>
      <c r="C23" s="99">
        <f>+C22/$AM$23*100000</f>
        <v>227.43314249862755</v>
      </c>
      <c r="D23" s="97">
        <f>+D22/$AN$23*100000</f>
        <v>272.30498157936893</v>
      </c>
      <c r="E23" s="175">
        <f>+E22/$AO$23*100000</f>
        <v>184.38844499078058</v>
      </c>
      <c r="F23" s="96">
        <f>+F22/$AM$23*100000</f>
        <v>15.685044310250175</v>
      </c>
      <c r="G23" s="97">
        <f>+G22/$AN$23*100000</f>
        <v>24.02691013935608</v>
      </c>
      <c r="H23" s="98">
        <f>+H22/$AO$23*100000</f>
        <v>7.6828518746158565</v>
      </c>
      <c r="I23" s="99">
        <f>+I22/$AM$23*100000</f>
        <v>35.291349698062895</v>
      </c>
      <c r="J23" s="97">
        <f>+J22/$AN$23*100000</f>
        <v>48.053820278712159</v>
      </c>
      <c r="K23" s="98">
        <f>+K22/$AO$23*100000</f>
        <v>23.048555623847573</v>
      </c>
      <c r="L23" s="99">
        <f>+L22/$AM$23*100000</f>
        <v>11.763783232687633</v>
      </c>
      <c r="M23" s="97">
        <f>+M22/$AN$23*100000</f>
        <v>8.0089700464520259</v>
      </c>
      <c r="N23" s="98">
        <f>+N22/$AO$23*100000</f>
        <v>15.365703749231713</v>
      </c>
      <c r="O23" s="99">
        <f>+O22/$AM$23*100000</f>
        <v>3.9212610775625438</v>
      </c>
      <c r="P23" s="97">
        <f>+P22/$AN$23*100000</f>
        <v>8.0089700464520259</v>
      </c>
      <c r="Q23" s="98">
        <f>+Q22/$AO$23*100000</f>
        <v>0</v>
      </c>
      <c r="R23" s="99">
        <f>+R22/$AM$23*100000</f>
        <v>11.763783232687633</v>
      </c>
      <c r="S23" s="97">
        <f>+S22/$AN$23*100000</f>
        <v>8.0089700464520259</v>
      </c>
      <c r="T23" s="100">
        <f>+T22/$AO$23*100000</f>
        <v>15.365703749231713</v>
      </c>
      <c r="U23" s="96">
        <f>+U22/$AM$23*100000</f>
        <v>11.763783232687633</v>
      </c>
      <c r="V23" s="97">
        <f>+V22/$AN$23*100000</f>
        <v>16.017940092904052</v>
      </c>
      <c r="W23" s="98">
        <f>+W22/$AO$23*100000</f>
        <v>7.6828518746158565</v>
      </c>
      <c r="X23" s="99">
        <f>+X22/$AM$23*100000</f>
        <v>7.8425221551250877</v>
      </c>
      <c r="Y23" s="97">
        <f>+Y22/$AN$23*100000</f>
        <v>16.017940092904052</v>
      </c>
      <c r="Z23" s="98">
        <f>+Z22/$AO$23*100000</f>
        <v>0</v>
      </c>
      <c r="AA23" s="99">
        <f>+AA22/$AM$23*100000</f>
        <v>39.212610775625443</v>
      </c>
      <c r="AB23" s="97">
        <f>+AB22/$AN$23*100000</f>
        <v>64.071760371616207</v>
      </c>
      <c r="AC23" s="98">
        <f>+AC22/$AO$23*100000</f>
        <v>15.365703749231713</v>
      </c>
      <c r="AD23" s="99">
        <f>+AD22/$AM$23*100000</f>
        <v>3.9212610775625438</v>
      </c>
      <c r="AE23" s="97">
        <f>+AE22/$AN$23*100000</f>
        <v>0</v>
      </c>
      <c r="AF23" s="175">
        <f>+AF22/$AO$23*100000</f>
        <v>7.6828518746158565</v>
      </c>
      <c r="AG23" s="218"/>
      <c r="AH23" s="185"/>
      <c r="AI23" s="98">
        <f>+AI22/$AO$23*100000</f>
        <v>23.048555623847573</v>
      </c>
      <c r="AJ23" s="99">
        <f>+AJ22/$AM$23*100000</f>
        <v>11.763783232687633</v>
      </c>
      <c r="AK23" s="97">
        <f>+AK22/$AN$23*100000</f>
        <v>16.017940092904052</v>
      </c>
      <c r="AL23" s="100">
        <f>+AL22/$AO$23*100000</f>
        <v>7.6828518746158565</v>
      </c>
      <c r="AM23" s="252">
        <f>SUM(AN23:AO23)</f>
        <v>25502</v>
      </c>
      <c r="AN23" s="257">
        <f>+人口動態1!AA11</f>
        <v>12486</v>
      </c>
      <c r="AO23" s="258">
        <f>+人口動態1!AB11</f>
        <v>13016</v>
      </c>
    </row>
    <row r="24" spans="1:41" ht="17.25" customHeight="1">
      <c r="A24" s="480"/>
      <c r="B24" s="69" t="s">
        <v>125</v>
      </c>
      <c r="C24" s="158">
        <v>98.78</v>
      </c>
      <c r="D24" s="153">
        <v>124.14</v>
      </c>
      <c r="E24" s="179">
        <v>76.62</v>
      </c>
      <c r="F24" s="160">
        <v>7.79</v>
      </c>
      <c r="G24" s="156">
        <v>11.3</v>
      </c>
      <c r="H24" s="157">
        <v>4.3499999999999996</v>
      </c>
      <c r="I24" s="158">
        <v>13.64</v>
      </c>
      <c r="J24" s="153">
        <v>23.1</v>
      </c>
      <c r="K24" s="154">
        <v>3.44</v>
      </c>
      <c r="L24" s="158">
        <v>4.46</v>
      </c>
      <c r="M24" s="153">
        <v>3.4</v>
      </c>
      <c r="N24" s="154">
        <v>4.66</v>
      </c>
      <c r="O24" s="158">
        <v>1.91</v>
      </c>
      <c r="P24" s="153">
        <v>3.4</v>
      </c>
      <c r="Q24" s="154">
        <v>0</v>
      </c>
      <c r="R24" s="158">
        <v>4.46</v>
      </c>
      <c r="S24" s="153">
        <v>3.92</v>
      </c>
      <c r="T24" s="162">
        <v>4.79</v>
      </c>
      <c r="U24" s="152">
        <v>4.22</v>
      </c>
      <c r="V24" s="153">
        <v>7.32</v>
      </c>
      <c r="W24" s="154">
        <v>1.1499999999999999</v>
      </c>
      <c r="X24" s="158">
        <v>2.73</v>
      </c>
      <c r="Y24" s="153">
        <v>6.36</v>
      </c>
      <c r="Z24" s="154">
        <v>0</v>
      </c>
      <c r="AA24" s="158">
        <v>16.22</v>
      </c>
      <c r="AB24" s="153">
        <v>28.14</v>
      </c>
      <c r="AC24" s="154">
        <v>4.66</v>
      </c>
      <c r="AD24" s="158">
        <v>5.04</v>
      </c>
      <c r="AE24" s="153">
        <v>0</v>
      </c>
      <c r="AF24" s="179">
        <v>9.93</v>
      </c>
      <c r="AG24" s="215"/>
      <c r="AH24" s="219"/>
      <c r="AI24" s="154">
        <v>9.69</v>
      </c>
      <c r="AJ24" s="158">
        <v>8.9</v>
      </c>
      <c r="AK24" s="153">
        <v>6.71</v>
      </c>
      <c r="AL24" s="162">
        <v>13.39</v>
      </c>
      <c r="AM24" s="252"/>
      <c r="AN24" s="257"/>
      <c r="AO24" s="258"/>
    </row>
    <row r="25" spans="1:41" ht="17.25" customHeight="1">
      <c r="A25" s="479" t="s">
        <v>115</v>
      </c>
      <c r="B25" s="71" t="s">
        <v>49</v>
      </c>
      <c r="C25" s="143">
        <v>108</v>
      </c>
      <c r="D25" s="141">
        <v>72</v>
      </c>
      <c r="E25" s="178">
        <v>36</v>
      </c>
      <c r="F25" s="140">
        <v>5</v>
      </c>
      <c r="G25" s="141">
        <v>5</v>
      </c>
      <c r="H25" s="142">
        <v>0</v>
      </c>
      <c r="I25" s="143">
        <v>16</v>
      </c>
      <c r="J25" s="141">
        <v>13</v>
      </c>
      <c r="K25" s="142">
        <v>3</v>
      </c>
      <c r="L25" s="143">
        <v>4</v>
      </c>
      <c r="M25" s="141">
        <v>3</v>
      </c>
      <c r="N25" s="142">
        <v>1</v>
      </c>
      <c r="O25" s="143">
        <v>4</v>
      </c>
      <c r="P25" s="141">
        <v>3</v>
      </c>
      <c r="Q25" s="142">
        <v>1</v>
      </c>
      <c r="R25" s="143">
        <v>8</v>
      </c>
      <c r="S25" s="141">
        <v>6</v>
      </c>
      <c r="T25" s="144">
        <v>2</v>
      </c>
      <c r="U25" s="140">
        <v>2</v>
      </c>
      <c r="V25" s="141">
        <v>1</v>
      </c>
      <c r="W25" s="142">
        <v>1</v>
      </c>
      <c r="X25" s="143">
        <v>10</v>
      </c>
      <c r="Y25" s="141">
        <v>2</v>
      </c>
      <c r="Z25" s="142">
        <v>8</v>
      </c>
      <c r="AA25" s="143">
        <v>29</v>
      </c>
      <c r="AB25" s="141">
        <v>20</v>
      </c>
      <c r="AC25" s="142">
        <v>9</v>
      </c>
      <c r="AD25" s="143">
        <v>0</v>
      </c>
      <c r="AE25" s="141">
        <v>0</v>
      </c>
      <c r="AF25" s="178">
        <v>0</v>
      </c>
      <c r="AG25" s="217"/>
      <c r="AH25" s="188"/>
      <c r="AI25" s="142">
        <v>0</v>
      </c>
      <c r="AJ25" s="143">
        <v>2</v>
      </c>
      <c r="AK25" s="141">
        <v>2</v>
      </c>
      <c r="AL25" s="144">
        <v>0</v>
      </c>
      <c r="AM25" s="252"/>
      <c r="AN25" s="257"/>
      <c r="AO25" s="258"/>
    </row>
    <row r="26" spans="1:41" ht="17.25" customHeight="1">
      <c r="A26" s="480"/>
      <c r="B26" s="68" t="s">
        <v>50</v>
      </c>
      <c r="C26" s="99">
        <f>+C25/$AM$26*100000</f>
        <v>267.50551110890939</v>
      </c>
      <c r="D26" s="97">
        <f>+D25/$AN$26*100000</f>
        <v>367.92886708569677</v>
      </c>
      <c r="E26" s="175">
        <f>+E25/$AO$26*100000</f>
        <v>173.04364545279756</v>
      </c>
      <c r="F26" s="96">
        <f>+F25/$AM$26*100000</f>
        <v>12.38451440319025</v>
      </c>
      <c r="G26" s="97">
        <f>+G25/$AN$26*100000</f>
        <v>25.550615769840054</v>
      </c>
      <c r="H26" s="98">
        <f>+H25/$AO$26*100000</f>
        <v>0</v>
      </c>
      <c r="I26" s="99">
        <f>+I25/$AM$26*100000</f>
        <v>39.6304460902088</v>
      </c>
      <c r="J26" s="97">
        <f>+J25/$AN$26*100000</f>
        <v>66.431601001584141</v>
      </c>
      <c r="K26" s="98">
        <f>+K25/$AO$26*100000</f>
        <v>14.420303787733129</v>
      </c>
      <c r="L26" s="99">
        <f>+L25/$AM$26*100000</f>
        <v>9.9076115225521999</v>
      </c>
      <c r="M26" s="97">
        <f>+M25/$AN$26*100000</f>
        <v>15.330369461904032</v>
      </c>
      <c r="N26" s="98">
        <f>+N25/$AO$26*100000</f>
        <v>4.8067679292443763</v>
      </c>
      <c r="O26" s="99">
        <f>+O25/$AM$26*100000</f>
        <v>9.9076115225521999</v>
      </c>
      <c r="P26" s="97">
        <f>+P25/$AN$26*100000</f>
        <v>15.330369461904032</v>
      </c>
      <c r="Q26" s="98">
        <f>+Q25/$AO$26*100000</f>
        <v>4.8067679292443763</v>
      </c>
      <c r="R26" s="99">
        <f>+R25/$AM$26*100000</f>
        <v>19.8152230451044</v>
      </c>
      <c r="S26" s="97">
        <f>+S25/$AN$26*100000</f>
        <v>30.660738923808065</v>
      </c>
      <c r="T26" s="100">
        <f>+T25/$AO$26*100000</f>
        <v>9.6135358584887527</v>
      </c>
      <c r="U26" s="96">
        <f>+U25/$AM$26*100000</f>
        <v>4.9538057612761</v>
      </c>
      <c r="V26" s="97">
        <f>+V25/$AN$26*100000</f>
        <v>5.1101231539680105</v>
      </c>
      <c r="W26" s="98">
        <f>+W25/$AO$26*100000</f>
        <v>4.8067679292443763</v>
      </c>
      <c r="X26" s="99">
        <f>+X25/$AM$26*100000</f>
        <v>24.769028806380501</v>
      </c>
      <c r="Y26" s="97">
        <f>+Y25/$AN$26*100000</f>
        <v>10.220246307936021</v>
      </c>
      <c r="Z26" s="98">
        <f>+Z25/$AO$26*100000</f>
        <v>38.454143433955011</v>
      </c>
      <c r="AA26" s="99">
        <f>+AA25/$AM$26*100000</f>
        <v>71.830183538503462</v>
      </c>
      <c r="AB26" s="97">
        <f>+AB25/$AN$26*100000</f>
        <v>102.20246307936021</v>
      </c>
      <c r="AC26" s="98">
        <f>+AC25/$AO$26*100000</f>
        <v>43.260911363199391</v>
      </c>
      <c r="AD26" s="99">
        <f>+AD25/$AM$26*100000</f>
        <v>0</v>
      </c>
      <c r="AE26" s="97">
        <f>+AE25/$AN$26*100000</f>
        <v>0</v>
      </c>
      <c r="AF26" s="175">
        <f>+AF25/$AO$26*100000</f>
        <v>0</v>
      </c>
      <c r="AG26" s="218"/>
      <c r="AH26" s="185"/>
      <c r="AI26" s="98">
        <f>+AI25/$AO$26*100000</f>
        <v>0</v>
      </c>
      <c r="AJ26" s="99">
        <f>+AJ25/$AM$26*100000</f>
        <v>4.9538057612761</v>
      </c>
      <c r="AK26" s="97">
        <f>+AK25/$AN$26*100000</f>
        <v>10.220246307936021</v>
      </c>
      <c r="AL26" s="100">
        <f>+AL25/$AO$26*100000</f>
        <v>0</v>
      </c>
      <c r="AM26" s="252">
        <f>SUM(AN26:AO26)</f>
        <v>40373</v>
      </c>
      <c r="AN26" s="255">
        <f>+人口動態1!AA12</f>
        <v>19569</v>
      </c>
      <c r="AO26" s="256">
        <f>+人口動態1!AB12</f>
        <v>20804</v>
      </c>
    </row>
    <row r="27" spans="1:41" ht="17.25" customHeight="1">
      <c r="A27" s="480"/>
      <c r="B27" s="69" t="s">
        <v>125</v>
      </c>
      <c r="C27" s="158">
        <v>124.24</v>
      </c>
      <c r="D27" s="153">
        <v>187.67</v>
      </c>
      <c r="E27" s="179">
        <v>76.69</v>
      </c>
      <c r="F27" s="160">
        <v>5.66</v>
      </c>
      <c r="G27" s="156">
        <v>12.38</v>
      </c>
      <c r="H27" s="157">
        <v>0</v>
      </c>
      <c r="I27" s="158">
        <v>18.93</v>
      </c>
      <c r="J27" s="153">
        <v>34.25</v>
      </c>
      <c r="K27" s="154">
        <v>6.53</v>
      </c>
      <c r="L27" s="158">
        <v>5.29</v>
      </c>
      <c r="M27" s="153">
        <v>10.14</v>
      </c>
      <c r="N27" s="154">
        <v>0.59</v>
      </c>
      <c r="O27" s="158">
        <v>5.89</v>
      </c>
      <c r="P27" s="153">
        <v>7.48</v>
      </c>
      <c r="Q27" s="154">
        <v>5.23</v>
      </c>
      <c r="R27" s="158">
        <v>8.74</v>
      </c>
      <c r="S27" s="153">
        <v>15.2</v>
      </c>
      <c r="T27" s="162">
        <v>4.09</v>
      </c>
      <c r="U27" s="152">
        <v>1.28</v>
      </c>
      <c r="V27" s="153">
        <v>2.12</v>
      </c>
      <c r="W27" s="154">
        <v>0.59</v>
      </c>
      <c r="X27" s="158">
        <v>11.69</v>
      </c>
      <c r="Y27" s="153">
        <v>4.24</v>
      </c>
      <c r="Z27" s="154">
        <v>19.09</v>
      </c>
      <c r="AA27" s="158">
        <v>37.31</v>
      </c>
      <c r="AB27" s="153">
        <v>52.98</v>
      </c>
      <c r="AC27" s="154">
        <v>25.71</v>
      </c>
      <c r="AD27" s="158">
        <v>0</v>
      </c>
      <c r="AE27" s="153">
        <v>0</v>
      </c>
      <c r="AF27" s="179">
        <v>0</v>
      </c>
      <c r="AG27" s="215"/>
      <c r="AH27" s="216"/>
      <c r="AI27" s="154">
        <v>0</v>
      </c>
      <c r="AJ27" s="158">
        <v>2.5</v>
      </c>
      <c r="AK27" s="153">
        <v>5.37</v>
      </c>
      <c r="AL27" s="162">
        <v>0</v>
      </c>
      <c r="AM27" s="252"/>
      <c r="AN27" s="257"/>
      <c r="AO27" s="258"/>
    </row>
    <row r="28" spans="1:41" ht="17.25" customHeight="1">
      <c r="A28" s="479" t="s">
        <v>116</v>
      </c>
      <c r="B28" s="67" t="s">
        <v>49</v>
      </c>
      <c r="C28" s="143">
        <v>18</v>
      </c>
      <c r="D28" s="141">
        <v>7</v>
      </c>
      <c r="E28" s="178">
        <v>11</v>
      </c>
      <c r="F28" s="140">
        <v>0</v>
      </c>
      <c r="G28" s="141">
        <v>0</v>
      </c>
      <c r="H28" s="142">
        <v>0</v>
      </c>
      <c r="I28" s="143">
        <v>1</v>
      </c>
      <c r="J28" s="141">
        <v>1</v>
      </c>
      <c r="K28" s="142">
        <v>0</v>
      </c>
      <c r="L28" s="143">
        <v>1</v>
      </c>
      <c r="M28" s="141">
        <v>1</v>
      </c>
      <c r="N28" s="142">
        <v>0</v>
      </c>
      <c r="O28" s="143">
        <v>0</v>
      </c>
      <c r="P28" s="141">
        <v>0</v>
      </c>
      <c r="Q28" s="142">
        <v>0</v>
      </c>
      <c r="R28" s="143">
        <v>1</v>
      </c>
      <c r="S28" s="141">
        <v>0</v>
      </c>
      <c r="T28" s="144">
        <v>1</v>
      </c>
      <c r="U28" s="140">
        <v>2</v>
      </c>
      <c r="V28" s="141">
        <v>0</v>
      </c>
      <c r="W28" s="142">
        <v>2</v>
      </c>
      <c r="X28" s="143">
        <v>5</v>
      </c>
      <c r="Y28" s="141">
        <v>2</v>
      </c>
      <c r="Z28" s="142">
        <v>3</v>
      </c>
      <c r="AA28" s="143">
        <v>3</v>
      </c>
      <c r="AB28" s="141">
        <v>1</v>
      </c>
      <c r="AC28" s="142">
        <v>2</v>
      </c>
      <c r="AD28" s="143">
        <v>2</v>
      </c>
      <c r="AE28" s="141">
        <v>0</v>
      </c>
      <c r="AF28" s="178">
        <v>2</v>
      </c>
      <c r="AG28" s="217"/>
      <c r="AH28" s="190"/>
      <c r="AI28" s="142">
        <v>0</v>
      </c>
      <c r="AJ28" s="143">
        <v>0</v>
      </c>
      <c r="AK28" s="141">
        <v>0</v>
      </c>
      <c r="AL28" s="144">
        <v>0</v>
      </c>
      <c r="AM28" s="252"/>
      <c r="AN28" s="257"/>
      <c r="AO28" s="258"/>
    </row>
    <row r="29" spans="1:41" ht="17.25" customHeight="1">
      <c r="A29" s="480"/>
      <c r="B29" s="68" t="s">
        <v>50</v>
      </c>
      <c r="C29" s="99">
        <f>+C28/$AM$29*100000</f>
        <v>177.7777777777778</v>
      </c>
      <c r="D29" s="97">
        <f>+D28/$AN$29*100000</f>
        <v>138.12154696132595</v>
      </c>
      <c r="E29" s="175">
        <f>+E28/$AO$29*100000</f>
        <v>217.52026893415069</v>
      </c>
      <c r="F29" s="96">
        <f>+F28/$AM$29*100000</f>
        <v>0</v>
      </c>
      <c r="G29" s="97">
        <f>+G28/$AN$29*100000</f>
        <v>0</v>
      </c>
      <c r="H29" s="98">
        <f>+H28/$AO$29*100000</f>
        <v>0</v>
      </c>
      <c r="I29" s="99">
        <f>+I28/$AM$29*100000</f>
        <v>9.8765432098765427</v>
      </c>
      <c r="J29" s="97">
        <f>+J28/$AN$29*100000</f>
        <v>19.731649565903709</v>
      </c>
      <c r="K29" s="98">
        <f>+K28/$AO$29*100000</f>
        <v>0</v>
      </c>
      <c r="L29" s="99">
        <f>+L28/$AM$29*100000</f>
        <v>9.8765432098765427</v>
      </c>
      <c r="M29" s="97">
        <f>+M28/$AN$29*100000</f>
        <v>19.731649565903709</v>
      </c>
      <c r="N29" s="98">
        <f>+N28/$AO$29*100000</f>
        <v>0</v>
      </c>
      <c r="O29" s="99">
        <f>+O28/$AM$29*100000</f>
        <v>0</v>
      </c>
      <c r="P29" s="97">
        <f>+P28/$AN$29*100000</f>
        <v>0</v>
      </c>
      <c r="Q29" s="98">
        <f>+Q28/$AO$29*100000</f>
        <v>0</v>
      </c>
      <c r="R29" s="99">
        <f>+R28/$AM$29*100000</f>
        <v>9.8765432098765427</v>
      </c>
      <c r="S29" s="97">
        <f>+S28/$AN$29*100000</f>
        <v>0</v>
      </c>
      <c r="T29" s="100">
        <f>+T28/$AO$29*100000</f>
        <v>19.774569903104609</v>
      </c>
      <c r="U29" s="96">
        <f>+U28/$AM$29*100000</f>
        <v>19.753086419753085</v>
      </c>
      <c r="V29" s="97">
        <f>+V28/$AN$29*100000</f>
        <v>0</v>
      </c>
      <c r="W29" s="98">
        <f>+W28/$AO$29*100000</f>
        <v>39.549139806209219</v>
      </c>
      <c r="X29" s="99">
        <f>+X28/$AM$29*100000</f>
        <v>49.382716049382715</v>
      </c>
      <c r="Y29" s="97">
        <f>+Y28/$AN$29*100000</f>
        <v>39.463299131807418</v>
      </c>
      <c r="Z29" s="98">
        <f>+Z28/$AO$29*100000</f>
        <v>59.323709709313825</v>
      </c>
      <c r="AA29" s="99">
        <f>+AA28/$AM$29*100000</f>
        <v>29.62962962962963</v>
      </c>
      <c r="AB29" s="97">
        <f>+AB28/$AN$29*100000</f>
        <v>19.731649565903709</v>
      </c>
      <c r="AC29" s="98">
        <f>+AC28/$AO$29*100000</f>
        <v>39.549139806209219</v>
      </c>
      <c r="AD29" s="99">
        <f>+AD28/$AM$29*100000</f>
        <v>19.753086419753085</v>
      </c>
      <c r="AE29" s="97">
        <f>+AE28/$AN$29*100000</f>
        <v>0</v>
      </c>
      <c r="AF29" s="175">
        <f>+AF28/$AO$29*100000</f>
        <v>39.549139806209219</v>
      </c>
      <c r="AG29" s="218"/>
      <c r="AH29" s="185"/>
      <c r="AI29" s="98">
        <f>+AI28/$AO$29*100000</f>
        <v>0</v>
      </c>
      <c r="AJ29" s="99">
        <f>+AJ28/$AM$29*100000</f>
        <v>0</v>
      </c>
      <c r="AK29" s="97">
        <f>+AK28/$AN$29*100000</f>
        <v>0</v>
      </c>
      <c r="AL29" s="100">
        <f>+AL28/$AO$29*100000</f>
        <v>0</v>
      </c>
      <c r="AM29" s="252">
        <f>SUM(AN29:AO29)</f>
        <v>10125</v>
      </c>
      <c r="AN29" s="255">
        <f>+人口動態1!AA13</f>
        <v>5068</v>
      </c>
      <c r="AO29" s="256">
        <f>+人口動態1!AB13</f>
        <v>5057</v>
      </c>
    </row>
    <row r="30" spans="1:41" ht="17.25" customHeight="1">
      <c r="A30" s="480"/>
      <c r="B30" s="69" t="s">
        <v>125</v>
      </c>
      <c r="C30" s="158">
        <v>136.87</v>
      </c>
      <c r="D30" s="153">
        <v>158.06</v>
      </c>
      <c r="E30" s="179">
        <v>112.11</v>
      </c>
      <c r="F30" s="160">
        <v>0</v>
      </c>
      <c r="G30" s="156">
        <v>0</v>
      </c>
      <c r="H30" s="157">
        <v>0</v>
      </c>
      <c r="I30" s="158">
        <v>14.97</v>
      </c>
      <c r="J30" s="153">
        <v>30.01</v>
      </c>
      <c r="K30" s="154">
        <v>0</v>
      </c>
      <c r="L30" s="158">
        <v>9.9600000000000009</v>
      </c>
      <c r="M30" s="153">
        <v>21.65</v>
      </c>
      <c r="N30" s="154">
        <v>0</v>
      </c>
      <c r="O30" s="158">
        <v>0</v>
      </c>
      <c r="P30" s="153">
        <v>0</v>
      </c>
      <c r="Q30" s="154">
        <v>0</v>
      </c>
      <c r="R30" s="158">
        <v>2.62</v>
      </c>
      <c r="S30" s="153">
        <v>0</v>
      </c>
      <c r="T30" s="162">
        <v>3.79</v>
      </c>
      <c r="U30" s="152">
        <v>5.24</v>
      </c>
      <c r="V30" s="153">
        <v>0</v>
      </c>
      <c r="W30" s="154">
        <v>7.58</v>
      </c>
      <c r="X30" s="158">
        <v>40.770000000000003</v>
      </c>
      <c r="Y30" s="153">
        <v>43.14</v>
      </c>
      <c r="Z30" s="154">
        <v>35.92</v>
      </c>
      <c r="AA30" s="158">
        <v>25.9</v>
      </c>
      <c r="AB30" s="153">
        <v>33.159999999999997</v>
      </c>
      <c r="AC30" s="154">
        <v>19.399999999999999</v>
      </c>
      <c r="AD30" s="158">
        <v>19.75</v>
      </c>
      <c r="AE30" s="153">
        <v>0</v>
      </c>
      <c r="AF30" s="179">
        <v>35.619999999999997</v>
      </c>
      <c r="AG30" s="215"/>
      <c r="AH30" s="219"/>
      <c r="AI30" s="154">
        <v>0</v>
      </c>
      <c r="AJ30" s="158">
        <v>0</v>
      </c>
      <c r="AK30" s="153">
        <v>0</v>
      </c>
      <c r="AL30" s="162">
        <v>0</v>
      </c>
      <c r="AM30" s="252"/>
      <c r="AN30" s="255"/>
      <c r="AO30" s="256"/>
    </row>
    <row r="31" spans="1:41" ht="17.25" customHeight="1">
      <c r="A31" s="480" t="s">
        <v>117</v>
      </c>
      <c r="B31" s="29" t="s">
        <v>49</v>
      </c>
      <c r="C31" s="182">
        <v>36</v>
      </c>
      <c r="D31" s="181">
        <v>22</v>
      </c>
      <c r="E31" s="183">
        <v>14</v>
      </c>
      <c r="F31" s="200">
        <v>2</v>
      </c>
      <c r="G31" s="201">
        <v>2</v>
      </c>
      <c r="H31" s="201">
        <v>0</v>
      </c>
      <c r="I31" s="202">
        <v>6</v>
      </c>
      <c r="J31" s="202">
        <v>5</v>
      </c>
      <c r="K31" s="201">
        <v>1</v>
      </c>
      <c r="L31" s="202">
        <v>5</v>
      </c>
      <c r="M31" s="202">
        <v>1</v>
      </c>
      <c r="N31" s="202">
        <v>4</v>
      </c>
      <c r="O31" s="202">
        <v>2</v>
      </c>
      <c r="P31" s="202">
        <v>0</v>
      </c>
      <c r="Q31" s="202">
        <v>2</v>
      </c>
      <c r="R31" s="202">
        <v>2</v>
      </c>
      <c r="S31" s="202">
        <v>1</v>
      </c>
      <c r="T31" s="203">
        <v>1</v>
      </c>
      <c r="U31" s="204">
        <v>2</v>
      </c>
      <c r="V31" s="205">
        <v>1</v>
      </c>
      <c r="W31" s="206">
        <v>1</v>
      </c>
      <c r="X31" s="207">
        <v>2</v>
      </c>
      <c r="Y31" s="205">
        <v>1</v>
      </c>
      <c r="Z31" s="206">
        <v>1</v>
      </c>
      <c r="AA31" s="207">
        <v>9</v>
      </c>
      <c r="AB31" s="205">
        <v>7</v>
      </c>
      <c r="AC31" s="206">
        <v>2</v>
      </c>
      <c r="AD31" s="207">
        <v>0</v>
      </c>
      <c r="AE31" s="205">
        <v>0</v>
      </c>
      <c r="AF31" s="220">
        <v>0</v>
      </c>
      <c r="AG31" s="224"/>
      <c r="AH31" s="222"/>
      <c r="AI31" s="206">
        <v>0</v>
      </c>
      <c r="AJ31" s="207">
        <v>1</v>
      </c>
      <c r="AK31" s="205">
        <v>0</v>
      </c>
      <c r="AL31" s="208">
        <v>1</v>
      </c>
      <c r="AM31" s="252"/>
      <c r="AN31" s="255"/>
      <c r="AO31" s="256"/>
    </row>
    <row r="32" spans="1:41" ht="17.25" customHeight="1">
      <c r="A32" s="480"/>
      <c r="B32" s="26" t="s">
        <v>50</v>
      </c>
      <c r="C32" s="99">
        <f>+C31/$AM$32*100000</f>
        <v>248.44720496894411</v>
      </c>
      <c r="D32" s="97">
        <f>+D31/$AN$32*100000</f>
        <v>297.78018408229559</v>
      </c>
      <c r="E32" s="175">
        <f>+E31/$AO$32*100000</f>
        <v>197.12756969867644</v>
      </c>
      <c r="F32" s="96">
        <f>+F31/$AM$32*100000</f>
        <v>13.802622498274673</v>
      </c>
      <c r="G32" s="97">
        <f>+G31/$AN$32*100000</f>
        <v>27.070925825663238</v>
      </c>
      <c r="H32" s="98">
        <f>+H31/$AO$32*100000</f>
        <v>0</v>
      </c>
      <c r="I32" s="99">
        <f>+I31/$AM$32*100000</f>
        <v>41.407867494824018</v>
      </c>
      <c r="J32" s="97">
        <f>+J31/$AN$32*100000</f>
        <v>67.677314564158095</v>
      </c>
      <c r="K32" s="98">
        <f>+K31/$AO$32*100000</f>
        <v>14.080540692762602</v>
      </c>
      <c r="L32" s="99">
        <f>+L31/$AM$32*100000</f>
        <v>34.506556245686681</v>
      </c>
      <c r="M32" s="97">
        <f>+M31/$AN$32*100000</f>
        <v>13.535462912831619</v>
      </c>
      <c r="N32" s="98">
        <f>+N31/$AO$32*100000</f>
        <v>56.322162771050408</v>
      </c>
      <c r="O32" s="99">
        <f>+O31/$AM$32*100000</f>
        <v>13.802622498274673</v>
      </c>
      <c r="P32" s="97">
        <f>+P31/$AN$32*100000</f>
        <v>0</v>
      </c>
      <c r="Q32" s="98">
        <f>+Q31/$AO$32*100000</f>
        <v>28.161081385525204</v>
      </c>
      <c r="R32" s="99">
        <f>+R31/$AM$32*100000</f>
        <v>13.802622498274673</v>
      </c>
      <c r="S32" s="97">
        <f>+S31/$AN$32*100000</f>
        <v>13.535462912831619</v>
      </c>
      <c r="T32" s="100">
        <f>+T31/$AO$32*100000</f>
        <v>14.080540692762602</v>
      </c>
      <c r="U32" s="96">
        <f>+U31/$AM$32*100000</f>
        <v>13.802622498274673</v>
      </c>
      <c r="V32" s="97">
        <f>+V31/$AN$32*100000</f>
        <v>13.535462912831619</v>
      </c>
      <c r="W32" s="98">
        <f>+W31/$AO$32*100000</f>
        <v>14.080540692762602</v>
      </c>
      <c r="X32" s="99">
        <f>+X31/$AM$32*100000</f>
        <v>13.802622498274673</v>
      </c>
      <c r="Y32" s="97">
        <f>+Y31/$AN$32*100000</f>
        <v>13.535462912831619</v>
      </c>
      <c r="Z32" s="98">
        <f>+Z31/$AO$32*100000</f>
        <v>14.080540692762602</v>
      </c>
      <c r="AA32" s="99">
        <f>+AA31/$AM$32*100000</f>
        <v>62.111801242236027</v>
      </c>
      <c r="AB32" s="97">
        <f>+AB31/$AN$32*100000</f>
        <v>94.748240389821333</v>
      </c>
      <c r="AC32" s="98">
        <f>+AC31/$AO$32*100000</f>
        <v>28.161081385525204</v>
      </c>
      <c r="AD32" s="99">
        <f>+AD31/$AM$32*100000</f>
        <v>0</v>
      </c>
      <c r="AE32" s="97">
        <f>+AE31/$AN$32*100000</f>
        <v>0</v>
      </c>
      <c r="AF32" s="175">
        <f>+AF31/$AO$32*100000</f>
        <v>0</v>
      </c>
      <c r="AG32" s="218"/>
      <c r="AH32" s="185"/>
      <c r="AI32" s="98">
        <f>+AI31/$AO$32*100000</f>
        <v>0</v>
      </c>
      <c r="AJ32" s="99">
        <f>+AJ31/$AM$32*100000</f>
        <v>6.9013112491373363</v>
      </c>
      <c r="AK32" s="97">
        <f>+AK31/$AN$32*100000</f>
        <v>0</v>
      </c>
      <c r="AL32" s="100">
        <f>+AL31/$AO$32*100000</f>
        <v>14.080540692762602</v>
      </c>
      <c r="AM32" s="252">
        <f>SUM(AN32:AO32)</f>
        <v>14490</v>
      </c>
      <c r="AN32" s="257">
        <f>+人口動態1!AA14</f>
        <v>7388</v>
      </c>
      <c r="AO32" s="258">
        <f>+人口動態1!AB14</f>
        <v>7102</v>
      </c>
    </row>
    <row r="33" spans="1:41" ht="17.25" customHeight="1" thickBot="1">
      <c r="A33" s="481"/>
      <c r="B33" s="70" t="s">
        <v>125</v>
      </c>
      <c r="C33" s="169">
        <v>128.71</v>
      </c>
      <c r="D33" s="164">
        <v>186.11</v>
      </c>
      <c r="E33" s="180">
        <v>93.34</v>
      </c>
      <c r="F33" s="171">
        <v>7.04</v>
      </c>
      <c r="G33" s="167">
        <v>16.46</v>
      </c>
      <c r="H33" s="168">
        <v>0</v>
      </c>
      <c r="I33" s="169">
        <v>19.7</v>
      </c>
      <c r="J33" s="164">
        <v>37.79</v>
      </c>
      <c r="K33" s="165">
        <v>10.5</v>
      </c>
      <c r="L33" s="166">
        <v>22.9</v>
      </c>
      <c r="M33" s="167">
        <v>9.1</v>
      </c>
      <c r="N33" s="168">
        <v>36.5</v>
      </c>
      <c r="O33" s="166">
        <v>6.03</v>
      </c>
      <c r="P33" s="167">
        <v>0</v>
      </c>
      <c r="Q33" s="168">
        <v>10.57</v>
      </c>
      <c r="R33" s="169">
        <v>7.04</v>
      </c>
      <c r="S33" s="164">
        <v>8.67</v>
      </c>
      <c r="T33" s="173">
        <v>5.57</v>
      </c>
      <c r="U33" s="163">
        <v>8.09</v>
      </c>
      <c r="V33" s="164">
        <v>8.67</v>
      </c>
      <c r="W33" s="165">
        <v>8.19</v>
      </c>
      <c r="X33" s="166">
        <v>5.52</v>
      </c>
      <c r="Y33" s="167">
        <v>8.67</v>
      </c>
      <c r="Z33" s="168">
        <v>2.38</v>
      </c>
      <c r="AA33" s="169">
        <v>26.89</v>
      </c>
      <c r="AB33" s="164">
        <v>58.05</v>
      </c>
      <c r="AC33" s="165">
        <v>4.76</v>
      </c>
      <c r="AD33" s="166">
        <v>0</v>
      </c>
      <c r="AE33" s="167">
        <v>0</v>
      </c>
      <c r="AF33" s="221">
        <v>0</v>
      </c>
      <c r="AG33" s="225"/>
      <c r="AH33" s="223"/>
      <c r="AI33" s="168">
        <v>0</v>
      </c>
      <c r="AJ33" s="166">
        <v>3.79</v>
      </c>
      <c r="AK33" s="167">
        <v>0</v>
      </c>
      <c r="AL33" s="170">
        <v>6.74</v>
      </c>
      <c r="AN33" s="22"/>
      <c r="AO33" s="23"/>
    </row>
  </sheetData>
  <protectedRanges>
    <protectedRange sqref="C7:AL33" name="範囲1"/>
  </protectedRanges>
  <mergeCells count="25">
    <mergeCell ref="AM5:AO5"/>
    <mergeCell ref="A4:B6"/>
    <mergeCell ref="C4:E5"/>
    <mergeCell ref="F4:T4"/>
    <mergeCell ref="U4:AL4"/>
    <mergeCell ref="AA5:AC5"/>
    <mergeCell ref="AD5:AF5"/>
    <mergeCell ref="AG5:AI5"/>
    <mergeCell ref="AJ5:AL5"/>
    <mergeCell ref="O5:Q5"/>
    <mergeCell ref="R5:T5"/>
    <mergeCell ref="U5:W5"/>
    <mergeCell ref="X5:Z5"/>
    <mergeCell ref="F5:H5"/>
    <mergeCell ref="I5:K5"/>
    <mergeCell ref="L5:N5"/>
    <mergeCell ref="A31:A33"/>
    <mergeCell ref="A7:A9"/>
    <mergeCell ref="A10:A12"/>
    <mergeCell ref="A13:A15"/>
    <mergeCell ref="A16:A18"/>
    <mergeCell ref="A19:A21"/>
    <mergeCell ref="A22:A24"/>
    <mergeCell ref="A25:A27"/>
    <mergeCell ref="A28:A30"/>
  </mergeCells>
  <phoneticPr fontId="2"/>
  <printOptions horizontalCentered="1" verticalCentered="1"/>
  <pageMargins left="0" right="0" top="0.59055118110236227" bottom="0.59055118110236227" header="0" footer="0.19685039370078741"/>
  <pageSetup paperSize="9" scale="95" firstPageNumber="12" orientation="landscape" useFirstPageNumber="1" r:id="rId1"/>
  <headerFooter alignWithMargins="0">
    <oddFooter>&amp;C- &amp;P -</oddFooter>
  </headerFooter>
  <colBreaks count="1" manualBreakCount="1">
    <brk id="20" max="32"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4"/>
  <sheetViews>
    <sheetView zoomScaleNormal="100" workbookViewId="0"/>
  </sheetViews>
  <sheetFormatPr defaultRowHeight="13.5"/>
  <cols>
    <col min="1" max="1" width="6" style="349" customWidth="1"/>
    <col min="2" max="2" width="11.5" style="349" customWidth="1"/>
    <col min="3" max="6" width="9.75" style="349" customWidth="1"/>
    <col min="7" max="7" width="13.875" style="349" customWidth="1"/>
    <col min="8" max="9" width="10.5" style="349" customWidth="1"/>
    <col min="10" max="12" width="10.875" style="349" customWidth="1"/>
    <col min="13" max="13" width="5.375" style="349" customWidth="1"/>
    <col min="14" max="16384" width="9" style="349"/>
  </cols>
  <sheetData>
    <row r="1" spans="1:15" ht="14.25">
      <c r="A1" s="263" t="s">
        <v>168</v>
      </c>
      <c r="B1" s="348"/>
      <c r="C1" s="348"/>
      <c r="D1" s="348"/>
      <c r="E1" s="348"/>
      <c r="F1" s="348"/>
      <c r="G1" s="348"/>
      <c r="H1" s="348"/>
      <c r="I1" s="348"/>
      <c r="J1" s="348"/>
      <c r="K1" s="348"/>
      <c r="L1" s="348"/>
      <c r="M1" s="264"/>
      <c r="N1" s="264"/>
      <c r="O1" s="264"/>
    </row>
    <row r="2" spans="1:15" ht="22.5" customHeight="1" thickBot="1">
      <c r="L2" s="350" t="s">
        <v>177</v>
      </c>
    </row>
    <row r="3" spans="1:15" ht="17.25" customHeight="1">
      <c r="A3" s="517"/>
      <c r="B3" s="506" t="s">
        <v>145</v>
      </c>
      <c r="C3" s="508" t="s">
        <v>2</v>
      </c>
      <c r="D3" s="510" t="s">
        <v>146</v>
      </c>
      <c r="E3" s="511"/>
      <c r="F3" s="511"/>
      <c r="G3" s="511"/>
      <c r="H3" s="511"/>
      <c r="I3" s="512"/>
      <c r="J3" s="351"/>
      <c r="K3" s="352" t="s">
        <v>151</v>
      </c>
      <c r="L3" s="353"/>
    </row>
    <row r="4" spans="1:15" ht="28.5" customHeight="1" thickBot="1">
      <c r="A4" s="518"/>
      <c r="B4" s="507"/>
      <c r="C4" s="509"/>
      <c r="D4" s="354" t="s">
        <v>2</v>
      </c>
      <c r="E4" s="354" t="s">
        <v>147</v>
      </c>
      <c r="F4" s="354" t="s">
        <v>148</v>
      </c>
      <c r="G4" s="245" t="s">
        <v>169</v>
      </c>
      <c r="H4" s="354" t="s">
        <v>149</v>
      </c>
      <c r="I4" s="355" t="s">
        <v>150</v>
      </c>
      <c r="J4" s="354" t="s">
        <v>2</v>
      </c>
      <c r="K4" s="354" t="s">
        <v>152</v>
      </c>
      <c r="L4" s="356" t="s">
        <v>153</v>
      </c>
    </row>
    <row r="5" spans="1:15" ht="18" customHeight="1">
      <c r="A5" s="513" t="s">
        <v>164</v>
      </c>
      <c r="B5" s="357" t="s">
        <v>162</v>
      </c>
      <c r="C5" s="358">
        <v>1268436</v>
      </c>
      <c r="D5" s="359">
        <v>1077685</v>
      </c>
      <c r="E5" s="359">
        <v>958755</v>
      </c>
      <c r="F5" s="359">
        <v>27942</v>
      </c>
      <c r="G5" s="359">
        <v>24069</v>
      </c>
      <c r="H5" s="359">
        <v>0</v>
      </c>
      <c r="I5" s="359">
        <v>66919</v>
      </c>
      <c r="J5" s="359">
        <v>190751</v>
      </c>
      <c r="K5" s="359">
        <v>163049</v>
      </c>
      <c r="L5" s="360">
        <v>27702</v>
      </c>
    </row>
    <row r="6" spans="1:15" ht="18" customHeight="1" thickBot="1">
      <c r="A6" s="514"/>
      <c r="B6" s="361" t="s">
        <v>154</v>
      </c>
      <c r="C6" s="362">
        <v>19690</v>
      </c>
      <c r="D6" s="363">
        <v>16595</v>
      </c>
      <c r="E6" s="363">
        <v>14268</v>
      </c>
      <c r="F6" s="363">
        <v>376</v>
      </c>
      <c r="G6" s="363">
        <v>693</v>
      </c>
      <c r="H6" s="363">
        <v>0</v>
      </c>
      <c r="I6" s="363">
        <v>1258</v>
      </c>
      <c r="J6" s="363">
        <v>3095</v>
      </c>
      <c r="K6" s="363">
        <v>2590</v>
      </c>
      <c r="L6" s="364">
        <v>505</v>
      </c>
    </row>
    <row r="7" spans="1:15" ht="18" customHeight="1" thickTop="1" thickBot="1">
      <c r="A7" s="514"/>
      <c r="B7" s="365" t="s">
        <v>163</v>
      </c>
      <c r="C7" s="366">
        <v>2594</v>
      </c>
      <c r="D7" s="367">
        <v>2237</v>
      </c>
      <c r="E7" s="367">
        <v>1825</v>
      </c>
      <c r="F7" s="367">
        <v>168</v>
      </c>
      <c r="G7" s="367">
        <v>113</v>
      </c>
      <c r="H7" s="367">
        <v>0</v>
      </c>
      <c r="I7" s="367">
        <v>131</v>
      </c>
      <c r="J7" s="367">
        <v>357</v>
      </c>
      <c r="K7" s="367">
        <v>300</v>
      </c>
      <c r="L7" s="368">
        <v>57</v>
      </c>
    </row>
    <row r="8" spans="1:15" ht="18" customHeight="1" thickTop="1">
      <c r="A8" s="514"/>
      <c r="B8" s="369" t="s">
        <v>155</v>
      </c>
      <c r="C8" s="370">
        <v>1261</v>
      </c>
      <c r="D8" s="371">
        <v>1083</v>
      </c>
      <c r="E8" s="371">
        <v>833</v>
      </c>
      <c r="F8" s="371">
        <v>120</v>
      </c>
      <c r="G8" s="371">
        <v>54</v>
      </c>
      <c r="H8" s="371">
        <v>0</v>
      </c>
      <c r="I8" s="371">
        <v>76</v>
      </c>
      <c r="J8" s="371">
        <v>178</v>
      </c>
      <c r="K8" s="371">
        <v>142</v>
      </c>
      <c r="L8" s="372">
        <v>36</v>
      </c>
    </row>
    <row r="9" spans="1:15" ht="18" customHeight="1">
      <c r="A9" s="514"/>
      <c r="B9" s="373" t="s">
        <v>156</v>
      </c>
      <c r="C9" s="374">
        <v>511</v>
      </c>
      <c r="D9" s="375">
        <v>454</v>
      </c>
      <c r="E9" s="375">
        <v>415</v>
      </c>
      <c r="F9" s="375">
        <v>12</v>
      </c>
      <c r="G9" s="375">
        <v>13</v>
      </c>
      <c r="H9" s="375">
        <v>0</v>
      </c>
      <c r="I9" s="375">
        <v>14</v>
      </c>
      <c r="J9" s="375">
        <v>57</v>
      </c>
      <c r="K9" s="375">
        <v>48</v>
      </c>
      <c r="L9" s="376">
        <v>9</v>
      </c>
    </row>
    <row r="10" spans="1:15" ht="18" customHeight="1">
      <c r="A10" s="514"/>
      <c r="B10" s="373" t="s">
        <v>157</v>
      </c>
      <c r="C10" s="374">
        <v>54</v>
      </c>
      <c r="D10" s="375">
        <v>46</v>
      </c>
      <c r="E10" s="375">
        <v>42</v>
      </c>
      <c r="F10" s="375">
        <v>1</v>
      </c>
      <c r="G10" s="375">
        <v>1</v>
      </c>
      <c r="H10" s="375">
        <v>0</v>
      </c>
      <c r="I10" s="375">
        <v>2</v>
      </c>
      <c r="J10" s="375">
        <v>8</v>
      </c>
      <c r="K10" s="375">
        <v>7</v>
      </c>
      <c r="L10" s="376">
        <v>1</v>
      </c>
    </row>
    <row r="11" spans="1:15" ht="18" customHeight="1">
      <c r="A11" s="514"/>
      <c r="B11" s="373" t="s">
        <v>158</v>
      </c>
      <c r="C11" s="374">
        <v>187</v>
      </c>
      <c r="D11" s="375">
        <v>160</v>
      </c>
      <c r="E11" s="375">
        <v>133</v>
      </c>
      <c r="F11" s="375">
        <v>20</v>
      </c>
      <c r="G11" s="375">
        <v>6</v>
      </c>
      <c r="H11" s="375">
        <v>0</v>
      </c>
      <c r="I11" s="375">
        <v>1</v>
      </c>
      <c r="J11" s="375">
        <v>27</v>
      </c>
      <c r="K11" s="375">
        <v>25</v>
      </c>
      <c r="L11" s="376">
        <v>2</v>
      </c>
    </row>
    <row r="12" spans="1:15" ht="18" customHeight="1">
      <c r="A12" s="514"/>
      <c r="B12" s="373" t="s">
        <v>159</v>
      </c>
      <c r="C12" s="374">
        <v>392</v>
      </c>
      <c r="D12" s="375">
        <v>333</v>
      </c>
      <c r="E12" s="375">
        <v>275</v>
      </c>
      <c r="F12" s="375">
        <v>4</v>
      </c>
      <c r="G12" s="375">
        <v>32</v>
      </c>
      <c r="H12" s="375">
        <v>0</v>
      </c>
      <c r="I12" s="375">
        <v>22</v>
      </c>
      <c r="J12" s="375">
        <v>59</v>
      </c>
      <c r="K12" s="375">
        <v>53</v>
      </c>
      <c r="L12" s="376">
        <v>6</v>
      </c>
    </row>
    <row r="13" spans="1:15" ht="18" customHeight="1">
      <c r="A13" s="514"/>
      <c r="B13" s="373" t="s">
        <v>160</v>
      </c>
      <c r="C13" s="374">
        <v>69</v>
      </c>
      <c r="D13" s="375">
        <v>59</v>
      </c>
      <c r="E13" s="375">
        <v>47</v>
      </c>
      <c r="F13" s="375">
        <v>7</v>
      </c>
      <c r="G13" s="375">
        <v>2</v>
      </c>
      <c r="H13" s="375">
        <v>0</v>
      </c>
      <c r="I13" s="375">
        <v>3</v>
      </c>
      <c r="J13" s="375">
        <v>10</v>
      </c>
      <c r="K13" s="375">
        <v>10</v>
      </c>
      <c r="L13" s="376">
        <v>0</v>
      </c>
    </row>
    <row r="14" spans="1:15" ht="18" customHeight="1" thickBot="1">
      <c r="A14" s="514"/>
      <c r="B14" s="377" t="s">
        <v>161</v>
      </c>
      <c r="C14" s="378">
        <v>120</v>
      </c>
      <c r="D14" s="379">
        <v>102</v>
      </c>
      <c r="E14" s="379">
        <v>80</v>
      </c>
      <c r="F14" s="379">
        <v>4</v>
      </c>
      <c r="G14" s="379">
        <v>5</v>
      </c>
      <c r="H14" s="379">
        <v>0</v>
      </c>
      <c r="I14" s="379">
        <v>13</v>
      </c>
      <c r="J14" s="379">
        <v>18</v>
      </c>
      <c r="K14" s="379">
        <v>15</v>
      </c>
      <c r="L14" s="380">
        <v>3</v>
      </c>
    </row>
    <row r="15" spans="1:15" ht="18" customHeight="1">
      <c r="A15" s="513" t="s">
        <v>167</v>
      </c>
      <c r="B15" s="381" t="s">
        <v>162</v>
      </c>
      <c r="C15" s="382">
        <f>C5/$C5*100</f>
        <v>100</v>
      </c>
      <c r="D15" s="383">
        <f t="shared" ref="D15:L15" si="0">D5/$C5*100</f>
        <v>84.961716633712697</v>
      </c>
      <c r="E15" s="383">
        <f t="shared" si="0"/>
        <v>75.585603057623715</v>
      </c>
      <c r="F15" s="383">
        <f t="shared" si="0"/>
        <v>2.2028703064246047</v>
      </c>
      <c r="G15" s="383">
        <f t="shared" si="0"/>
        <v>1.8975336556199918</v>
      </c>
      <c r="H15" s="383">
        <f t="shared" si="0"/>
        <v>0</v>
      </c>
      <c r="I15" s="383">
        <f t="shared" si="0"/>
        <v>5.2757096140443815</v>
      </c>
      <c r="J15" s="383">
        <f t="shared" si="0"/>
        <v>15.038283366287303</v>
      </c>
      <c r="K15" s="383">
        <f t="shared" si="0"/>
        <v>12.854333998719683</v>
      </c>
      <c r="L15" s="384">
        <f t="shared" si="0"/>
        <v>2.1839493675676187</v>
      </c>
    </row>
    <row r="16" spans="1:15" ht="18" customHeight="1" thickBot="1">
      <c r="A16" s="514"/>
      <c r="B16" s="361" t="s">
        <v>154</v>
      </c>
      <c r="C16" s="385">
        <f t="shared" ref="C16:L16" si="1">C6/$C6*100</f>
        <v>100</v>
      </c>
      <c r="D16" s="386">
        <f t="shared" si="1"/>
        <v>84.281361097003554</v>
      </c>
      <c r="E16" s="386">
        <f t="shared" si="1"/>
        <v>72.463179278821727</v>
      </c>
      <c r="F16" s="386">
        <f t="shared" si="1"/>
        <v>1.9095987811071611</v>
      </c>
      <c r="G16" s="386">
        <f t="shared" si="1"/>
        <v>3.5195530726256981</v>
      </c>
      <c r="H16" s="386">
        <f t="shared" si="1"/>
        <v>0</v>
      </c>
      <c r="I16" s="386">
        <f t="shared" si="1"/>
        <v>6.3890299644489588</v>
      </c>
      <c r="J16" s="386">
        <f t="shared" si="1"/>
        <v>15.718638902996446</v>
      </c>
      <c r="K16" s="386">
        <f t="shared" si="1"/>
        <v>13.153885220924327</v>
      </c>
      <c r="L16" s="387">
        <f t="shared" si="1"/>
        <v>2.5647536820721175</v>
      </c>
    </row>
    <row r="17" spans="1:12" ht="18" customHeight="1" thickTop="1" thickBot="1">
      <c r="A17" s="514"/>
      <c r="B17" s="365" t="s">
        <v>163</v>
      </c>
      <c r="C17" s="388">
        <f t="shared" ref="C17:L17" si="2">C7/$C7*100</f>
        <v>100</v>
      </c>
      <c r="D17" s="389">
        <f t="shared" si="2"/>
        <v>86.237471087124135</v>
      </c>
      <c r="E17" s="389">
        <f t="shared" si="2"/>
        <v>70.354664610639944</v>
      </c>
      <c r="F17" s="389">
        <f t="shared" si="2"/>
        <v>6.4764841942945255</v>
      </c>
      <c r="G17" s="389">
        <f t="shared" si="2"/>
        <v>4.3562066306861986</v>
      </c>
      <c r="H17" s="389">
        <f t="shared" si="2"/>
        <v>0</v>
      </c>
      <c r="I17" s="389">
        <f t="shared" si="2"/>
        <v>5.0501156515034697</v>
      </c>
      <c r="J17" s="389">
        <f t="shared" si="2"/>
        <v>13.762528912875869</v>
      </c>
      <c r="K17" s="389">
        <f t="shared" si="2"/>
        <v>11.56515034695451</v>
      </c>
      <c r="L17" s="390">
        <f t="shared" si="2"/>
        <v>2.1973785659213569</v>
      </c>
    </row>
    <row r="18" spans="1:12" ht="18" customHeight="1" thickTop="1">
      <c r="A18" s="515"/>
      <c r="B18" s="369" t="s">
        <v>155</v>
      </c>
      <c r="C18" s="391">
        <f t="shared" ref="C18:L18" si="3">C8/$C8*100</f>
        <v>100</v>
      </c>
      <c r="D18" s="392">
        <f t="shared" si="3"/>
        <v>85.884218873909589</v>
      </c>
      <c r="E18" s="392">
        <f t="shared" si="3"/>
        <v>66.058683584456773</v>
      </c>
      <c r="F18" s="392">
        <f t="shared" si="3"/>
        <v>9.5162569389373513</v>
      </c>
      <c r="G18" s="392">
        <f t="shared" si="3"/>
        <v>4.282315622521808</v>
      </c>
      <c r="H18" s="392">
        <f t="shared" si="3"/>
        <v>0</v>
      </c>
      <c r="I18" s="392">
        <f t="shared" si="3"/>
        <v>6.0269627279936557</v>
      </c>
      <c r="J18" s="392">
        <f t="shared" si="3"/>
        <v>14.115781126090404</v>
      </c>
      <c r="K18" s="392">
        <f t="shared" si="3"/>
        <v>11.2609040444092</v>
      </c>
      <c r="L18" s="393">
        <f t="shared" si="3"/>
        <v>2.8548770816812055</v>
      </c>
    </row>
    <row r="19" spans="1:12" ht="18" customHeight="1">
      <c r="A19" s="515"/>
      <c r="B19" s="373" t="s">
        <v>156</v>
      </c>
      <c r="C19" s="394">
        <f t="shared" ref="C19:L19" si="4">C9/$C9*100</f>
        <v>100</v>
      </c>
      <c r="D19" s="395">
        <f t="shared" si="4"/>
        <v>88.845401174168288</v>
      </c>
      <c r="E19" s="395">
        <f t="shared" si="4"/>
        <v>81.213307240704495</v>
      </c>
      <c r="F19" s="395">
        <f t="shared" si="4"/>
        <v>2.3483365949119372</v>
      </c>
      <c r="G19" s="395">
        <f t="shared" si="4"/>
        <v>2.5440313111545985</v>
      </c>
      <c r="H19" s="395">
        <f t="shared" si="4"/>
        <v>0</v>
      </c>
      <c r="I19" s="395">
        <f t="shared" si="4"/>
        <v>2.7397260273972601</v>
      </c>
      <c r="J19" s="395">
        <f t="shared" si="4"/>
        <v>11.154598825831702</v>
      </c>
      <c r="K19" s="395">
        <f t="shared" si="4"/>
        <v>9.393346379647749</v>
      </c>
      <c r="L19" s="396">
        <f t="shared" si="4"/>
        <v>1.7612524461839529</v>
      </c>
    </row>
    <row r="20" spans="1:12" ht="18" customHeight="1">
      <c r="A20" s="515"/>
      <c r="B20" s="373" t="s">
        <v>157</v>
      </c>
      <c r="C20" s="394">
        <f t="shared" ref="C20:L20" si="5">C10/$C10*100</f>
        <v>100</v>
      </c>
      <c r="D20" s="395">
        <f t="shared" si="5"/>
        <v>85.18518518518519</v>
      </c>
      <c r="E20" s="395">
        <f t="shared" si="5"/>
        <v>77.777777777777786</v>
      </c>
      <c r="F20" s="395">
        <f t="shared" si="5"/>
        <v>1.8518518518518516</v>
      </c>
      <c r="G20" s="395">
        <f t="shared" si="5"/>
        <v>1.8518518518518516</v>
      </c>
      <c r="H20" s="395">
        <f t="shared" si="5"/>
        <v>0</v>
      </c>
      <c r="I20" s="395">
        <f t="shared" si="5"/>
        <v>3.7037037037037033</v>
      </c>
      <c r="J20" s="395">
        <f t="shared" si="5"/>
        <v>14.814814814814813</v>
      </c>
      <c r="K20" s="395">
        <f t="shared" si="5"/>
        <v>12.962962962962962</v>
      </c>
      <c r="L20" s="396">
        <f t="shared" si="5"/>
        <v>1.8518518518518516</v>
      </c>
    </row>
    <row r="21" spans="1:12" ht="18" customHeight="1">
      <c r="A21" s="515"/>
      <c r="B21" s="373" t="s">
        <v>158</v>
      </c>
      <c r="C21" s="394">
        <f t="shared" ref="C21:L21" si="6">C11/$C11*100</f>
        <v>100</v>
      </c>
      <c r="D21" s="395">
        <f t="shared" si="6"/>
        <v>85.561497326203209</v>
      </c>
      <c r="E21" s="395">
        <f t="shared" si="6"/>
        <v>71.122994652406419</v>
      </c>
      <c r="F21" s="395">
        <f t="shared" si="6"/>
        <v>10.695187165775401</v>
      </c>
      <c r="G21" s="395">
        <f t="shared" si="6"/>
        <v>3.2085561497326207</v>
      </c>
      <c r="H21" s="395">
        <f t="shared" si="6"/>
        <v>0</v>
      </c>
      <c r="I21" s="395">
        <f t="shared" si="6"/>
        <v>0.53475935828876997</v>
      </c>
      <c r="J21" s="395">
        <f t="shared" si="6"/>
        <v>14.438502673796791</v>
      </c>
      <c r="K21" s="395">
        <f t="shared" si="6"/>
        <v>13.368983957219251</v>
      </c>
      <c r="L21" s="396">
        <f t="shared" si="6"/>
        <v>1.0695187165775399</v>
      </c>
    </row>
    <row r="22" spans="1:12" ht="18" customHeight="1">
      <c r="A22" s="515"/>
      <c r="B22" s="373" t="s">
        <v>159</v>
      </c>
      <c r="C22" s="394">
        <f t="shared" ref="C22:L22" si="7">C12/$C12*100</f>
        <v>100</v>
      </c>
      <c r="D22" s="395">
        <f t="shared" si="7"/>
        <v>84.948979591836732</v>
      </c>
      <c r="E22" s="395">
        <f t="shared" si="7"/>
        <v>70.153061224489804</v>
      </c>
      <c r="F22" s="395">
        <f t="shared" si="7"/>
        <v>1.0204081632653061</v>
      </c>
      <c r="G22" s="395">
        <f t="shared" si="7"/>
        <v>8.1632653061224492</v>
      </c>
      <c r="H22" s="395">
        <f t="shared" si="7"/>
        <v>0</v>
      </c>
      <c r="I22" s="395">
        <f t="shared" si="7"/>
        <v>5.6122448979591839</v>
      </c>
      <c r="J22" s="395">
        <f t="shared" si="7"/>
        <v>15.051020408163266</v>
      </c>
      <c r="K22" s="395">
        <f t="shared" si="7"/>
        <v>13.520408163265307</v>
      </c>
      <c r="L22" s="396">
        <f t="shared" si="7"/>
        <v>1.5306122448979591</v>
      </c>
    </row>
    <row r="23" spans="1:12" ht="18" customHeight="1">
      <c r="A23" s="515"/>
      <c r="B23" s="373" t="s">
        <v>160</v>
      </c>
      <c r="C23" s="394">
        <f t="shared" ref="C23:L23" si="8">C13/$C13*100</f>
        <v>100</v>
      </c>
      <c r="D23" s="395">
        <f t="shared" si="8"/>
        <v>85.507246376811594</v>
      </c>
      <c r="E23" s="395">
        <f t="shared" si="8"/>
        <v>68.115942028985515</v>
      </c>
      <c r="F23" s="395">
        <f t="shared" si="8"/>
        <v>10.144927536231885</v>
      </c>
      <c r="G23" s="395">
        <f t="shared" si="8"/>
        <v>2.8985507246376812</v>
      </c>
      <c r="H23" s="395">
        <f t="shared" si="8"/>
        <v>0</v>
      </c>
      <c r="I23" s="395">
        <f t="shared" si="8"/>
        <v>4.3478260869565215</v>
      </c>
      <c r="J23" s="395">
        <f t="shared" si="8"/>
        <v>14.492753623188406</v>
      </c>
      <c r="K23" s="395">
        <f t="shared" si="8"/>
        <v>14.492753623188406</v>
      </c>
      <c r="L23" s="396">
        <f t="shared" si="8"/>
        <v>0</v>
      </c>
    </row>
    <row r="24" spans="1:12" ht="18" customHeight="1" thickBot="1">
      <c r="A24" s="516"/>
      <c r="B24" s="397" t="s">
        <v>161</v>
      </c>
      <c r="C24" s="398">
        <f t="shared" ref="C24:L24" si="9">C14/$C14*100</f>
        <v>100</v>
      </c>
      <c r="D24" s="399">
        <f t="shared" si="9"/>
        <v>85</v>
      </c>
      <c r="E24" s="399">
        <f t="shared" si="9"/>
        <v>66.666666666666657</v>
      </c>
      <c r="F24" s="399">
        <f t="shared" si="9"/>
        <v>3.3333333333333335</v>
      </c>
      <c r="G24" s="399">
        <f t="shared" si="9"/>
        <v>4.1666666666666661</v>
      </c>
      <c r="H24" s="399">
        <f t="shared" si="9"/>
        <v>0</v>
      </c>
      <c r="I24" s="399">
        <f t="shared" si="9"/>
        <v>10.833333333333334</v>
      </c>
      <c r="J24" s="399">
        <f t="shared" si="9"/>
        <v>15</v>
      </c>
      <c r="K24" s="399">
        <f t="shared" si="9"/>
        <v>12.5</v>
      </c>
      <c r="L24" s="400">
        <f t="shared" si="9"/>
        <v>2.5</v>
      </c>
    </row>
  </sheetData>
  <mergeCells count="6">
    <mergeCell ref="B3:B4"/>
    <mergeCell ref="C3:C4"/>
    <mergeCell ref="D3:I3"/>
    <mergeCell ref="A5:A14"/>
    <mergeCell ref="A15:A24"/>
    <mergeCell ref="A3:A4"/>
  </mergeCells>
  <phoneticPr fontId="2"/>
  <printOptions horizontalCentered="1" verticalCentered="1"/>
  <pageMargins left="0.39370078740157483" right="0.39370078740157483" top="0.78740157480314965" bottom="0.78740157480314965" header="0" footer="0.19685039370078741"/>
  <pageSetup paperSize="9" firstPageNumber="14" orientation="landscape" useFirstPageNumber="1" r:id="rId1"/>
  <headerFooter alignWithMargins="0">
    <oddFooter>&amp;C- &amp;P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9"/>
  <sheetViews>
    <sheetView view="pageBreakPreview" zoomScaleNormal="100" zoomScaleSheetLayoutView="100" workbookViewId="0">
      <selection activeCell="M31" sqref="M31"/>
    </sheetView>
  </sheetViews>
  <sheetFormatPr defaultRowHeight="13.5"/>
  <cols>
    <col min="1" max="3" width="1.625" customWidth="1"/>
    <col min="4" max="4" width="13.5" customWidth="1"/>
    <col min="5" max="9" width="13.125" customWidth="1"/>
    <col min="14" max="14" width="7.625" customWidth="1"/>
    <col min="20" max="20" width="10.625" bestFit="1" customWidth="1"/>
    <col min="21" max="21" width="9.125" bestFit="1" customWidth="1"/>
    <col min="24" max="25" width="10.125" customWidth="1"/>
    <col min="26" max="26" width="8.125" customWidth="1"/>
    <col min="28" max="69" width="7.125" customWidth="1"/>
  </cols>
  <sheetData>
    <row r="1" spans="1:23" ht="18" thickBot="1">
      <c r="A1" s="30" t="s">
        <v>99</v>
      </c>
      <c r="E1" t="s">
        <v>129</v>
      </c>
      <c r="K1" t="s">
        <v>62</v>
      </c>
      <c r="R1" t="s">
        <v>106</v>
      </c>
    </row>
    <row r="2" spans="1:23">
      <c r="K2" s="72"/>
      <c r="L2" s="73" t="s">
        <v>138</v>
      </c>
      <c r="M2" s="73" t="s">
        <v>143</v>
      </c>
      <c r="N2" s="74" t="s">
        <v>144</v>
      </c>
      <c r="O2" s="74" t="s">
        <v>141</v>
      </c>
      <c r="P2" s="74" t="s">
        <v>178</v>
      </c>
      <c r="R2" s="72"/>
      <c r="S2" s="73" t="s">
        <v>138</v>
      </c>
      <c r="T2" s="73" t="s">
        <v>143</v>
      </c>
      <c r="U2" s="74" t="s">
        <v>144</v>
      </c>
      <c r="V2" s="74" t="s">
        <v>141</v>
      </c>
      <c r="W2" s="74" t="s">
        <v>178</v>
      </c>
    </row>
    <row r="3" spans="1:23">
      <c r="K3" s="72" t="s">
        <v>127</v>
      </c>
      <c r="L3" s="31">
        <v>1.41</v>
      </c>
      <c r="M3" s="31">
        <v>1.5</v>
      </c>
      <c r="N3" s="75">
        <v>1.45</v>
      </c>
      <c r="O3" s="75">
        <v>1.48</v>
      </c>
      <c r="P3" s="75">
        <v>1.53</v>
      </c>
      <c r="R3" s="72" t="s">
        <v>127</v>
      </c>
      <c r="S3" s="32">
        <v>3.2</v>
      </c>
      <c r="T3" s="32">
        <v>2</v>
      </c>
      <c r="U3" s="81">
        <v>2.5</v>
      </c>
      <c r="V3" s="81">
        <v>5.4</v>
      </c>
      <c r="W3" s="81">
        <v>2.5</v>
      </c>
    </row>
    <row r="4" spans="1:23" ht="14.25" thickBot="1">
      <c r="K4" s="72" t="s">
        <v>6</v>
      </c>
      <c r="L4" s="76">
        <v>1.42</v>
      </c>
      <c r="M4" s="76">
        <v>1.51</v>
      </c>
      <c r="N4" s="77">
        <v>1.47</v>
      </c>
      <c r="O4" s="77">
        <v>1.47</v>
      </c>
      <c r="P4" s="77">
        <v>1.49</v>
      </c>
      <c r="R4" s="72" t="s">
        <v>6</v>
      </c>
      <c r="S4" s="82">
        <v>2.4</v>
      </c>
      <c r="T4" s="82">
        <v>2.4</v>
      </c>
      <c r="U4" s="83">
        <v>2.5</v>
      </c>
      <c r="V4" s="83">
        <v>3.3</v>
      </c>
      <c r="W4" s="83">
        <v>3</v>
      </c>
    </row>
    <row r="5" spans="1:23" ht="14.25" thickBot="1">
      <c r="K5" t="s">
        <v>63</v>
      </c>
      <c r="R5" t="s">
        <v>64</v>
      </c>
    </row>
    <row r="6" spans="1:23">
      <c r="K6" s="72"/>
      <c r="L6" s="73" t="s">
        <v>138</v>
      </c>
      <c r="M6" s="73" t="s">
        <v>143</v>
      </c>
      <c r="N6" s="74" t="s">
        <v>144</v>
      </c>
      <c r="O6" s="74" t="s">
        <v>141</v>
      </c>
      <c r="P6" s="74" t="s">
        <v>178</v>
      </c>
      <c r="R6" s="72"/>
      <c r="S6" s="73" t="s">
        <v>138</v>
      </c>
      <c r="T6" s="73" t="s">
        <v>143</v>
      </c>
      <c r="U6" s="74" t="s">
        <v>144</v>
      </c>
      <c r="V6" s="74" t="s">
        <v>141</v>
      </c>
      <c r="W6" s="74" t="s">
        <v>178</v>
      </c>
    </row>
    <row r="7" spans="1:23">
      <c r="K7" s="72" t="s">
        <v>127</v>
      </c>
      <c r="L7" s="33">
        <v>8.9</v>
      </c>
      <c r="M7" s="33">
        <v>9</v>
      </c>
      <c r="N7" s="78">
        <v>8.6</v>
      </c>
      <c r="O7" s="78">
        <v>8.5</v>
      </c>
      <c r="P7" s="78">
        <v>8.6</v>
      </c>
      <c r="R7" s="72" t="s">
        <v>127</v>
      </c>
      <c r="S7" s="32">
        <v>2</v>
      </c>
      <c r="T7" s="32">
        <v>7.4</v>
      </c>
      <c r="U7" s="81">
        <v>3.3</v>
      </c>
      <c r="V7" s="81">
        <v>4.0999999999999996</v>
      </c>
      <c r="W7" s="81">
        <v>3.7</v>
      </c>
    </row>
    <row r="8" spans="1:23" ht="14.25" thickBot="1">
      <c r="K8" s="72" t="s">
        <v>6</v>
      </c>
      <c r="L8" s="33">
        <v>8.4</v>
      </c>
      <c r="M8" s="33">
        <v>8.4</v>
      </c>
      <c r="N8" s="78">
        <v>8.3000000000000007</v>
      </c>
      <c r="O8" s="78">
        <v>8.1</v>
      </c>
      <c r="P8" s="78">
        <v>8.1</v>
      </c>
      <c r="R8" s="72" t="s">
        <v>6</v>
      </c>
      <c r="S8" s="82">
        <v>3.4</v>
      </c>
      <c r="T8" s="82">
        <v>4.4000000000000004</v>
      </c>
      <c r="U8" s="83">
        <v>4.4000000000000004</v>
      </c>
      <c r="V8" s="83">
        <v>4.2</v>
      </c>
      <c r="W8" s="83">
        <v>4.0999999999999996</v>
      </c>
    </row>
    <row r="9" spans="1:23">
      <c r="K9" s="72" t="s">
        <v>127</v>
      </c>
      <c r="L9" s="33">
        <v>9.4</v>
      </c>
      <c r="M9" s="33">
        <v>9.1</v>
      </c>
      <c r="N9" s="78">
        <v>8.9</v>
      </c>
      <c r="O9" s="78">
        <v>8.8000000000000007</v>
      </c>
      <c r="P9" s="261">
        <v>8.8000000000000007</v>
      </c>
    </row>
    <row r="10" spans="1:23" ht="14.25" thickBot="1">
      <c r="K10" s="72" t="s">
        <v>6</v>
      </c>
      <c r="L10" s="79">
        <v>9.1999999999999993</v>
      </c>
      <c r="M10" s="79">
        <v>9.1999999999999993</v>
      </c>
      <c r="N10" s="80">
        <v>9</v>
      </c>
      <c r="O10" s="80">
        <v>8.9</v>
      </c>
      <c r="P10" s="262">
        <v>8.9</v>
      </c>
    </row>
    <row r="17" spans="1:20">
      <c r="K17" s="10" t="s">
        <v>179</v>
      </c>
    </row>
    <row r="18" spans="1:20">
      <c r="A18" s="2"/>
      <c r="B18" s="2"/>
      <c r="C18" s="2"/>
      <c r="D18" s="2"/>
      <c r="E18" s="2"/>
      <c r="F18" s="2"/>
      <c r="G18" s="2"/>
      <c r="H18" s="2"/>
      <c r="I18" s="2"/>
    </row>
    <row r="19" spans="1:20" ht="14.25" thickBot="1">
      <c r="A19" s="2"/>
      <c r="B19" s="2"/>
      <c r="C19" s="2"/>
      <c r="I19" s="2"/>
      <c r="K19" t="s">
        <v>65</v>
      </c>
      <c r="N19" s="9" t="s">
        <v>66</v>
      </c>
      <c r="P19" s="2" t="s">
        <v>67</v>
      </c>
      <c r="Q19" s="2"/>
      <c r="R19" s="2" t="s">
        <v>66</v>
      </c>
      <c r="S19" s="2"/>
      <c r="T19" s="2"/>
    </row>
    <row r="20" spans="1:20" ht="15.75" customHeight="1">
      <c r="A20" s="2"/>
      <c r="B20" s="2"/>
      <c r="C20" s="2"/>
      <c r="I20" s="2"/>
      <c r="L20" s="34" t="s">
        <v>68</v>
      </c>
      <c r="M20" s="34" t="s">
        <v>6</v>
      </c>
      <c r="N20" s="34" t="s">
        <v>127</v>
      </c>
      <c r="P20" s="6" t="s">
        <v>68</v>
      </c>
      <c r="Q20" s="35" t="s">
        <v>69</v>
      </c>
      <c r="R20" s="36" t="s">
        <v>70</v>
      </c>
      <c r="S20" s="4" t="s">
        <v>71</v>
      </c>
      <c r="T20" s="2"/>
    </row>
    <row r="21" spans="1:20" ht="13.5" customHeight="1">
      <c r="A21" s="2"/>
      <c r="B21" s="2"/>
      <c r="C21" s="2"/>
      <c r="I21" s="2"/>
      <c r="L21" s="34" t="s">
        <v>72</v>
      </c>
      <c r="M21" s="37">
        <f>+Q30</f>
        <v>24.92</v>
      </c>
      <c r="N21" s="37">
        <f>+Q29</f>
        <v>34.06</v>
      </c>
      <c r="P21" s="505" t="s">
        <v>37</v>
      </c>
      <c r="Q21" s="38">
        <v>162.6</v>
      </c>
      <c r="R21" s="39">
        <v>82.05</v>
      </c>
      <c r="S21" s="5" t="s">
        <v>142</v>
      </c>
      <c r="T21" s="2"/>
    </row>
    <row r="22" spans="1:20" ht="13.5" customHeight="1">
      <c r="A22" s="2"/>
      <c r="B22" s="2"/>
      <c r="C22" s="2"/>
      <c r="I22" s="2"/>
      <c r="L22" s="34" t="s">
        <v>73</v>
      </c>
      <c r="M22" s="37">
        <f>+Q28</f>
        <v>42.11</v>
      </c>
      <c r="N22" s="37">
        <f>+Q27</f>
        <v>42.12</v>
      </c>
      <c r="P22" s="505"/>
      <c r="Q22" s="40">
        <v>167.09</v>
      </c>
      <c r="R22" s="41">
        <v>82.06</v>
      </c>
      <c r="S22" s="2"/>
      <c r="T22" s="2"/>
    </row>
    <row r="23" spans="1:20" ht="13.5" customHeight="1">
      <c r="A23" s="2"/>
      <c r="B23" s="2"/>
      <c r="C23" s="2"/>
      <c r="I23" s="2"/>
      <c r="L23" s="34" t="s">
        <v>40</v>
      </c>
      <c r="M23" s="37">
        <f>+Q26</f>
        <v>39.950000000000003</v>
      </c>
      <c r="N23" s="37">
        <f>+Q25</f>
        <v>33.08</v>
      </c>
      <c r="P23" s="505" t="s">
        <v>100</v>
      </c>
      <c r="Q23" s="38">
        <v>62.71</v>
      </c>
      <c r="R23" s="39">
        <v>38.54</v>
      </c>
      <c r="S23" s="4" t="s">
        <v>74</v>
      </c>
      <c r="T23" s="2"/>
    </row>
    <row r="24" spans="1:20" ht="13.5" customHeight="1">
      <c r="A24" s="2"/>
      <c r="B24" s="2"/>
      <c r="C24" s="2"/>
      <c r="I24" s="2"/>
      <c r="L24" s="34" t="s">
        <v>75</v>
      </c>
      <c r="M24" s="37">
        <f>+Q24</f>
        <v>66.989999999999995</v>
      </c>
      <c r="N24" s="37">
        <f>+Q23</f>
        <v>62.71</v>
      </c>
      <c r="P24" s="505"/>
      <c r="Q24" s="40">
        <v>66.989999999999995</v>
      </c>
      <c r="R24" s="41">
        <v>36.840000000000003</v>
      </c>
      <c r="S24" s="2"/>
      <c r="T24" s="2"/>
    </row>
    <row r="25" spans="1:20" ht="13.5" customHeight="1">
      <c r="A25" s="2"/>
      <c r="B25" s="2"/>
      <c r="C25" s="2"/>
      <c r="I25" s="2"/>
      <c r="L25" s="34" t="s">
        <v>37</v>
      </c>
      <c r="M25" s="37">
        <f>+Q22</f>
        <v>167.09</v>
      </c>
      <c r="N25" s="37">
        <f>+Q21</f>
        <v>162.6</v>
      </c>
      <c r="P25" s="505" t="s">
        <v>40</v>
      </c>
      <c r="Q25" s="38">
        <v>33.08</v>
      </c>
      <c r="R25" s="39">
        <v>17.64</v>
      </c>
      <c r="S25" s="4" t="s">
        <v>76</v>
      </c>
      <c r="T25" s="2"/>
    </row>
    <row r="26" spans="1:20" ht="13.5" customHeight="1">
      <c r="A26" s="2"/>
      <c r="B26" s="2"/>
      <c r="C26" s="2"/>
      <c r="I26" s="2"/>
      <c r="K26" s="42" t="s">
        <v>77</v>
      </c>
      <c r="L26" s="43"/>
      <c r="M26" s="43"/>
      <c r="N26" s="44" t="s">
        <v>66</v>
      </c>
      <c r="P26" s="505"/>
      <c r="Q26" s="40">
        <v>39.950000000000003</v>
      </c>
      <c r="R26" s="41">
        <v>22.89</v>
      </c>
      <c r="S26" s="45"/>
      <c r="T26" s="2"/>
    </row>
    <row r="27" spans="1:20" ht="13.5" customHeight="1">
      <c r="A27" s="2"/>
      <c r="B27" s="2"/>
      <c r="C27" s="2"/>
      <c r="I27" s="2"/>
      <c r="L27" s="34" t="s">
        <v>68</v>
      </c>
      <c r="M27" s="34" t="s">
        <v>6</v>
      </c>
      <c r="N27" s="34" t="s">
        <v>127</v>
      </c>
      <c r="P27" s="505" t="s">
        <v>78</v>
      </c>
      <c r="Q27" s="38">
        <v>42.12</v>
      </c>
      <c r="R27" s="39">
        <v>18.03</v>
      </c>
      <c r="S27" s="2"/>
      <c r="T27" s="2"/>
    </row>
    <row r="28" spans="1:20" ht="13.5" customHeight="1">
      <c r="A28" s="2"/>
      <c r="B28" s="2"/>
      <c r="C28" s="2"/>
      <c r="I28" s="2"/>
      <c r="L28" s="34" t="s">
        <v>72</v>
      </c>
      <c r="M28" s="37">
        <f>+R30</f>
        <v>10.24</v>
      </c>
      <c r="N28" s="37">
        <f>+R29</f>
        <v>11.16</v>
      </c>
      <c r="P28" s="505"/>
      <c r="Q28" s="40">
        <v>42.11</v>
      </c>
      <c r="R28" s="41">
        <v>16.18</v>
      </c>
      <c r="S28" s="2"/>
      <c r="T28" s="2"/>
    </row>
    <row r="29" spans="1:20" ht="13.5" customHeight="1">
      <c r="A29" s="2"/>
      <c r="B29" s="2"/>
      <c r="C29" s="2"/>
      <c r="I29" s="2"/>
      <c r="L29" s="34" t="s">
        <v>79</v>
      </c>
      <c r="M29" s="37">
        <f>+R28</f>
        <v>16.18</v>
      </c>
      <c r="N29" s="37">
        <f>+R27</f>
        <v>18.03</v>
      </c>
      <c r="P29" s="505" t="s">
        <v>80</v>
      </c>
      <c r="Q29" s="38">
        <v>34.06</v>
      </c>
      <c r="R29" s="39">
        <v>11.16</v>
      </c>
      <c r="S29" s="2"/>
      <c r="T29" s="2"/>
    </row>
    <row r="30" spans="1:20" ht="14.25" customHeight="1" thickBot="1">
      <c r="A30" s="2"/>
      <c r="B30" s="2"/>
      <c r="C30" s="2"/>
      <c r="I30" s="2"/>
      <c r="L30" s="34" t="s">
        <v>40</v>
      </c>
      <c r="M30" s="37">
        <f>+R26</f>
        <v>22.89</v>
      </c>
      <c r="N30" s="37">
        <f>+R25</f>
        <v>17.64</v>
      </c>
      <c r="P30" s="522"/>
      <c r="Q30" s="46">
        <v>24.92</v>
      </c>
      <c r="R30" s="47">
        <v>10.24</v>
      </c>
      <c r="S30" s="2"/>
      <c r="T30" s="2"/>
    </row>
    <row r="31" spans="1:20">
      <c r="A31" s="2"/>
      <c r="B31" s="2"/>
      <c r="C31" s="2"/>
      <c r="D31" s="2"/>
      <c r="E31" s="2"/>
      <c r="F31" s="2"/>
      <c r="G31" s="2"/>
      <c r="H31" s="2"/>
      <c r="I31" s="2"/>
      <c r="L31" s="34" t="s">
        <v>81</v>
      </c>
      <c r="M31" s="37">
        <f>+R24</f>
        <v>36.840000000000003</v>
      </c>
      <c r="N31" s="37">
        <f>+R23</f>
        <v>38.54</v>
      </c>
    </row>
    <row r="32" spans="1:20">
      <c r="A32" s="2"/>
      <c r="B32" s="2"/>
      <c r="C32" s="2"/>
      <c r="D32" s="10" t="str">
        <f>+K17</f>
        <v>年齢調整死亡率（平成25年）</v>
      </c>
      <c r="E32" s="2"/>
      <c r="F32" s="2"/>
      <c r="G32" s="2"/>
      <c r="H32" s="2"/>
      <c r="I32" s="2"/>
      <c r="L32" s="34" t="s">
        <v>37</v>
      </c>
      <c r="M32" s="37">
        <f>+R22</f>
        <v>82.06</v>
      </c>
      <c r="N32" s="37">
        <f>+R21</f>
        <v>82.05</v>
      </c>
    </row>
    <row r="35" spans="4:17">
      <c r="K35" s="43"/>
      <c r="L35" s="43" t="s">
        <v>101</v>
      </c>
      <c r="M35" s="43"/>
      <c r="N35" s="43"/>
      <c r="O35" s="43"/>
      <c r="P35" s="43"/>
      <c r="Q35" s="43"/>
    </row>
    <row r="36" spans="4:17" ht="14.25" thickBot="1">
      <c r="K36" s="519"/>
      <c r="L36" s="519"/>
      <c r="M36" s="48" t="s">
        <v>138</v>
      </c>
      <c r="N36" s="48" t="s">
        <v>143</v>
      </c>
      <c r="O36" s="48" t="s">
        <v>144</v>
      </c>
      <c r="P36" s="34" t="s">
        <v>141</v>
      </c>
      <c r="Q36" s="34" t="s">
        <v>178</v>
      </c>
    </row>
    <row r="37" spans="4:17">
      <c r="K37" s="519" t="s">
        <v>102</v>
      </c>
      <c r="L37" s="520"/>
      <c r="M37" s="49">
        <v>164.58237370959046</v>
      </c>
      <c r="N37" s="49">
        <v>191</v>
      </c>
      <c r="O37" s="50">
        <v>163</v>
      </c>
      <c r="P37" s="51">
        <v>166.66923234276501</v>
      </c>
      <c r="Q37" s="51">
        <v>163</v>
      </c>
    </row>
    <row r="38" spans="4:17">
      <c r="K38" s="519" t="s">
        <v>103</v>
      </c>
      <c r="L38" s="520"/>
      <c r="M38" s="52">
        <v>76.242000773758093</v>
      </c>
      <c r="N38" s="52">
        <v>73</v>
      </c>
      <c r="O38" s="53">
        <v>77</v>
      </c>
      <c r="P38" s="51">
        <v>67.242896028696293</v>
      </c>
      <c r="Q38" s="51">
        <v>63</v>
      </c>
    </row>
    <row r="39" spans="4:17">
      <c r="K39" s="519" t="s">
        <v>104</v>
      </c>
      <c r="L39" s="520"/>
      <c r="M39" s="52">
        <v>33.771911335847896</v>
      </c>
      <c r="N39" s="52">
        <v>46</v>
      </c>
      <c r="O39" s="53">
        <v>38</v>
      </c>
      <c r="P39" s="51">
        <v>41.318550155785601</v>
      </c>
      <c r="Q39" s="51">
        <v>33</v>
      </c>
    </row>
    <row r="40" spans="4:17">
      <c r="K40" s="519" t="s">
        <v>82</v>
      </c>
      <c r="L40" s="520"/>
      <c r="M40" s="52">
        <v>43.547325626998671</v>
      </c>
      <c r="N40" s="52">
        <v>47</v>
      </c>
      <c r="O40" s="53">
        <v>44</v>
      </c>
      <c r="P40" s="51">
        <v>47.866363531820902</v>
      </c>
      <c r="Q40" s="51">
        <v>42</v>
      </c>
    </row>
    <row r="41" spans="4:17" ht="14.25" thickBot="1">
      <c r="K41" s="519" t="s">
        <v>47</v>
      </c>
      <c r="L41" s="520"/>
      <c r="M41" s="54">
        <v>24.895172057420407</v>
      </c>
      <c r="N41" s="54">
        <v>26</v>
      </c>
      <c r="O41" s="55">
        <v>21</v>
      </c>
      <c r="P41" s="51">
        <v>27.107092911618398</v>
      </c>
      <c r="Q41" s="51">
        <v>34</v>
      </c>
    </row>
    <row r="42" spans="4:17">
      <c r="K42" s="521"/>
      <c r="L42" s="521"/>
      <c r="M42" s="56"/>
      <c r="N42" s="56"/>
      <c r="O42" s="56"/>
      <c r="P42" s="56"/>
      <c r="Q42" s="57"/>
    </row>
    <row r="43" spans="4:17">
      <c r="D43" s="58" t="s">
        <v>83</v>
      </c>
      <c r="K43" s="43"/>
      <c r="L43" s="59" t="s">
        <v>105</v>
      </c>
      <c r="M43" s="43"/>
      <c r="N43" s="43"/>
      <c r="O43" s="43"/>
      <c r="P43" s="43"/>
      <c r="Q43" s="43"/>
    </row>
    <row r="44" spans="4:17" ht="14.25" thickBot="1">
      <c r="K44" s="519"/>
      <c r="L44" s="519"/>
      <c r="M44" s="48" t="s">
        <v>138</v>
      </c>
      <c r="N44" s="48" t="s">
        <v>143</v>
      </c>
      <c r="O44" s="48" t="s">
        <v>144</v>
      </c>
      <c r="P44" s="34" t="s">
        <v>141</v>
      </c>
      <c r="Q44" s="34" t="s">
        <v>178</v>
      </c>
    </row>
    <row r="45" spans="4:17">
      <c r="K45" s="519" t="s">
        <v>102</v>
      </c>
      <c r="L45" s="520"/>
      <c r="M45" s="49">
        <v>80.177887569563978</v>
      </c>
      <c r="N45" s="49">
        <v>83.691584291347155</v>
      </c>
      <c r="O45" s="50">
        <v>86</v>
      </c>
      <c r="P45" s="51">
        <v>87.979824051622998</v>
      </c>
      <c r="Q45" s="51">
        <v>82</v>
      </c>
    </row>
    <row r="46" spans="4:17">
      <c r="K46" s="519" t="s">
        <v>103</v>
      </c>
      <c r="L46" s="520"/>
      <c r="M46" s="52">
        <v>42.718926425970039</v>
      </c>
      <c r="N46" s="52">
        <v>40.863079035909458</v>
      </c>
      <c r="O46" s="53">
        <v>40</v>
      </c>
      <c r="P46" s="51">
        <v>31.506639902037101</v>
      </c>
      <c r="Q46" s="51">
        <v>39</v>
      </c>
    </row>
    <row r="47" spans="4:17">
      <c r="K47" s="519" t="s">
        <v>104</v>
      </c>
      <c r="L47" s="520"/>
      <c r="M47" s="52">
        <v>30.285474655035994</v>
      </c>
      <c r="N47" s="52">
        <v>25.537806981746257</v>
      </c>
      <c r="O47" s="53">
        <v>29</v>
      </c>
      <c r="P47" s="51">
        <v>20.639146882106999</v>
      </c>
      <c r="Q47" s="51">
        <v>18</v>
      </c>
    </row>
    <row r="48" spans="4:17">
      <c r="K48" s="519" t="s">
        <v>82</v>
      </c>
      <c r="L48" s="520"/>
      <c r="M48" s="52">
        <v>23.438041993238578</v>
      </c>
      <c r="N48" s="52">
        <v>19.501605976695693</v>
      </c>
      <c r="O48" s="53">
        <v>16.18</v>
      </c>
      <c r="P48" s="51">
        <v>15.8638123155246</v>
      </c>
      <c r="Q48" s="51">
        <v>18</v>
      </c>
    </row>
    <row r="49" spans="11:17" ht="14.25" thickBot="1">
      <c r="K49" s="519" t="s">
        <v>47</v>
      </c>
      <c r="L49" s="520"/>
      <c r="M49" s="54">
        <v>9.2518120464190474</v>
      </c>
      <c r="N49" s="54">
        <v>14.306659274712057</v>
      </c>
      <c r="O49" s="55">
        <v>14</v>
      </c>
      <c r="P49" s="51">
        <v>8.8897084318840296</v>
      </c>
      <c r="Q49" s="51">
        <v>11</v>
      </c>
    </row>
  </sheetData>
  <mergeCells count="18">
    <mergeCell ref="P21:P22"/>
    <mergeCell ref="P23:P24"/>
    <mergeCell ref="P25:P26"/>
    <mergeCell ref="K41:L41"/>
    <mergeCell ref="P27:P28"/>
    <mergeCell ref="P29:P30"/>
    <mergeCell ref="K36:L36"/>
    <mergeCell ref="K37:L37"/>
    <mergeCell ref="K38:L38"/>
    <mergeCell ref="K39:L39"/>
    <mergeCell ref="K40:L40"/>
    <mergeCell ref="K47:L47"/>
    <mergeCell ref="K48:L48"/>
    <mergeCell ref="K49:L49"/>
    <mergeCell ref="K42:L42"/>
    <mergeCell ref="K44:L44"/>
    <mergeCell ref="K45:L45"/>
    <mergeCell ref="K46:L46"/>
  </mergeCells>
  <phoneticPr fontId="2"/>
  <printOptions horizontalCentered="1"/>
  <pageMargins left="0.39370078740157483" right="0.39370078740157483" top="0.78740157480314965" bottom="0.78740157480314965" header="0" footer="0.19685039370078741"/>
  <pageSetup paperSize="9" firstPageNumber="15" orientation="portrait" useFirstPageNumber="1" r:id="rId1"/>
  <headerFooter alignWithMargins="0">
    <oddFooter>&amp;C- &amp;P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8</vt:i4>
      </vt:variant>
    </vt:vector>
  </HeadingPairs>
  <TitlesOfParts>
    <vt:vector size="14" baseType="lpstr">
      <vt:lpstr>動態 </vt:lpstr>
      <vt:lpstr>人口動態1</vt:lpstr>
      <vt:lpstr>動態2</vt:lpstr>
      <vt:lpstr>動態3</vt:lpstr>
      <vt:lpstr>動態4</vt:lpstr>
      <vt:lpstr>グラフ</vt:lpstr>
      <vt:lpstr>グラフ!Print_Area</vt:lpstr>
      <vt:lpstr>人口動態1!Print_Area</vt:lpstr>
      <vt:lpstr>'動態 '!Print_Area</vt:lpstr>
      <vt:lpstr>動態2!Print_Area</vt:lpstr>
      <vt:lpstr>動態3!Print_Area</vt:lpstr>
      <vt:lpstr>動態4!Print_Area</vt:lpstr>
      <vt:lpstr>動態2!Print_Titles</vt:lpstr>
      <vt:lpstr>動態3!Print_Titles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2015-06-30T06:30:41Z</dcterms:created>
  <dcterms:modified xsi:type="dcterms:W3CDTF">2015-06-30T06:30:48Z</dcterms:modified>
</cp:coreProperties>
</file>