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U88" i="11" l="1"/>
  <c r="AP88" i="11"/>
  <c r="AF88" i="11"/>
  <c r="AU63" i="11" l="1"/>
  <c r="AP63" i="11"/>
  <c r="AP23" i="11"/>
  <c r="AA23" i="11"/>
  <c r="V23" i="11"/>
  <c r="Q23" i="11"/>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AM35" i="9"/>
  <c r="CO34" i="9"/>
  <c r="BW34" i="9"/>
  <c r="BW35" i="9" s="1"/>
  <c r="BW36" i="9" s="1"/>
  <c r="BW37" i="9" s="1"/>
  <c r="BW38" i="9" s="1"/>
  <c r="BW39" i="9" s="1"/>
  <c r="BW40" i="9" s="1"/>
  <c r="BW41" i="9" s="1"/>
  <c r="BW42" i="9" s="1"/>
  <c r="BW43" i="9" s="1"/>
  <c r="C34" i="9"/>
  <c r="C35" i="9" s="1"/>
  <c r="U34" i="9" l="1"/>
  <c r="U35" i="9" s="1"/>
  <c r="U36" i="9" s="1"/>
  <c r="AM34" i="9"/>
  <c r="BE34" i="9"/>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<sst xmlns="http://schemas.openxmlformats.org/spreadsheetml/2006/main" count="1040" uniqueCount="555">
  <si>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</si>
  <si>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</si>
  <si>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</si>
  <si>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</si>
  <si>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</si>
  <si>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</si>
  <si>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</si>
  <si>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</si>
  <si>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</si>
  <si>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</si>
  <si>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</si>
  <si>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</si>
  <si>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</si>
  <si>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</si>
  <si>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</si>
  <si>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</si>
  <si>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</si>
  <si>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</si>
  <si>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</si>
  <si>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</si>
  <si>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</si>
  <si>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</si>
  <si>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</si>
  <si>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</si>
  <si>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</si>
  <si>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</si>
  <si>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</si>
  <si>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</si>
  <si>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</si>
  <si>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</si>
  <si>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</si>
  <si>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</si>
  <si>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</si>
  <si>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</si>
  <si>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</si>
  <si>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</si>
  <si>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</si>
  <si>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</si>
  <si>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</si>
  <si>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</si>
  <si>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</si>
  <si>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</si>
  <si>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</si>
  <si>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</si>
  <si>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</si>
  <si>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</si>
  <si>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</si>
  <si>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</si>
  <si>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</si>
  <si>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</si>
  <si>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</si>
  <si>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</si>
  <si>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</si>
  <si>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</si>
  <si>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</si>
  <si>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</si>
  <si>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</si>
  <si>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</si>
  <si>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</si>
  <si>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</si>
  <si>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</si>
  <si>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</si>
  <si>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</si>
  <si>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</si>
  <si>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</si>
  <si>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</si>
  <si>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</si>
  <si>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</si>
  <si>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Ⅴ－２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</si>
  <si>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</si>
  <si>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</si>
  <si>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</si>
  <si>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</si>
  <si>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</si>
  <si>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</si>
  <si>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</si>
  <si>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</si>
  <si>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</si>
  <si>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</si>
  <si>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</si>
  <si>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</si>
  <si>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菰野町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</si>
  <si>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</si>
  <si>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</si>
  <si>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</si>
  <si>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</si>
  <si>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</si>
  <si>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</si>
  <si>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</si>
  <si>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</si>
  <si>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</si>
  <si>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</si>
  <si>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</si>
  <si>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</si>
  <si>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</si>
  <si>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</si>
  <si>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</si>
  <si>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</si>
  <si>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</si>
  <si>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</si>
  <si>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</si>
  <si>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</si>
  <si>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</si>
  <si>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</si>
  <si>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</si>
  <si>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</si>
  <si>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</si>
  <si>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</si>
  <si>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2.5</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</si>
  <si>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</si>
  <si>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</si>
  <si>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</si>
  <si>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</si>
  <si>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</si>
  <si>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</si>
  <si>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</si>
  <si>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</si>
  <si>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</si>
  <si>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</si>
  <si>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</si>
  <si>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</si>
  <si>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</si>
  <si>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</si>
  <si>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</si>
  <si>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</si>
  <si>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</si>
  <si>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</si>
  <si>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</si>
  <si>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</si>
  <si>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</si>
  <si>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</si>
  <si>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</si>
  <si>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</si>
  <si>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</si>
  <si>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</si>
  <si>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</si>
  <si>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</si>
  <si>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</si>
  <si>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</si>
  <si>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</si>
  <si>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</si>
  <si>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</si>
  <si>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</si>
  <si>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</si>
  <si>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</si>
  <si>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</si>
  <si>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</si>
  <si>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</si>
  <si>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</si>
  <si>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</si>
  <si>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</si>
  <si>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</si>
  <si>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</si>
  <si>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</si>
  <si>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</si>
  <si>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</si>
  <si>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</si>
  <si>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</si>
  <si>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</si>
  <si>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</si>
  <si>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</si>
  <si>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</si>
  <si>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</si>
  <si>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</si>
  <si>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</si>
  <si>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</si>
  <si>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</si>
  <si>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</si>
  <si>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</si>
  <si>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</si>
  <si>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</si>
  <si>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</si>
  <si>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</si>
  <si>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</si>
  <si>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</si>
  <si>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</si>
  <si>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</si>
  <si>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</si>
  <si>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</si>
  <si>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</si>
  <si>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</si>
  <si>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</si>
  <si>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</si>
  <si>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</si>
  <si>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</si>
  <si>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</si>
  <si>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</si>
  <si>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</si>
  <si>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</si>
  <si>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</si>
  <si>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</si>
  <si>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</si>
  <si>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</si>
  <si>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</si>
  <si>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三重県菰野町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</si>
  <si>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</si>
  <si>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</si>
  <si>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</si>
  <si>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</si>
  <si>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</si>
  <si>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</si>
  <si>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</si>
  <si>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</si>
  <si>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</si>
  <si>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</si>
  <si>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</si>
  <si>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</si>
  <si>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</si>
  <si>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</si>
  <si>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</si>
  <si>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</si>
  <si>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</si>
  <si>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</si>
  <si>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</si>
  <si>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</si>
  <si>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</si>
  <si>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</si>
  <si>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</si>
  <si>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</si>
  <si>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</si>
  <si>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</si>
  <si>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</si>
  <si>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</si>
  <si>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</si>
  <si>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</si>
  <si>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</si>
  <si>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</si>
  <si>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</si>
  <si>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</si>
  <si>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</si>
  <si>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</si>
  <si>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</si>
  <si>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</si>
  <si>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</si>
  <si>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</si>
  <si>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</si>
  <si>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</si>
  <si>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</si>
  <si>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</si>
  <si>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</si>
  <si>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</si>
  <si>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</si>
  <si>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</si>
  <si>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</si>
  <si>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</si>
  <si>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</si>
  <si>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</si>
  <si>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</si>
  <si>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</si>
  <si>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</si>
  <si>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</si>
  <si>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</si>
  <si>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</si>
  <si>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</si>
  <si>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</si>
  <si>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</si>
  <si>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</si>
  <si>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</si>
  <si>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</si>
  <si>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</si>
  <si>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</si>
  <si>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</si>
  <si>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</si>
  <si>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</si>
  <si>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</si>
  <si>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</si>
  <si>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</si>
  <si>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</si>
  <si>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</si>
  <si>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</si>
  <si>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</si>
  <si>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</si>
  <si>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</si>
  <si>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</si>
  <si>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</si>
  <si>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</si>
  <si>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</si>
  <si>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</si>
  <si>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</si>
  <si>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</si>
  <si>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</si>
  <si>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</si>
  <si>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</si>
  <si>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</si>
  <si>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</si>
  <si>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</si>
  <si>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</si>
  <si>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</si>
  <si>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</si>
  <si>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</si>
  <si>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</si>
  <si>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</si>
  <si>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</si>
  <si>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</si>
  <si>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</si>
  <si>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</si>
  <si>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</si>
  <si>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</si>
  <si>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</si>
  <si>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</si>
  <si>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</si>
  <si>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</si>
  <si>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</si>
  <si>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</si>
  <si>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</si>
  <si>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</si>
  <si>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</si>
  <si>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</si>
  <si>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</si>
  <si>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</si>
  <si>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</si>
  <si>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</si>
  <si>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</si>
  <si>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</si>
  <si>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</si>
  <si>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</si>
  <si>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</si>
  <si>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</si>
  <si>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</si>
  <si>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</si>
  <si>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</si>
  <si>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</si>
  <si>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</si>
  <si>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</si>
  <si>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</si>
  <si>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</si>
  <si>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</si>
  <si>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</si>
  <si>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</si>
  <si>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</si>
  <si>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</si>
  <si>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</si>
  <si>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</si>
  <si>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</si>
  <si>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</si>
  <si>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</si>
  <si>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</si>
  <si>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</si>
  <si>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</si>
  <si>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</si>
  <si>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</si>
  <si>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</si>
  <si>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</si>
  <si>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三重県菰野町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</si>
  <si>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</si>
  <si>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</si>
  <si>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</si>
  <si>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</si>
  <si>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</si>
  <si>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</si>
  <si>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</si>
  <si>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</si>
  <si>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</si>
  <si>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</si>
  <si>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</si>
  <si>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</si>
  <si>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</si>
  <si>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</si>
  <si>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</si>
  <si>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</si>
  <si>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</si>
  <si>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</si>
  <si>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</si>
  <si>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</si>
  <si>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</si>
  <si>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</si>
  <si>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</si>
  <si>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</si>
  <si>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</si>
  <si>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</si>
  <si>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</si>
  <si>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</si>
  <si>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</si>
  <si>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</si>
  <si>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</si>
  <si>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</si>
  <si>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</si>
  <si>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</si>
  <si>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</si>
  <si>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</si>
  <si>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</si>
  <si>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</si>
  <si>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</si>
  <si>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</si>
  <si>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</si>
  <si>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</si>
  <si>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</si>
  <si>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</si>
  <si>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</si>
  <si>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</si>
  <si>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</si>
  <si>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</si>
  <si>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</si>
  <si>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</si>
  <si>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</si>
  <si>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</si>
  <si>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</si>
  <si>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</si>
  <si>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</si>
  <si>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</si>
  <si>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</si>
  <si>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</si>
  <si>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</si>
  <si>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</si>
  <si>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</si>
  <si>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</si>
  <si>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</si>
  <si>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</si>
  <si>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</si>
  <si>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</si>
  <si>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</si>
  <si>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</si>
  <si>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</si>
  <si>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</si>
  <si>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</si>
  <si>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</si>
  <si>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</si>
  <si>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</si>
  <si>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</si>
  <si>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</si>
  <si>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</si>
  <si>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</si>
  <si>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</si>
  <si>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</si>
  <si>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</si>
  <si>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</si>
  <si>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</si>
  <si>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</si>
  <si>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</si>
  <si>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</si>
  <si>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</si>
  <si>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</si>
  <si>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</si>
  <si>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</si>
  <si>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</si>
  <si>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</si>
  <si>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</si>
  <si>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</si>
  <si>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</si>
  <si>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</si>
  <si>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</si>
  <si>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</si>
  <si>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</si>
  <si>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</si>
  <si>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</si>
  <si>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</si>
  <si>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</si>
  <si>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</si>
  <si>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</si>
  <si>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</si>
  <si>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</si>
  <si>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</si>
  <si>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</si>
  <si>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</si>
  <si>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</si>
  <si>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</si>
  <si>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</si>
  <si>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</si>
  <si>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</si>
  <si>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</si>
  <si>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</si>
  <si>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</si>
  <si>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</si>
  <si>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</si>
  <si>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</si>
  <si>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</si>
  <si>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</si>
  <si>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</si>
  <si>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</si>
  <si>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</si>
  <si>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</si>
  <si>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</si>
  <si>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</si>
  <si>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</si>
  <si>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</si>
  <si>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</si>
  <si>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</si>
  <si>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</si>
  <si>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</si>
  <si>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</si>
  <si>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</si>
  <si>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</si>
  <si>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</si>
  <si>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</si>
  <si>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</si>
  <si>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</si>
  <si>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</si>
  <si>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</si>
  <si>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</si>
  <si>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</si>
  <si>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</si>
  <si>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</si>
  <si>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</si>
  <si>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</si>
  <si>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</si>
  <si>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</si>
  <si>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</si>
  <si>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</si>
  <si>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</si>
  <si>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</si>
  <si>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</si>
  <si>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</si>
  <si>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</si>
  <si>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</si>
  <si>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</si>
  <si>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</si>
  <si>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</si>
  <si>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</si>
  <si>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</si>
  <si>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</si>
  <si>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</si>
  <si>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</si>
  <si>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</si>
  <si>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</si>
  <si>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</si>
  <si>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</si>
  <si>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</si>
  <si>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</si>
  <si>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</si>
  <si>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8.42</t>
  </si>
  <si>
    <t>▲ 5.03</t>
  </si>
  <si>
    <t>▲ 5.06</t>
  </si>
  <si>
    <t>▲ 0.41</t>
  </si>
  <si>
    <t>水道事業会計</t>
  </si>
  <si>
    <t>一般会計</t>
  </si>
  <si>
    <t>国民健康保険特別会計</t>
  </si>
  <si>
    <t>公共下水道特別会計</t>
  </si>
  <si>
    <t>介護保険特別会計</t>
  </si>
  <si>
    <t>農業集落排水事業特別会計</t>
  </si>
  <si>
    <t>後期高齢者医療特別会計</t>
  </si>
  <si>
    <t>土地取得特別会計</t>
  </si>
  <si>
    <t>その他会計（赤字）</t>
  </si>
  <si>
    <t>その他会計（黒字）</t>
  </si>
  <si>
    <t>－</t>
  </si>
  <si>
    <t>－</t>
    <phoneticPr fontId="2"/>
  </si>
  <si>
    <t>－</t>
    <phoneticPr fontId="2"/>
  </si>
  <si>
    <t>三重地方税管理回収機構（一般会計）</t>
  </si>
  <si>
    <t>三重県市町総合事務組合（一般会計）</t>
    <rPh sb="3" eb="5">
      <t>シチョウ</t>
    </rPh>
    <rPh sb="5" eb="7">
      <t>ソウゴウ</t>
    </rPh>
    <rPh sb="7" eb="9">
      <t>ジム</t>
    </rPh>
    <rPh sb="12" eb="14">
      <t>イッパン</t>
    </rPh>
    <rPh sb="14" eb="16">
      <t>カイケイ</t>
    </rPh>
    <phoneticPr fontId="24"/>
  </si>
  <si>
    <t>　　　（退職手当特別会計）</t>
    <rPh sb="4" eb="6">
      <t>タイショク</t>
    </rPh>
    <rPh sb="6" eb="8">
      <t>テアテ</t>
    </rPh>
    <phoneticPr fontId="24"/>
  </si>
  <si>
    <t>　　　（共有デジタル地図特別会計）</t>
  </si>
  <si>
    <t>　　　（物品特別会計）</t>
  </si>
  <si>
    <t>　　　（公平委員会特別会計）</t>
    <rPh sb="4" eb="6">
      <t>コウヘイ</t>
    </rPh>
    <rPh sb="6" eb="9">
      <t>イインカイ</t>
    </rPh>
    <rPh sb="9" eb="11">
      <t>トクベツ</t>
    </rPh>
    <phoneticPr fontId="24"/>
  </si>
  <si>
    <t>　　　（消防救急無線特別会計）</t>
    <rPh sb="4" eb="6">
      <t>ショウボウ</t>
    </rPh>
    <rPh sb="6" eb="8">
      <t>キュウキュウ</t>
    </rPh>
    <rPh sb="8" eb="10">
      <t>ムセン</t>
    </rPh>
    <rPh sb="10" eb="12">
      <t>トクベツ</t>
    </rPh>
    <rPh sb="12" eb="14">
      <t>カイケイコウカイケイ</t>
    </rPh>
    <phoneticPr fontId="24"/>
  </si>
  <si>
    <t>三重県三重郡老人福祉施設組合（一般会計）</t>
  </si>
  <si>
    <t xml:space="preserve">  　　（介護サービス事業特別会計）</t>
    <rPh sb="5" eb="7">
      <t>カイゴ</t>
    </rPh>
    <rPh sb="11" eb="13">
      <t>ジギョウ</t>
    </rPh>
    <phoneticPr fontId="24"/>
  </si>
  <si>
    <t>三重県後期高齢者医療広域連合（一般会計）</t>
  </si>
  <si>
    <t>　　　（後期高齢者医療特別会計）</t>
  </si>
  <si>
    <t>朝明広域衛生組合（一般会計）</t>
  </si>
  <si>
    <t>三泗鈴亀農業共済事務組合（農業共済事業特別会計）</t>
  </si>
  <si>
    <t>　　　（共同研修特別会計）</t>
    <rPh sb="4" eb="6">
      <t>キョウドウ</t>
    </rPh>
    <rPh sb="6" eb="8">
      <t>ケンシュウ</t>
    </rPh>
    <rPh sb="8" eb="10">
      <t>トクベツ</t>
    </rPh>
    <phoneticPr fontId="24"/>
  </si>
  <si>
    <t>三重県三重郡土地開発公社</t>
    <rPh sb="0" eb="3">
      <t>ミエケン</t>
    </rPh>
    <rPh sb="3" eb="5">
      <t>ミエ</t>
    </rPh>
    <rPh sb="5" eb="6">
      <t>グン</t>
    </rPh>
    <rPh sb="6" eb="8">
      <t>トチ</t>
    </rPh>
    <rPh sb="8" eb="10">
      <t>カイハツ</t>
    </rPh>
    <rPh sb="10" eb="12">
      <t>コウシャ</t>
    </rPh>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</si>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</sst>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0"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47258</c:v>
                </c:pt>
                <c:pt idx="1">
                  <c:v>49426</c:v>
                </c:pt>
                <c:pt idx="2">
                  <c:v>42839</c:v>
                </c:pt>
                <c:pt idx="3">
                  <c:v>46819</c:v>
                </c:pt>
                <c:pt idx="4">
                  <c:v>53270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34108</c:v>
                </c:pt>
                <c:pt idx="1">
                  <c:v>48352</c:v>
                </c:pt>
                <c:pt idx="2">
                  <c:v>20796</c:v>
                </c:pt>
                <c:pt idx="3">
                  <c:v>36031</c:v>
                </c:pt>
                <c:pt idx="4">
                  <c:v>34394</c:v>
                </c:pt>
              </c:numCache>
            </c:numRef>
          </c:val>
          <c:smooth val="0"/>
        </c:ser>
        <c:dLbls>
          <c:showLegendKey val="0"/>
          <c:showVal val="0"/>
          <c:showCatName val="0"/>
          <c:showSerName val="0"/>
          <c:showPercent val="0"/>
          <c:showBubbleSize val="0"/>
        </c:dLbls>
        <c:marker val="1"/>
        <c:smooth val="0"/>
        <c:axId val="98729984"/>
        <c:axId val="98731904"/>
      </c:lineChart>
      <c:catAx>
        <c:axId val="9872998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8731904"/>
        <c:crosses val="autoZero"/>
        <c:auto val="1"/>
        <c:lblAlgn val="ctr"/>
        <c:lblOffset val="100"/>
        <c:tickLblSkip val="1"/>
        <c:tickMarkSkip val="1"/>
        <c:noMultiLvlLbl val="0"/>
      </c:catAx>
      <c:valAx>
        <c:axId val="98731904"/>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87299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4.82</c:v>
                </c:pt>
                <c:pt idx="1">
                  <c:v>5</c:v>
                </c:pt>
                <c:pt idx="2">
                  <c:v>2.42</c:v>
                </c:pt>
                <c:pt idx="3">
                  <c:v>5.7</c:v>
                </c:pt>
                <c:pt idx="4">
                  <c:v>6.75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30.95</c:v>
                </c:pt>
                <c:pt idx="1">
                  <c:v>27.93</c:v>
                </c:pt>
                <c:pt idx="2">
                  <c:v>27.83</c:v>
                </c:pt>
                <c:pt idx="3">
                  <c:v>25.93</c:v>
                </c:pt>
                <c:pt idx="4">
                  <c:v>28.8</c:v>
                </c:pt>
              </c:numCache>
            </c:numRef>
          </c:val>
        </c:ser>
        <c:dLbls>
          <c:showLegendKey val="0"/>
          <c:showVal val="0"/>
          <c:showCatName val="0"/>
          <c:showSerName val="0"/>
          <c:showPercent val="0"/>
          <c:showBubbleSize val="0"/>
        </c:dLbls>
        <c:gapWidth val="250"/>
        <c:overlap val="100"/>
        <c:axId val="111603712"/>
        <c:axId val="11160563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-8.42</c:v>
                </c:pt>
                <c:pt idx="1">
                  <c:v>-5.03</c:v>
                </c:pt>
                <c:pt idx="2">
                  <c:v>-5.0599999999999996</c:v>
                </c:pt>
                <c:pt idx="3">
                  <c:v>-0.41</c:v>
                </c:pt>
                <c:pt idx="4">
                  <c:v>1.1299999999999999</c:v>
                </c:pt>
              </c:numCache>
            </c:numRef>
          </c:val>
          <c:smooth val="0"/>
        </c:ser>
        <c:dLbls>
          <c:showLegendKey val="0"/>
          <c:showVal val="0"/>
          <c:showCatName val="0"/>
          <c:showSerName val="0"/>
          <c:showPercent val="0"/>
          <c:showBubbleSize val="0"/>
        </c:dLbls>
        <c:marker val="1"/>
        <c:smooth val="0"/>
        <c:axId val="111603712"/>
        <c:axId val="111605632"/>
      </c:lineChart>
      <c:catAx>
        <c:axId val="1116037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1605632"/>
        <c:crosses val="autoZero"/>
        <c:auto val="1"/>
        <c:lblAlgn val="ctr"/>
        <c:lblOffset val="100"/>
        <c:tickLblSkip val="1"/>
        <c:tickMarkSkip val="1"/>
        <c:noMultiLvlLbl val="0"/>
      </c:catAx>
      <c:valAx>
        <c:axId val="1116056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6037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土地取得特別会計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0.14000000000000001</c:v>
                </c:pt>
                <c:pt idx="2">
                  <c:v>#N/A</c:v>
                </c:pt>
                <c:pt idx="3">
                  <c:v>0.09</c:v>
                </c:pt>
                <c:pt idx="4">
                  <c:v>#N/A</c:v>
                </c:pt>
                <c:pt idx="5">
                  <c:v>0.17</c:v>
                </c:pt>
                <c:pt idx="6">
                  <c:v>#N/A</c:v>
                </c:pt>
                <c:pt idx="7">
                  <c:v>0.21</c:v>
                </c:pt>
                <c:pt idx="8">
                  <c:v>#N/A</c:v>
                </c:pt>
                <c:pt idx="9">
                  <c:v>0.1</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0.13</c:v>
                </c:pt>
                <c:pt idx="2">
                  <c:v>#N/A</c:v>
                </c:pt>
                <c:pt idx="3">
                  <c:v>0.15</c:v>
                </c:pt>
                <c:pt idx="4">
                  <c:v>#N/A</c:v>
                </c:pt>
                <c:pt idx="5">
                  <c:v>0.25</c:v>
                </c:pt>
                <c:pt idx="6">
                  <c:v>#N/A</c:v>
                </c:pt>
                <c:pt idx="7">
                  <c:v>0.38</c:v>
                </c:pt>
                <c:pt idx="8">
                  <c:v>#N/A</c:v>
                </c:pt>
                <c:pt idx="9">
                  <c:v>0.24</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0.43</c:v>
                </c:pt>
                <c:pt idx="2">
                  <c:v>#N/A</c:v>
                </c:pt>
                <c:pt idx="3">
                  <c:v>0.59</c:v>
                </c:pt>
                <c:pt idx="4">
                  <c:v>#N/A</c:v>
                </c:pt>
                <c:pt idx="5">
                  <c:v>0.5</c:v>
                </c:pt>
                <c:pt idx="6">
                  <c:v>#N/A</c:v>
                </c:pt>
                <c:pt idx="7">
                  <c:v>1.57</c:v>
                </c:pt>
                <c:pt idx="8">
                  <c:v>#N/A</c:v>
                </c:pt>
                <c:pt idx="9">
                  <c:v>0.77</c:v>
                </c:pt>
              </c:numCache>
            </c:numRef>
          </c:val>
        </c:ser>
        <c:ser>
          <c:idx val="6"/>
          <c:order val="6"/>
          <c:tx>
            <c:strRef>
              <c:f>データシート!$A$33</c:f>
              <c:strCache>
                <c:ptCount val="1"/>
                <c:pt idx="0">
                  <c:v>公共下水道特別会計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1.35</c:v>
                </c:pt>
                <c:pt idx="2">
                  <c:v>#N/A</c:v>
                </c:pt>
                <c:pt idx="3">
                  <c:v>1.83</c:v>
                </c:pt>
                <c:pt idx="4">
                  <c:v>#N/A</c:v>
                </c:pt>
                <c:pt idx="5">
                  <c:v>2.4700000000000002</c:v>
                </c:pt>
                <c:pt idx="6">
                  <c:v>#N/A</c:v>
                </c:pt>
                <c:pt idx="7">
                  <c:v>1.63</c:v>
                </c:pt>
                <c:pt idx="8">
                  <c:v>#N/A</c:v>
                </c:pt>
                <c:pt idx="9">
                  <c:v>1.56</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c:v>
                </c:pt>
                <c:pt idx="2">
                  <c:v>#N/A</c:v>
                </c:pt>
                <c:pt idx="3">
                  <c:v>1.21</c:v>
                </c:pt>
                <c:pt idx="4">
                  <c:v>#N/A</c:v>
                </c:pt>
                <c:pt idx="5">
                  <c:v>1.1599999999999999</c:v>
                </c:pt>
                <c:pt idx="6">
                  <c:v>#N/A</c:v>
                </c:pt>
                <c:pt idx="7">
                  <c:v>1.1399999999999999</c:v>
                </c:pt>
                <c:pt idx="8">
                  <c:v>#N/A</c:v>
                </c:pt>
                <c:pt idx="9">
                  <c:v>2.67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4.82</c:v>
                </c:pt>
                <c:pt idx="2">
                  <c:v>#N/A</c:v>
                </c:pt>
                <c:pt idx="3">
                  <c:v>5</c:v>
                </c:pt>
                <c:pt idx="4">
                  <c:v>#N/A</c:v>
                </c:pt>
                <c:pt idx="5">
                  <c:v>2.41</c:v>
                </c:pt>
                <c:pt idx="6">
                  <c:v>#N/A</c:v>
                </c:pt>
                <c:pt idx="7">
                  <c:v>5.7</c:v>
                </c:pt>
                <c:pt idx="8">
                  <c:v>#N/A</c:v>
                </c:pt>
                <c:pt idx="9">
                  <c:v>6.75</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13.93</c:v>
                </c:pt>
                <c:pt idx="2">
                  <c:v>#N/A</c:v>
                </c:pt>
                <c:pt idx="3">
                  <c:v>13.89</c:v>
                </c:pt>
                <c:pt idx="4">
                  <c:v>#N/A</c:v>
                </c:pt>
                <c:pt idx="5">
                  <c:v>14.83</c:v>
                </c:pt>
                <c:pt idx="6">
                  <c:v>#N/A</c:v>
                </c:pt>
                <c:pt idx="7">
                  <c:v>16.09</c:v>
                </c:pt>
                <c:pt idx="8">
                  <c:v>#N/A</c:v>
                </c:pt>
                <c:pt idx="9">
                  <c:v>16.28</c:v>
                </c:pt>
              </c:numCache>
            </c:numRef>
          </c:val>
        </c:ser>
        <c:dLbls>
          <c:showLegendKey val="0"/>
          <c:showVal val="0"/>
          <c:showCatName val="0"/>
          <c:showSerName val="0"/>
          <c:showPercent val="0"/>
          <c:showBubbleSize val="0"/>
        </c:dLbls>
        <c:gapWidth val="150"/>
        <c:overlap val="100"/>
        <c:axId val="112818048"/>
        <c:axId val="112819584"/>
      </c:barChart>
      <c:catAx>
        <c:axId val="1128180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2819584"/>
        <c:crosses val="autoZero"/>
        <c:auto val="1"/>
        <c:lblAlgn val="ctr"/>
        <c:lblOffset val="100"/>
        <c:tickLblSkip val="1"/>
        <c:tickMarkSkip val="1"/>
        <c:noMultiLvlLbl val="0"/>
      </c:catAx>
      <c:valAx>
        <c:axId val="1128195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8180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857</c:v>
                </c:pt>
                <c:pt idx="5">
                  <c:v>832</c:v>
                </c:pt>
                <c:pt idx="8">
                  <c:v>819</c:v>
                </c:pt>
                <c:pt idx="11">
                  <c:v>853</c:v>
                </c:pt>
                <c:pt idx="14">
                  <c:v>871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72</c:v>
                </c:pt>
                <c:pt idx="3">
                  <c:v>58</c:v>
                </c:pt>
                <c:pt idx="6">
                  <c:v>50</c:v>
                </c:pt>
                <c:pt idx="9">
                  <c:v>45</c:v>
                </c:pt>
                <c:pt idx="12">
                  <c:v>36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72</c:v>
                </c:pt>
                <c:pt idx="3">
                  <c:v>74</c:v>
                </c:pt>
                <c:pt idx="6">
                  <c:v>70</c:v>
                </c:pt>
                <c:pt idx="9">
                  <c:v>60</c:v>
                </c:pt>
                <c:pt idx="12">
                  <c:v>14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436</c:v>
                </c:pt>
                <c:pt idx="3">
                  <c:v>432</c:v>
                </c:pt>
                <c:pt idx="6">
                  <c:v>415</c:v>
                </c:pt>
                <c:pt idx="9">
                  <c:v>394</c:v>
                </c:pt>
                <c:pt idx="12">
                  <c:v>420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741</c:v>
                </c:pt>
                <c:pt idx="3">
                  <c:v>761</c:v>
                </c:pt>
                <c:pt idx="6">
                  <c:v>748</c:v>
                </c:pt>
                <c:pt idx="9">
                  <c:v>757</c:v>
                </c:pt>
                <c:pt idx="12">
                  <c:v>718</c:v>
                </c:pt>
              </c:numCache>
            </c:numRef>
          </c:val>
        </c:ser>
        <c:dLbls>
          <c:showLegendKey val="0"/>
          <c:showVal val="0"/>
          <c:showCatName val="0"/>
          <c:showSerName val="0"/>
          <c:showPercent val="0"/>
          <c:showBubbleSize val="0"/>
        </c:dLbls>
        <c:gapWidth val="100"/>
        <c:overlap val="100"/>
        <c:axId val="114992640"/>
        <c:axId val="1149945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464</c:v>
                </c:pt>
                <c:pt idx="2">
                  <c:v>#N/A</c:v>
                </c:pt>
                <c:pt idx="3">
                  <c:v>#N/A</c:v>
                </c:pt>
                <c:pt idx="4">
                  <c:v>493</c:v>
                </c:pt>
                <c:pt idx="5">
                  <c:v>#N/A</c:v>
                </c:pt>
                <c:pt idx="6">
                  <c:v>#N/A</c:v>
                </c:pt>
                <c:pt idx="7">
                  <c:v>464</c:v>
                </c:pt>
                <c:pt idx="8">
                  <c:v>#N/A</c:v>
                </c:pt>
                <c:pt idx="9">
                  <c:v>#N/A</c:v>
                </c:pt>
                <c:pt idx="10">
                  <c:v>403</c:v>
                </c:pt>
                <c:pt idx="11">
                  <c:v>#N/A</c:v>
                </c:pt>
                <c:pt idx="12">
                  <c:v>#N/A</c:v>
                </c:pt>
                <c:pt idx="13">
                  <c:v>317</c:v>
                </c:pt>
                <c:pt idx="14">
                  <c:v>#N/A</c:v>
                </c:pt>
              </c:numCache>
            </c:numRef>
          </c:val>
          <c:smooth val="0"/>
        </c:ser>
        <c:dLbls>
          <c:showLegendKey val="0"/>
          <c:showVal val="0"/>
          <c:showCatName val="0"/>
          <c:showSerName val="0"/>
          <c:showPercent val="0"/>
          <c:showBubbleSize val="0"/>
        </c:dLbls>
        <c:marker val="1"/>
        <c:smooth val="0"/>
        <c:axId val="114992640"/>
        <c:axId val="114994560"/>
      </c:lineChart>
      <c:catAx>
        <c:axId val="1149926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994560"/>
        <c:crosses val="autoZero"/>
        <c:auto val="1"/>
        <c:lblAlgn val="ctr"/>
        <c:lblOffset val="100"/>
        <c:tickLblSkip val="1"/>
        <c:tickMarkSkip val="1"/>
        <c:noMultiLvlLbl val="0"/>
      </c:catAx>
      <c:valAx>
        <c:axId val="1149945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9926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11461</c:v>
                </c:pt>
                <c:pt idx="5">
                  <c:v>11908</c:v>
                </c:pt>
                <c:pt idx="8">
                  <c:v>12265</c:v>
                </c:pt>
                <c:pt idx="11">
                  <c:v>12734</c:v>
                </c:pt>
                <c:pt idx="14">
                  <c:v>13154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6816</c:v>
                </c:pt>
                <c:pt idx="5">
                  <c:v>5930</c:v>
                </c:pt>
                <c:pt idx="8">
                  <c:v>5970</c:v>
                </c:pt>
                <c:pt idx="11">
                  <c:v>5327</c:v>
                </c:pt>
                <c:pt idx="14">
                  <c:v>5649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1481</c:v>
                </c:pt>
                <c:pt idx="3">
                  <c:v>1424</c:v>
                </c:pt>
                <c:pt idx="6">
                  <c:v>1359</c:v>
                </c:pt>
                <c:pt idx="9">
                  <c:v>1398</c:v>
                </c:pt>
                <c:pt idx="12">
                  <c:v>1322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214</c:v>
                </c:pt>
                <c:pt idx="3">
                  <c:v>148</c:v>
                </c:pt>
                <c:pt idx="6">
                  <c:v>75</c:v>
                </c:pt>
                <c:pt idx="9">
                  <c:v>16</c:v>
                </c:pt>
                <c:pt idx="12">
                  <c:v>41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9053</c:v>
                </c:pt>
                <c:pt idx="3">
                  <c:v>8945</c:v>
                </c:pt>
                <c:pt idx="6">
                  <c:v>8856</c:v>
                </c:pt>
                <c:pt idx="9">
                  <c:v>8376</c:v>
                </c:pt>
                <c:pt idx="12">
                  <c:v>8012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176</c:v>
                </c:pt>
                <c:pt idx="3">
                  <c:v>127</c:v>
                </c:pt>
                <c:pt idx="6">
                  <c:v>86</c:v>
                </c:pt>
                <c:pt idx="9">
                  <c:v>50</c:v>
                </c:pt>
                <c:pt idx="12">
                  <c:v>22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6760</c:v>
                </c:pt>
                <c:pt idx="3">
                  <c:v>6518</c:v>
                </c:pt>
                <c:pt idx="6">
                  <c:v>6313</c:v>
                </c:pt>
                <c:pt idx="9">
                  <c:v>6284</c:v>
                </c:pt>
                <c:pt idx="12">
                  <c:v>6460</c:v>
                </c:pt>
              </c:numCache>
            </c:numRef>
          </c:val>
        </c:ser>
        <c:dLbls>
          <c:showLegendKey val="0"/>
          <c:showVal val="0"/>
          <c:showCatName val="0"/>
          <c:showSerName val="0"/>
          <c:showPercent val="0"/>
          <c:showBubbleSize val="0"/>
        </c:dLbls>
        <c:gapWidth val="100"/>
        <c:overlap val="100"/>
        <c:axId val="111609344"/>
        <c:axId val="1116112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11609344"/>
        <c:axId val="111611264"/>
      </c:lineChart>
      <c:catAx>
        <c:axId val="111609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1611264"/>
        <c:crosses val="autoZero"/>
        <c:auto val="1"/>
        <c:lblAlgn val="ctr"/>
        <c:lblOffset val="100"/>
        <c:tickLblSkip val="1"/>
        <c:tickMarkSkip val="1"/>
        <c:noMultiLvlLbl val="0"/>
      </c:catAx>
      <c:valAx>
        <c:axId val="1116112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609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三重県菰野町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41,484
40,705
106.89
11,412,514
10,767,541
540,695
8,006,755
6,460,298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近年は類似団体内平均値を約0.1上回って推移している。平成22年度以降は景気低迷による影響から基準財政収入額における市町村民税関係等が大幅に減少したことにより下降に転じたため</a:t>
          </a:r>
          <a:r>
            <a:rPr lang="ja-JP" altLang="en-US" sz="1100" b="0" i="0" baseline="0">
              <a:solidFill>
                <a:schemeClr val="dk1"/>
              </a:solidFill>
              <a:effectLst/>
              <a:latin typeface="+mn-lt"/>
              <a:ea typeface="+mn-ea"/>
              <a:cs typeface="+mn-cs"/>
            </a:rPr>
            <a:t>である。今後は歳出の見直しを徹底するとともに、税収等の徴収率</a:t>
          </a:r>
          <a:r>
            <a:rPr lang="ja-JP" altLang="ja-JP" sz="1100" b="0" i="0" baseline="0">
              <a:solidFill>
                <a:schemeClr val="dk1"/>
              </a:solidFill>
              <a:effectLst/>
              <a:latin typeface="+mn-lt"/>
              <a:ea typeface="+mn-ea"/>
              <a:cs typeface="+mn-cs"/>
            </a:rPr>
            <a:t>の</a:t>
          </a:r>
          <a:r>
            <a:rPr lang="ja-JP" altLang="en-US" sz="1100" b="0" i="0" baseline="0">
              <a:solidFill>
                <a:schemeClr val="dk1"/>
              </a:solidFill>
              <a:effectLst/>
              <a:latin typeface="+mn-lt"/>
              <a:ea typeface="+mn-ea"/>
              <a:cs typeface="+mn-cs"/>
            </a:rPr>
            <a:t>向上</a:t>
          </a:r>
          <a:r>
            <a:rPr lang="ja-JP" altLang="ja-JP" sz="1100" b="0" i="0" baseline="0">
              <a:solidFill>
                <a:schemeClr val="dk1"/>
              </a:solidFill>
              <a:effectLst/>
              <a:latin typeface="+mn-lt"/>
              <a:ea typeface="+mn-ea"/>
              <a:cs typeface="+mn-cs"/>
            </a:rPr>
            <a:t>に努める。</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24695</xdr:rowOff>
    </xdr:from>
    <xdr:to>
      <xdr:col>7</xdr:col>
      <xdr:colOff>152400</xdr:colOff>
      <xdr:row>45</xdr:row>
      <xdr:rowOff>141111</xdr:rowOff>
    </xdr:to>
    <xdr:cxnSp macro="">
      <xdr:nvCxnSpPr>
        <xdr:cNvPr id="63" name="直線コネクタ 62"/>
        <xdr:cNvCxnSpPr/>
      </xdr:nvCxnSpPr>
      <xdr:spPr>
        <a:xfrm flipV="1">
          <a:off x="4953000" y="6368345"/>
          <a:ext cx="0" cy="1488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111072</xdr:rowOff>
    </xdr:from>
    <xdr:ext cx="762000" cy="259045"/>
    <xdr:sp macro="" textlink="">
      <xdr:nvSpPr>
        <xdr:cNvPr id="66" name="財政力最大値テキスト"/>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7</xdr:col>
      <xdr:colOff>63500</xdr:colOff>
      <xdr:row>37</xdr:row>
      <xdr:rowOff>24695</xdr:rowOff>
    </xdr:from>
    <xdr:to>
      <xdr:col>7</xdr:col>
      <xdr:colOff>241300</xdr:colOff>
      <xdr:row>37</xdr:row>
      <xdr:rowOff>24695</xdr:rowOff>
    </xdr:to>
    <xdr:cxnSp macro="">
      <xdr:nvCxnSpPr>
        <xdr:cNvPr id="67" name="直線コネクタ 66"/>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143228</xdr:rowOff>
    </xdr:from>
    <xdr:to>
      <xdr:col>7</xdr:col>
      <xdr:colOff>152400</xdr:colOff>
      <xdr:row>41</xdr:row>
      <xdr:rowOff>143228</xdr:rowOff>
    </xdr:to>
    <xdr:cxnSp macro="">
      <xdr:nvCxnSpPr>
        <xdr:cNvPr id="68" name="直線コネクタ 67"/>
        <xdr:cNvCxnSpPr/>
      </xdr:nvCxnSpPr>
      <xdr:spPr>
        <a:xfrm>
          <a:off x="4114800" y="717267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9"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116417</xdr:rowOff>
    </xdr:from>
    <xdr:to>
      <xdr:col>6</xdr:col>
      <xdr:colOff>0</xdr:colOff>
      <xdr:row>41</xdr:row>
      <xdr:rowOff>143228</xdr:rowOff>
    </xdr:to>
    <xdr:cxnSp macro="">
      <xdr:nvCxnSpPr>
        <xdr:cNvPr id="71" name="直線コネクタ 70"/>
        <xdr:cNvCxnSpPr/>
      </xdr:nvCxnSpPr>
      <xdr:spPr>
        <a:xfrm>
          <a:off x="3225800" y="7145867"/>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89605</xdr:rowOff>
    </xdr:from>
    <xdr:to>
      <xdr:col>4</xdr:col>
      <xdr:colOff>482600</xdr:colOff>
      <xdr:row>41</xdr:row>
      <xdr:rowOff>116417</xdr:rowOff>
    </xdr:to>
    <xdr:cxnSp macro="">
      <xdr:nvCxnSpPr>
        <xdr:cNvPr id="74" name="直線コネクタ 73"/>
        <xdr:cNvCxnSpPr/>
      </xdr:nvCxnSpPr>
      <xdr:spPr>
        <a:xfrm>
          <a:off x="2336800" y="7119055"/>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154816</xdr:rowOff>
    </xdr:from>
    <xdr:ext cx="762000" cy="259045"/>
    <xdr:sp macro="" textlink="">
      <xdr:nvSpPr>
        <xdr:cNvPr id="76" name="テキスト ボックス 75"/>
        <xdr:cNvSpPr txBox="1"/>
      </xdr:nvSpPr>
      <xdr:spPr>
        <a:xfrm>
          <a:off x="2844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62795</xdr:rowOff>
    </xdr:from>
    <xdr:to>
      <xdr:col>3</xdr:col>
      <xdr:colOff>279400</xdr:colOff>
      <xdr:row>41</xdr:row>
      <xdr:rowOff>89605</xdr:rowOff>
    </xdr:to>
    <xdr:cxnSp macro="">
      <xdr:nvCxnSpPr>
        <xdr:cNvPr id="77" name="直線コネクタ 76"/>
        <xdr:cNvCxnSpPr/>
      </xdr:nvCxnSpPr>
      <xdr:spPr>
        <a:xfrm>
          <a:off x="1447800" y="7092245"/>
          <a:ext cx="889000" cy="26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41628</xdr:rowOff>
    </xdr:from>
    <xdr:to>
      <xdr:col>3</xdr:col>
      <xdr:colOff>330200</xdr:colOff>
      <xdr:row>42</xdr:row>
      <xdr:rowOff>143228</xdr:rowOff>
    </xdr:to>
    <xdr:sp macro="" textlink="">
      <xdr:nvSpPr>
        <xdr:cNvPr id="78" name="フローチャート : 判断 77"/>
        <xdr:cNvSpPr/>
      </xdr:nvSpPr>
      <xdr:spPr>
        <a:xfrm>
          <a:off x="2286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128005</xdr:rowOff>
    </xdr:from>
    <xdr:ext cx="762000" cy="259045"/>
    <xdr:sp macro="" textlink="">
      <xdr:nvSpPr>
        <xdr:cNvPr id="79" name="テキスト ボックス 78"/>
        <xdr:cNvSpPr txBox="1"/>
      </xdr:nvSpPr>
      <xdr:spPr>
        <a:xfrm>
          <a:off x="1955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80" name="フローチャート : 判断 79"/>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74382</xdr:rowOff>
    </xdr:from>
    <xdr:ext cx="762000" cy="259045"/>
    <xdr:sp macro="" textlink="">
      <xdr:nvSpPr>
        <xdr:cNvPr id="81" name="テキスト ボックス 80"/>
        <xdr:cNvSpPr txBox="1"/>
      </xdr:nvSpPr>
      <xdr:spPr>
        <a:xfrm>
          <a:off x="1066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92428</xdr:rowOff>
    </xdr:from>
    <xdr:to>
      <xdr:col>7</xdr:col>
      <xdr:colOff>203200</xdr:colOff>
      <xdr:row>42</xdr:row>
      <xdr:rowOff>22578</xdr:rowOff>
    </xdr:to>
    <xdr:sp macro="" textlink="">
      <xdr:nvSpPr>
        <xdr:cNvPr id="87" name="円/楕円 86"/>
        <xdr:cNvSpPr/>
      </xdr:nvSpPr>
      <xdr:spPr>
        <a:xfrm>
          <a:off x="4902200" y="712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108955</xdr:rowOff>
    </xdr:from>
    <xdr:ext cx="762000" cy="259045"/>
    <xdr:sp macro="" textlink="">
      <xdr:nvSpPr>
        <xdr:cNvPr id="88" name="財政力該当値テキスト"/>
        <xdr:cNvSpPr txBox="1"/>
      </xdr:nvSpPr>
      <xdr:spPr>
        <a:xfrm>
          <a:off x="5041900" y="6966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92428</xdr:rowOff>
    </xdr:from>
    <xdr:to>
      <xdr:col>6</xdr:col>
      <xdr:colOff>50800</xdr:colOff>
      <xdr:row>42</xdr:row>
      <xdr:rowOff>22578</xdr:rowOff>
    </xdr:to>
    <xdr:sp macro="" textlink="">
      <xdr:nvSpPr>
        <xdr:cNvPr id="89" name="円/楕円 88"/>
        <xdr:cNvSpPr/>
      </xdr:nvSpPr>
      <xdr:spPr>
        <a:xfrm>
          <a:off x="4064000" y="712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32755</xdr:rowOff>
    </xdr:from>
    <xdr:ext cx="736600" cy="259045"/>
    <xdr:sp macro="" textlink="">
      <xdr:nvSpPr>
        <xdr:cNvPr id="90" name="テキスト ボックス 89"/>
        <xdr:cNvSpPr txBox="1"/>
      </xdr:nvSpPr>
      <xdr:spPr>
        <a:xfrm>
          <a:off x="3733800" y="68907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65617</xdr:rowOff>
    </xdr:from>
    <xdr:to>
      <xdr:col>4</xdr:col>
      <xdr:colOff>533400</xdr:colOff>
      <xdr:row>41</xdr:row>
      <xdr:rowOff>167217</xdr:rowOff>
    </xdr:to>
    <xdr:sp macro="" textlink="">
      <xdr:nvSpPr>
        <xdr:cNvPr id="91" name="円/楕円 90"/>
        <xdr:cNvSpPr/>
      </xdr:nvSpPr>
      <xdr:spPr>
        <a:xfrm>
          <a:off x="3175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5944</xdr:rowOff>
    </xdr:from>
    <xdr:ext cx="762000" cy="259045"/>
    <xdr:sp macro="" textlink="">
      <xdr:nvSpPr>
        <xdr:cNvPr id="92" name="テキスト ボックス 91"/>
        <xdr:cNvSpPr txBox="1"/>
      </xdr:nvSpPr>
      <xdr:spPr>
        <a:xfrm>
          <a:off x="2844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0.78</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38805</xdr:rowOff>
    </xdr:from>
    <xdr:to>
      <xdr:col>3</xdr:col>
      <xdr:colOff>330200</xdr:colOff>
      <xdr:row>41</xdr:row>
      <xdr:rowOff>140405</xdr:rowOff>
    </xdr:to>
    <xdr:sp macro="" textlink="">
      <xdr:nvSpPr>
        <xdr:cNvPr id="93" name="円/楕円 92"/>
        <xdr:cNvSpPr/>
      </xdr:nvSpPr>
      <xdr:spPr>
        <a:xfrm>
          <a:off x="2286000" y="706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150582</xdr:rowOff>
    </xdr:from>
    <xdr:ext cx="762000" cy="259045"/>
    <xdr:sp macro="" textlink="">
      <xdr:nvSpPr>
        <xdr:cNvPr id="94" name="テキスト ボックス 93"/>
        <xdr:cNvSpPr txBox="1"/>
      </xdr:nvSpPr>
      <xdr:spPr>
        <a:xfrm>
          <a:off x="1955800" y="6837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11995</xdr:rowOff>
    </xdr:from>
    <xdr:to>
      <xdr:col>2</xdr:col>
      <xdr:colOff>127000</xdr:colOff>
      <xdr:row>41</xdr:row>
      <xdr:rowOff>113595</xdr:rowOff>
    </xdr:to>
    <xdr:sp macro="" textlink="">
      <xdr:nvSpPr>
        <xdr:cNvPr id="95" name="円/楕円 94"/>
        <xdr:cNvSpPr/>
      </xdr:nvSpPr>
      <xdr:spPr>
        <a:xfrm>
          <a:off x="1397000" y="704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123772</xdr:rowOff>
    </xdr:from>
    <xdr:ext cx="762000" cy="259045"/>
    <xdr:sp macro="" textlink="">
      <xdr:nvSpPr>
        <xdr:cNvPr id="96" name="テキスト ボックス 95"/>
        <xdr:cNvSpPr txBox="1"/>
      </xdr:nvSpPr>
      <xdr:spPr>
        <a:xfrm>
          <a:off x="1066800" y="681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社会保障費などの義務的経費、物件費等の増加により経常収支比率が高く推移して</a:t>
          </a:r>
          <a:r>
            <a:rPr lang="ja-JP" altLang="en-US" sz="1100" b="0" i="0" baseline="0">
              <a:solidFill>
                <a:schemeClr val="dk1"/>
              </a:solidFill>
              <a:effectLst/>
              <a:latin typeface="+mn-lt"/>
              <a:ea typeface="+mn-ea"/>
              <a:cs typeface="+mn-cs"/>
            </a:rPr>
            <a:t>おり</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年度は</a:t>
          </a:r>
          <a:r>
            <a:rPr lang="ja-JP" altLang="en-US" sz="1100" b="0" i="0" baseline="0">
              <a:solidFill>
                <a:schemeClr val="dk1"/>
              </a:solidFill>
              <a:effectLst/>
              <a:latin typeface="+mn-lt"/>
              <a:ea typeface="+mn-ea"/>
              <a:cs typeface="+mn-cs"/>
            </a:rPr>
            <a:t>普通交付税の減少と</a:t>
          </a:r>
          <a:r>
            <a:rPr lang="ja-JP" altLang="ja-JP" sz="1100" b="0" i="0" baseline="0">
              <a:solidFill>
                <a:schemeClr val="dk1"/>
              </a:solidFill>
              <a:effectLst/>
              <a:latin typeface="+mn-lt"/>
              <a:ea typeface="+mn-ea"/>
              <a:cs typeface="+mn-cs"/>
            </a:rPr>
            <a:t>扶助費の</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により</a:t>
          </a:r>
          <a:r>
            <a:rPr lang="ja-JP" altLang="en-US" sz="1100" b="0" i="0" baseline="0">
              <a:solidFill>
                <a:schemeClr val="dk1"/>
              </a:solidFill>
              <a:effectLst/>
              <a:latin typeface="+mn-lt"/>
              <a:ea typeface="+mn-ea"/>
              <a:cs typeface="+mn-cs"/>
            </a:rPr>
            <a:t>前年度と比較して</a:t>
          </a:r>
          <a:r>
            <a:rPr lang="en-US" altLang="ja-JP" sz="1100" b="0" i="0" baseline="0">
              <a:solidFill>
                <a:schemeClr val="dk1"/>
              </a:solidFill>
              <a:effectLst/>
              <a:latin typeface="+mn-lt"/>
              <a:ea typeface="+mn-ea"/>
              <a:cs typeface="+mn-cs"/>
            </a:rPr>
            <a:t>1.3</a:t>
          </a:r>
          <a:r>
            <a:rPr lang="ja-JP" altLang="en-US" sz="1100" b="0" i="0" baseline="0">
              <a:solidFill>
                <a:schemeClr val="dk1"/>
              </a:solidFill>
              <a:effectLst/>
              <a:latin typeface="+mn-lt"/>
              <a:ea typeface="+mn-ea"/>
              <a:cs typeface="+mn-cs"/>
            </a:rPr>
            <a:t>％の増となっている</a:t>
          </a:r>
          <a:r>
            <a:rPr lang="ja-JP" altLang="ja-JP" sz="1100" b="0" i="0" baseline="0">
              <a:solidFill>
                <a:schemeClr val="dk1"/>
              </a:solidFill>
              <a:effectLst/>
              <a:latin typeface="+mn-lt"/>
              <a:ea typeface="+mn-ea"/>
              <a:cs typeface="+mn-cs"/>
            </a:rPr>
            <a:t>。今後において</a:t>
          </a:r>
          <a:r>
            <a:rPr lang="ja-JP" altLang="en-US" sz="1100" b="0" i="0" baseline="0">
              <a:solidFill>
                <a:schemeClr val="dk1"/>
              </a:solidFill>
              <a:effectLst/>
              <a:latin typeface="+mn-lt"/>
              <a:ea typeface="+mn-ea"/>
              <a:cs typeface="+mn-cs"/>
            </a:rPr>
            <a:t>も</a:t>
          </a:r>
          <a:r>
            <a:rPr lang="ja-JP" altLang="ja-JP" sz="1100" b="0" i="0" baseline="0">
              <a:solidFill>
                <a:schemeClr val="dk1"/>
              </a:solidFill>
              <a:effectLst/>
              <a:latin typeface="+mn-lt"/>
              <a:ea typeface="+mn-ea"/>
              <a:cs typeface="+mn-cs"/>
            </a:rPr>
            <a:t>、超高齢化社会を迎えることにより財政の硬直化傾向が見込まれる。税、使用料及び手数料等の財源確保や行政コストの削減を図り、限られた財源の中で、費用対効果に留意しつつ事業や施策を取捨選択し、持続可能な財政運営を行う必要があ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67</xdr:row>
      <xdr:rowOff>46228</xdr:rowOff>
    </xdr:to>
    <xdr:cxnSp macro="">
      <xdr:nvCxnSpPr>
        <xdr:cNvPr id="124" name="直線コネクタ 123"/>
        <xdr:cNvCxnSpPr/>
      </xdr:nvCxnSpPr>
      <xdr:spPr>
        <a:xfrm flipV="1">
          <a:off x="4953000" y="10114534"/>
          <a:ext cx="0" cy="1418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18305</xdr:rowOff>
    </xdr:from>
    <xdr:ext cx="762000" cy="259045"/>
    <xdr:sp macro="" textlink="">
      <xdr:nvSpPr>
        <xdr:cNvPr id="125" name="財政構造の弾力性最小値テキスト"/>
        <xdr:cNvSpPr txBox="1"/>
      </xdr:nvSpPr>
      <xdr:spPr>
        <a:xfrm>
          <a:off x="5041900" y="1150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46228</xdr:rowOff>
    </xdr:from>
    <xdr:to>
      <xdr:col>7</xdr:col>
      <xdr:colOff>241300</xdr:colOff>
      <xdr:row>67</xdr:row>
      <xdr:rowOff>46228</xdr:rowOff>
    </xdr:to>
    <xdr:cxnSp macro="">
      <xdr:nvCxnSpPr>
        <xdr:cNvPr id="126" name="直線コネクタ 125"/>
        <xdr:cNvCxnSpPr/>
      </xdr:nvCxnSpPr>
      <xdr:spPr>
        <a:xfrm>
          <a:off x="4864100" y="11533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51562</xdr:rowOff>
    </xdr:from>
    <xdr:to>
      <xdr:col>7</xdr:col>
      <xdr:colOff>152400</xdr:colOff>
      <xdr:row>63</xdr:row>
      <xdr:rowOff>114300</xdr:rowOff>
    </xdr:to>
    <xdr:cxnSp macro="">
      <xdr:nvCxnSpPr>
        <xdr:cNvPr id="129" name="直線コネクタ 128"/>
        <xdr:cNvCxnSpPr/>
      </xdr:nvCxnSpPr>
      <xdr:spPr>
        <a:xfrm>
          <a:off x="4114800" y="10852912"/>
          <a:ext cx="8382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65549</xdr:rowOff>
    </xdr:from>
    <xdr:ext cx="762000" cy="259045"/>
    <xdr:sp macro="" textlink="">
      <xdr:nvSpPr>
        <xdr:cNvPr id="130" name="財政構造の弾力性平均値テキスト"/>
        <xdr:cNvSpPr txBox="1"/>
      </xdr:nvSpPr>
      <xdr:spPr>
        <a:xfrm>
          <a:off x="5041900" y="10695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51562</xdr:rowOff>
    </xdr:from>
    <xdr:to>
      <xdr:col>6</xdr:col>
      <xdr:colOff>0</xdr:colOff>
      <xdr:row>63</xdr:row>
      <xdr:rowOff>133604</xdr:rowOff>
    </xdr:to>
    <xdr:cxnSp macro="">
      <xdr:nvCxnSpPr>
        <xdr:cNvPr id="132" name="直線コネクタ 131"/>
        <xdr:cNvCxnSpPr/>
      </xdr:nvCxnSpPr>
      <xdr:spPr>
        <a:xfrm flipV="1">
          <a:off x="3225800" y="10852912"/>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3" name="フローチャート : 判断 132"/>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135399</xdr:rowOff>
    </xdr:from>
    <xdr:ext cx="736600" cy="259045"/>
    <xdr:sp macro="" textlink="">
      <xdr:nvSpPr>
        <xdr:cNvPr id="134" name="テキスト ボックス 133"/>
        <xdr:cNvSpPr txBox="1"/>
      </xdr:nvSpPr>
      <xdr:spPr>
        <a:xfrm>
          <a:off x="3733800" y="10936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133604</xdr:rowOff>
    </xdr:from>
    <xdr:to>
      <xdr:col>4</xdr:col>
      <xdr:colOff>482600</xdr:colOff>
      <xdr:row>64</xdr:row>
      <xdr:rowOff>111760</xdr:rowOff>
    </xdr:to>
    <xdr:cxnSp macro="">
      <xdr:nvCxnSpPr>
        <xdr:cNvPr id="135" name="直線コネクタ 134"/>
        <xdr:cNvCxnSpPr/>
      </xdr:nvCxnSpPr>
      <xdr:spPr>
        <a:xfrm flipV="1">
          <a:off x="2336800" y="10934954"/>
          <a:ext cx="889000" cy="14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34544</xdr:rowOff>
    </xdr:from>
    <xdr:to>
      <xdr:col>4</xdr:col>
      <xdr:colOff>533400</xdr:colOff>
      <xdr:row>63</xdr:row>
      <xdr:rowOff>136144</xdr:rowOff>
    </xdr:to>
    <xdr:sp macro="" textlink="">
      <xdr:nvSpPr>
        <xdr:cNvPr id="136" name="フローチャート : 判断 135"/>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146321</xdr:rowOff>
    </xdr:from>
    <xdr:ext cx="762000" cy="259045"/>
    <xdr:sp macro="" textlink="">
      <xdr:nvSpPr>
        <xdr:cNvPr id="137" name="テキスト ボックス 136"/>
        <xdr:cNvSpPr txBox="1"/>
      </xdr:nvSpPr>
      <xdr:spPr>
        <a:xfrm>
          <a:off x="2844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111760</xdr:rowOff>
    </xdr:from>
    <xdr:to>
      <xdr:col>3</xdr:col>
      <xdr:colOff>279400</xdr:colOff>
      <xdr:row>65</xdr:row>
      <xdr:rowOff>7874</xdr:rowOff>
    </xdr:to>
    <xdr:cxnSp macro="">
      <xdr:nvCxnSpPr>
        <xdr:cNvPr id="138" name="直線コネクタ 137"/>
        <xdr:cNvCxnSpPr/>
      </xdr:nvCxnSpPr>
      <xdr:spPr>
        <a:xfrm flipV="1">
          <a:off x="1447800" y="11084560"/>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143256</xdr:rowOff>
    </xdr:from>
    <xdr:to>
      <xdr:col>3</xdr:col>
      <xdr:colOff>330200</xdr:colOff>
      <xdr:row>63</xdr:row>
      <xdr:rowOff>73406</xdr:rowOff>
    </xdr:to>
    <xdr:sp macro="" textlink="">
      <xdr:nvSpPr>
        <xdr:cNvPr id="139" name="フローチャート : 判断 138"/>
        <xdr:cNvSpPr/>
      </xdr:nvSpPr>
      <xdr:spPr>
        <a:xfrm>
          <a:off x="2286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83583</xdr:rowOff>
    </xdr:from>
    <xdr:ext cx="762000" cy="259045"/>
    <xdr:sp macro="" textlink="">
      <xdr:nvSpPr>
        <xdr:cNvPr id="140" name="テキスト ボックス 139"/>
        <xdr:cNvSpPr txBox="1"/>
      </xdr:nvSpPr>
      <xdr:spPr>
        <a:xfrm>
          <a:off x="1955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131064</xdr:rowOff>
    </xdr:from>
    <xdr:to>
      <xdr:col>2</xdr:col>
      <xdr:colOff>127000</xdr:colOff>
      <xdr:row>64</xdr:row>
      <xdr:rowOff>61214</xdr:rowOff>
    </xdr:to>
    <xdr:sp macro="" textlink="">
      <xdr:nvSpPr>
        <xdr:cNvPr id="141" name="フローチャート : 判断 140"/>
        <xdr:cNvSpPr/>
      </xdr:nvSpPr>
      <xdr:spPr>
        <a:xfrm>
          <a:off x="1397000" y="1093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71391</xdr:rowOff>
    </xdr:from>
    <xdr:ext cx="762000" cy="259045"/>
    <xdr:sp macro="" textlink="">
      <xdr:nvSpPr>
        <xdr:cNvPr id="142" name="テキスト ボックス 141"/>
        <xdr:cNvSpPr txBox="1"/>
      </xdr:nvSpPr>
      <xdr:spPr>
        <a:xfrm>
          <a:off x="1066800" y="1070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63500</xdr:rowOff>
    </xdr:from>
    <xdr:to>
      <xdr:col>7</xdr:col>
      <xdr:colOff>203200</xdr:colOff>
      <xdr:row>63</xdr:row>
      <xdr:rowOff>165100</xdr:rowOff>
    </xdr:to>
    <xdr:sp macro="" textlink="">
      <xdr:nvSpPr>
        <xdr:cNvPr id="148" name="円/楕円 147"/>
        <xdr:cNvSpPr/>
      </xdr:nvSpPr>
      <xdr:spPr>
        <a:xfrm>
          <a:off x="49022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35577</xdr:rowOff>
    </xdr:from>
    <xdr:ext cx="762000" cy="259045"/>
    <xdr:sp macro="" textlink="">
      <xdr:nvSpPr>
        <xdr:cNvPr id="149" name="財政構造の弾力性該当値テキスト"/>
        <xdr:cNvSpPr txBox="1"/>
      </xdr:nvSpPr>
      <xdr:spPr>
        <a:xfrm>
          <a:off x="5041900" y="10836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762</xdr:rowOff>
    </xdr:from>
    <xdr:to>
      <xdr:col>6</xdr:col>
      <xdr:colOff>50800</xdr:colOff>
      <xdr:row>63</xdr:row>
      <xdr:rowOff>102362</xdr:rowOff>
    </xdr:to>
    <xdr:sp macro="" textlink="">
      <xdr:nvSpPr>
        <xdr:cNvPr id="150" name="円/楕円 149"/>
        <xdr:cNvSpPr/>
      </xdr:nvSpPr>
      <xdr:spPr>
        <a:xfrm>
          <a:off x="4064000" y="10802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112539</xdr:rowOff>
    </xdr:from>
    <xdr:ext cx="736600" cy="259045"/>
    <xdr:sp macro="" textlink="">
      <xdr:nvSpPr>
        <xdr:cNvPr id="151" name="テキスト ボックス 150"/>
        <xdr:cNvSpPr txBox="1"/>
      </xdr:nvSpPr>
      <xdr:spPr>
        <a:xfrm>
          <a:off x="3733800" y="10570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82804</xdr:rowOff>
    </xdr:from>
    <xdr:to>
      <xdr:col>4</xdr:col>
      <xdr:colOff>533400</xdr:colOff>
      <xdr:row>64</xdr:row>
      <xdr:rowOff>12954</xdr:rowOff>
    </xdr:to>
    <xdr:sp macro="" textlink="">
      <xdr:nvSpPr>
        <xdr:cNvPr id="152" name="円/楕円 151"/>
        <xdr:cNvSpPr/>
      </xdr:nvSpPr>
      <xdr:spPr>
        <a:xfrm>
          <a:off x="3175000" y="1088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169181</xdr:rowOff>
    </xdr:from>
    <xdr:ext cx="762000" cy="259045"/>
    <xdr:sp macro="" textlink="">
      <xdr:nvSpPr>
        <xdr:cNvPr id="153" name="テキスト ボックス 152"/>
        <xdr:cNvSpPr txBox="1"/>
      </xdr:nvSpPr>
      <xdr:spPr>
        <a:xfrm>
          <a:off x="2844800" y="10970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60960</xdr:rowOff>
    </xdr:from>
    <xdr:to>
      <xdr:col>3</xdr:col>
      <xdr:colOff>330200</xdr:colOff>
      <xdr:row>64</xdr:row>
      <xdr:rowOff>162560</xdr:rowOff>
    </xdr:to>
    <xdr:sp macro="" textlink="">
      <xdr:nvSpPr>
        <xdr:cNvPr id="154" name="円/楕円 153"/>
        <xdr:cNvSpPr/>
      </xdr:nvSpPr>
      <xdr:spPr>
        <a:xfrm>
          <a:off x="22860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147337</xdr:rowOff>
    </xdr:from>
    <xdr:ext cx="762000" cy="259045"/>
    <xdr:sp macro="" textlink="">
      <xdr:nvSpPr>
        <xdr:cNvPr id="155" name="テキスト ボックス 154"/>
        <xdr:cNvSpPr txBox="1"/>
      </xdr:nvSpPr>
      <xdr:spPr>
        <a:xfrm>
          <a:off x="1955800" y="1112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128524</xdr:rowOff>
    </xdr:from>
    <xdr:to>
      <xdr:col>2</xdr:col>
      <xdr:colOff>127000</xdr:colOff>
      <xdr:row>65</xdr:row>
      <xdr:rowOff>58674</xdr:rowOff>
    </xdr:to>
    <xdr:sp macro="" textlink="">
      <xdr:nvSpPr>
        <xdr:cNvPr id="156" name="円/楕円 155"/>
        <xdr:cNvSpPr/>
      </xdr:nvSpPr>
      <xdr:spPr>
        <a:xfrm>
          <a:off x="1397000" y="11101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43451</xdr:rowOff>
    </xdr:from>
    <xdr:ext cx="762000" cy="259045"/>
    <xdr:sp macro="" textlink="">
      <xdr:nvSpPr>
        <xdr:cNvPr id="157" name="テキスト ボックス 156"/>
        <xdr:cNvSpPr txBox="1"/>
      </xdr:nvSpPr>
      <xdr:spPr>
        <a:xfrm>
          <a:off x="1066800" y="11187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[109,502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近年は類似団体内平均値をやや上回り推移している。保育園、小学校における給食を直営で実施しており、消防や清掃関係においては町単独で実施しているため、人件費や物件費のうち賃金等で高い数値として表れている。また、保育園、幼稚園における障がい児加配等にも注力しており、特に民生費の賃金が高い数値となっている。今後においては、多様化した住民ニーズに的確に対応しながら行政コストの削減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137860</xdr:rowOff>
    </xdr:from>
    <xdr:to>
      <xdr:col>7</xdr:col>
      <xdr:colOff>152400</xdr:colOff>
      <xdr:row>89</xdr:row>
      <xdr:rowOff>168956</xdr:rowOff>
    </xdr:to>
    <xdr:cxnSp macro="">
      <xdr:nvCxnSpPr>
        <xdr:cNvPr id="187" name="直線コネクタ 186"/>
        <xdr:cNvCxnSpPr/>
      </xdr:nvCxnSpPr>
      <xdr:spPr>
        <a:xfrm flipV="1">
          <a:off x="4953000" y="13682410"/>
          <a:ext cx="0" cy="1745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141033</xdr:rowOff>
    </xdr:from>
    <xdr:ext cx="762000" cy="259045"/>
    <xdr:sp macro="" textlink="">
      <xdr:nvSpPr>
        <xdr:cNvPr id="188" name="人件費・物件費等の状況最小値テキスト"/>
        <xdr:cNvSpPr txBox="1"/>
      </xdr:nvSpPr>
      <xdr:spPr>
        <a:xfrm>
          <a:off x="5041900" y="1540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504,643</a:t>
          </a:r>
          <a:endParaRPr kumimoji="1" lang="ja-JP" altLang="en-US" sz="1000" b="1">
            <a:latin typeface="ＭＳ Ｐゴシック"/>
          </a:endParaRPr>
        </a:p>
      </xdr:txBody>
    </xdr:sp>
    <xdr:clientData/>
  </xdr:oneCellAnchor>
  <xdr:twoCellAnchor>
    <xdr:from>
      <xdr:col>7</xdr:col>
      <xdr:colOff>63500</xdr:colOff>
      <xdr:row>89</xdr:row>
      <xdr:rowOff>168956</xdr:rowOff>
    </xdr:from>
    <xdr:to>
      <xdr:col>7</xdr:col>
      <xdr:colOff>241300</xdr:colOff>
      <xdr:row>89</xdr:row>
      <xdr:rowOff>168956</xdr:rowOff>
    </xdr:to>
    <xdr:cxnSp macro="">
      <xdr:nvCxnSpPr>
        <xdr:cNvPr id="189" name="直線コネクタ 188"/>
        <xdr:cNvCxnSpPr/>
      </xdr:nvCxnSpPr>
      <xdr:spPr>
        <a:xfrm>
          <a:off x="4864100" y="15428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52787</xdr:rowOff>
    </xdr:from>
    <xdr:ext cx="762000" cy="259045"/>
    <xdr:sp macro="" textlink="">
      <xdr:nvSpPr>
        <xdr:cNvPr id="190" name="人件費・物件費等の状況最大値テキスト"/>
        <xdr:cNvSpPr txBox="1"/>
      </xdr:nvSpPr>
      <xdr:spPr>
        <a:xfrm>
          <a:off x="5041900" y="1342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70,595</a:t>
          </a:r>
          <a:endParaRPr kumimoji="1" lang="ja-JP" altLang="en-US" sz="1000" b="1">
            <a:latin typeface="ＭＳ Ｐゴシック"/>
          </a:endParaRPr>
        </a:p>
      </xdr:txBody>
    </xdr:sp>
    <xdr:clientData/>
  </xdr:oneCellAnchor>
  <xdr:twoCellAnchor>
    <xdr:from>
      <xdr:col>7</xdr:col>
      <xdr:colOff>63500</xdr:colOff>
      <xdr:row>79</xdr:row>
      <xdr:rowOff>137860</xdr:rowOff>
    </xdr:from>
    <xdr:to>
      <xdr:col>7</xdr:col>
      <xdr:colOff>241300</xdr:colOff>
      <xdr:row>79</xdr:row>
      <xdr:rowOff>137860</xdr:rowOff>
    </xdr:to>
    <xdr:cxnSp macro="">
      <xdr:nvCxnSpPr>
        <xdr:cNvPr id="191" name="直線コネクタ 190"/>
        <xdr:cNvCxnSpPr/>
      </xdr:nvCxnSpPr>
      <xdr:spPr>
        <a:xfrm>
          <a:off x="4864100" y="13682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122881</xdr:rowOff>
    </xdr:from>
    <xdr:to>
      <xdr:col>7</xdr:col>
      <xdr:colOff>152400</xdr:colOff>
      <xdr:row>80</xdr:row>
      <xdr:rowOff>123926</xdr:rowOff>
    </xdr:to>
    <xdr:cxnSp macro="">
      <xdr:nvCxnSpPr>
        <xdr:cNvPr id="192" name="直線コネクタ 191"/>
        <xdr:cNvCxnSpPr/>
      </xdr:nvCxnSpPr>
      <xdr:spPr>
        <a:xfrm flipV="1">
          <a:off x="4114800" y="13838881"/>
          <a:ext cx="838200" cy="1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84900</xdr:rowOff>
    </xdr:from>
    <xdr:ext cx="762000" cy="259045"/>
    <xdr:sp macro="" textlink="">
      <xdr:nvSpPr>
        <xdr:cNvPr id="193" name="人件費・物件費等の状況平均値テキスト"/>
        <xdr:cNvSpPr txBox="1"/>
      </xdr:nvSpPr>
      <xdr:spPr>
        <a:xfrm>
          <a:off x="5041900" y="13629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68373</xdr:rowOff>
    </xdr:from>
    <xdr:to>
      <xdr:col>7</xdr:col>
      <xdr:colOff>203200</xdr:colOff>
      <xdr:row>80</xdr:row>
      <xdr:rowOff>169973</xdr:rowOff>
    </xdr:to>
    <xdr:sp macro="" textlink="">
      <xdr:nvSpPr>
        <xdr:cNvPr id="194" name="フローチャート : 判断 193"/>
        <xdr:cNvSpPr/>
      </xdr:nvSpPr>
      <xdr:spPr>
        <a:xfrm>
          <a:off x="4902200" y="1378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123926</xdr:rowOff>
    </xdr:from>
    <xdr:to>
      <xdr:col>6</xdr:col>
      <xdr:colOff>0</xdr:colOff>
      <xdr:row>80</xdr:row>
      <xdr:rowOff>141525</xdr:rowOff>
    </xdr:to>
    <xdr:cxnSp macro="">
      <xdr:nvCxnSpPr>
        <xdr:cNvPr id="195" name="直線コネクタ 194"/>
        <xdr:cNvCxnSpPr/>
      </xdr:nvCxnSpPr>
      <xdr:spPr>
        <a:xfrm flipV="1">
          <a:off x="3225800" y="13839926"/>
          <a:ext cx="889000" cy="17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70070</xdr:rowOff>
    </xdr:from>
    <xdr:to>
      <xdr:col>6</xdr:col>
      <xdr:colOff>50800</xdr:colOff>
      <xdr:row>81</xdr:row>
      <xdr:rowOff>220</xdr:rowOff>
    </xdr:to>
    <xdr:sp macro="" textlink="">
      <xdr:nvSpPr>
        <xdr:cNvPr id="196" name="フローチャート : 判断 195"/>
        <xdr:cNvSpPr/>
      </xdr:nvSpPr>
      <xdr:spPr>
        <a:xfrm>
          <a:off x="4064000" y="1378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10397</xdr:rowOff>
    </xdr:from>
    <xdr:ext cx="736600" cy="259045"/>
    <xdr:sp macro="" textlink="">
      <xdr:nvSpPr>
        <xdr:cNvPr id="197" name="テキスト ボックス 196"/>
        <xdr:cNvSpPr txBox="1"/>
      </xdr:nvSpPr>
      <xdr:spPr>
        <a:xfrm>
          <a:off x="3733800" y="13554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141525</xdr:rowOff>
    </xdr:from>
    <xdr:to>
      <xdr:col>4</xdr:col>
      <xdr:colOff>482600</xdr:colOff>
      <xdr:row>80</xdr:row>
      <xdr:rowOff>142695</xdr:rowOff>
    </xdr:to>
    <xdr:cxnSp macro="">
      <xdr:nvCxnSpPr>
        <xdr:cNvPr id="198" name="直線コネクタ 197"/>
        <xdr:cNvCxnSpPr/>
      </xdr:nvCxnSpPr>
      <xdr:spPr>
        <a:xfrm flipV="1">
          <a:off x="2336800" y="13857525"/>
          <a:ext cx="889000" cy="1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83534</xdr:rowOff>
    </xdr:from>
    <xdr:to>
      <xdr:col>4</xdr:col>
      <xdr:colOff>533400</xdr:colOff>
      <xdr:row>81</xdr:row>
      <xdr:rowOff>13684</xdr:rowOff>
    </xdr:to>
    <xdr:sp macro="" textlink="">
      <xdr:nvSpPr>
        <xdr:cNvPr id="199" name="フローチャート : 判断 198"/>
        <xdr:cNvSpPr/>
      </xdr:nvSpPr>
      <xdr:spPr>
        <a:xfrm>
          <a:off x="3175000" y="1379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23861</xdr:rowOff>
    </xdr:from>
    <xdr:ext cx="762000" cy="259045"/>
    <xdr:sp macro="" textlink="">
      <xdr:nvSpPr>
        <xdr:cNvPr id="200" name="テキスト ボックス 199"/>
        <xdr:cNvSpPr txBox="1"/>
      </xdr:nvSpPr>
      <xdr:spPr>
        <a:xfrm>
          <a:off x="2844800" y="13568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142695</xdr:rowOff>
    </xdr:from>
    <xdr:to>
      <xdr:col>3</xdr:col>
      <xdr:colOff>279400</xdr:colOff>
      <xdr:row>80</xdr:row>
      <xdr:rowOff>143038</xdr:rowOff>
    </xdr:to>
    <xdr:cxnSp macro="">
      <xdr:nvCxnSpPr>
        <xdr:cNvPr id="201" name="直線コネクタ 200"/>
        <xdr:cNvCxnSpPr/>
      </xdr:nvCxnSpPr>
      <xdr:spPr>
        <a:xfrm flipV="1">
          <a:off x="1447800" y="13858695"/>
          <a:ext cx="889000" cy="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63715</xdr:rowOff>
    </xdr:from>
    <xdr:to>
      <xdr:col>3</xdr:col>
      <xdr:colOff>330200</xdr:colOff>
      <xdr:row>80</xdr:row>
      <xdr:rowOff>165315</xdr:rowOff>
    </xdr:to>
    <xdr:sp macro="" textlink="">
      <xdr:nvSpPr>
        <xdr:cNvPr id="202" name="フローチャート : 判断 201"/>
        <xdr:cNvSpPr/>
      </xdr:nvSpPr>
      <xdr:spPr>
        <a:xfrm>
          <a:off x="2286000" y="13779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4042</xdr:rowOff>
    </xdr:from>
    <xdr:ext cx="762000" cy="259045"/>
    <xdr:sp macro="" textlink="">
      <xdr:nvSpPr>
        <xdr:cNvPr id="203" name="テキスト ボックス 202"/>
        <xdr:cNvSpPr txBox="1"/>
      </xdr:nvSpPr>
      <xdr:spPr>
        <a:xfrm>
          <a:off x="1955800" y="13548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62626</xdr:rowOff>
    </xdr:from>
    <xdr:to>
      <xdr:col>2</xdr:col>
      <xdr:colOff>127000</xdr:colOff>
      <xdr:row>80</xdr:row>
      <xdr:rowOff>164226</xdr:rowOff>
    </xdr:to>
    <xdr:sp macro="" textlink="">
      <xdr:nvSpPr>
        <xdr:cNvPr id="204" name="フローチャート : 判断 203"/>
        <xdr:cNvSpPr/>
      </xdr:nvSpPr>
      <xdr:spPr>
        <a:xfrm>
          <a:off x="1397000" y="13778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2953</xdr:rowOff>
    </xdr:from>
    <xdr:ext cx="762000" cy="259045"/>
    <xdr:sp macro="" textlink="">
      <xdr:nvSpPr>
        <xdr:cNvPr id="205" name="テキスト ボックス 204"/>
        <xdr:cNvSpPr txBox="1"/>
      </xdr:nvSpPr>
      <xdr:spPr>
        <a:xfrm>
          <a:off x="1066800" y="13547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72081</xdr:rowOff>
    </xdr:from>
    <xdr:to>
      <xdr:col>7</xdr:col>
      <xdr:colOff>203200</xdr:colOff>
      <xdr:row>81</xdr:row>
      <xdr:rowOff>2231</xdr:rowOff>
    </xdr:to>
    <xdr:sp macro="" textlink="">
      <xdr:nvSpPr>
        <xdr:cNvPr id="211" name="円/楕円 210"/>
        <xdr:cNvSpPr/>
      </xdr:nvSpPr>
      <xdr:spPr>
        <a:xfrm>
          <a:off x="4902200" y="13788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44158</xdr:rowOff>
    </xdr:from>
    <xdr:ext cx="762000" cy="259045"/>
    <xdr:sp macro="" textlink="">
      <xdr:nvSpPr>
        <xdr:cNvPr id="212" name="人件費・物件費等の状況該当値テキスト"/>
        <xdr:cNvSpPr txBox="1"/>
      </xdr:nvSpPr>
      <xdr:spPr>
        <a:xfrm>
          <a:off x="5041900" y="13760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109,502</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73126</xdr:rowOff>
    </xdr:from>
    <xdr:to>
      <xdr:col>6</xdr:col>
      <xdr:colOff>50800</xdr:colOff>
      <xdr:row>81</xdr:row>
      <xdr:rowOff>3276</xdr:rowOff>
    </xdr:to>
    <xdr:sp macro="" textlink="">
      <xdr:nvSpPr>
        <xdr:cNvPr id="213" name="円/楕円 212"/>
        <xdr:cNvSpPr/>
      </xdr:nvSpPr>
      <xdr:spPr>
        <a:xfrm>
          <a:off x="4064000" y="13789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159503</xdr:rowOff>
    </xdr:from>
    <xdr:ext cx="736600" cy="259045"/>
    <xdr:sp macro="" textlink="">
      <xdr:nvSpPr>
        <xdr:cNvPr id="214" name="テキスト ボックス 213"/>
        <xdr:cNvSpPr txBox="1"/>
      </xdr:nvSpPr>
      <xdr:spPr>
        <a:xfrm>
          <a:off x="3733800" y="138755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109,762</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90725</xdr:rowOff>
    </xdr:from>
    <xdr:to>
      <xdr:col>4</xdr:col>
      <xdr:colOff>533400</xdr:colOff>
      <xdr:row>81</xdr:row>
      <xdr:rowOff>20875</xdr:rowOff>
    </xdr:to>
    <xdr:sp macro="" textlink="">
      <xdr:nvSpPr>
        <xdr:cNvPr id="215" name="円/楕円 214"/>
        <xdr:cNvSpPr/>
      </xdr:nvSpPr>
      <xdr:spPr>
        <a:xfrm>
          <a:off x="3175000" y="13806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5652</xdr:rowOff>
    </xdr:from>
    <xdr:ext cx="762000" cy="259045"/>
    <xdr:sp macro="" textlink="">
      <xdr:nvSpPr>
        <xdr:cNvPr id="216" name="テキスト ボックス 215"/>
        <xdr:cNvSpPr txBox="1"/>
      </xdr:nvSpPr>
      <xdr:spPr>
        <a:xfrm>
          <a:off x="2844800" y="13893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114,138</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91895</xdr:rowOff>
    </xdr:from>
    <xdr:to>
      <xdr:col>3</xdr:col>
      <xdr:colOff>330200</xdr:colOff>
      <xdr:row>81</xdr:row>
      <xdr:rowOff>22045</xdr:rowOff>
    </xdr:to>
    <xdr:sp macro="" textlink="">
      <xdr:nvSpPr>
        <xdr:cNvPr id="217" name="円/楕円 216"/>
        <xdr:cNvSpPr/>
      </xdr:nvSpPr>
      <xdr:spPr>
        <a:xfrm>
          <a:off x="2286000" y="13807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6822</xdr:rowOff>
    </xdr:from>
    <xdr:ext cx="762000" cy="259045"/>
    <xdr:sp macro="" textlink="">
      <xdr:nvSpPr>
        <xdr:cNvPr id="218" name="テキスト ボックス 217"/>
        <xdr:cNvSpPr txBox="1"/>
      </xdr:nvSpPr>
      <xdr:spPr>
        <a:xfrm>
          <a:off x="1955800" y="13894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114,429</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92238</xdr:rowOff>
    </xdr:from>
    <xdr:to>
      <xdr:col>2</xdr:col>
      <xdr:colOff>127000</xdr:colOff>
      <xdr:row>81</xdr:row>
      <xdr:rowOff>22388</xdr:rowOff>
    </xdr:to>
    <xdr:sp macro="" textlink="">
      <xdr:nvSpPr>
        <xdr:cNvPr id="219" name="円/楕円 218"/>
        <xdr:cNvSpPr/>
      </xdr:nvSpPr>
      <xdr:spPr>
        <a:xfrm>
          <a:off x="1397000" y="1380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7165</xdr:rowOff>
    </xdr:from>
    <xdr:ext cx="762000" cy="259045"/>
    <xdr:sp macro="" textlink="">
      <xdr:nvSpPr>
        <xdr:cNvPr id="220" name="テキスト ボックス 219"/>
        <xdr:cNvSpPr txBox="1"/>
      </xdr:nvSpPr>
      <xdr:spPr>
        <a:xfrm>
          <a:off x="1066800" y="13894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114,514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平成</a:t>
          </a:r>
          <a:r>
            <a:rPr kumimoji="1" lang="en-US" altLang="ja-JP" sz="1200">
              <a:latin typeface="ＭＳ Ｐゴシック"/>
            </a:rPr>
            <a:t>25</a:t>
          </a:r>
          <a:r>
            <a:rPr kumimoji="1" lang="ja-JP" altLang="en-US" sz="1200">
              <a:latin typeface="ＭＳ Ｐゴシック"/>
            </a:rPr>
            <a:t>年度においては、国家公務員の給与改定特例法の終了により、大幅な減となったが、類似団体内平均値を</a:t>
          </a:r>
          <a:r>
            <a:rPr kumimoji="1" lang="en-US" altLang="ja-JP" sz="1200">
              <a:latin typeface="ＭＳ Ｐゴシック"/>
            </a:rPr>
            <a:t>3.9</a:t>
          </a:r>
          <a:r>
            <a:rPr kumimoji="1" lang="ja-JP" altLang="en-US" sz="1200">
              <a:latin typeface="ＭＳ Ｐゴシック"/>
            </a:rPr>
            <a:t>上回り、全国町村平均値を</a:t>
          </a:r>
          <a:r>
            <a:rPr kumimoji="1" lang="en-US" altLang="ja-JP" sz="1200">
              <a:latin typeface="ＭＳ Ｐゴシック"/>
            </a:rPr>
            <a:t>5.0</a:t>
          </a:r>
          <a:r>
            <a:rPr kumimoji="1" lang="ja-JP" altLang="en-US" sz="1200">
              <a:latin typeface="ＭＳ Ｐゴシック"/>
            </a:rPr>
            <a:t>上回っている。今後も地域の民間企業の平均給与の状況及び町財政の状況等を踏まえ、今後においても引き続き給与の適正化に努める。</a:t>
          </a:r>
          <a:endParaRPr kumimoji="1" lang="en-US" altLang="ja-JP" sz="1200">
            <a:latin typeface="ＭＳ Ｐゴシック"/>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36407</xdr:rowOff>
    </xdr:from>
    <xdr:to>
      <xdr:col>24</xdr:col>
      <xdr:colOff>558800</xdr:colOff>
      <xdr:row>86</xdr:row>
      <xdr:rowOff>53339</xdr:rowOff>
    </xdr:to>
    <xdr:cxnSp macro="">
      <xdr:nvCxnSpPr>
        <xdr:cNvPr id="249" name="直線コネクタ 248"/>
        <xdr:cNvCxnSpPr/>
      </xdr:nvCxnSpPr>
      <xdr:spPr>
        <a:xfrm flipV="1">
          <a:off x="17018000" y="13752407"/>
          <a:ext cx="0" cy="10456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25416</xdr:rowOff>
    </xdr:from>
    <xdr:ext cx="762000" cy="259045"/>
    <xdr:sp macro="" textlink="">
      <xdr:nvSpPr>
        <xdr:cNvPr id="250" name="給与水準   （国との比較）最小値テキスト"/>
        <xdr:cNvSpPr txBox="1"/>
      </xdr:nvSpPr>
      <xdr:spPr>
        <a:xfrm>
          <a:off x="17106900" y="14770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86</xdr:row>
      <xdr:rowOff>53339</xdr:rowOff>
    </xdr:from>
    <xdr:to>
      <xdr:col>24</xdr:col>
      <xdr:colOff>647700</xdr:colOff>
      <xdr:row>86</xdr:row>
      <xdr:rowOff>53339</xdr:rowOff>
    </xdr:to>
    <xdr:cxnSp macro="">
      <xdr:nvCxnSpPr>
        <xdr:cNvPr id="251" name="直線コネクタ 250"/>
        <xdr:cNvCxnSpPr/>
      </xdr:nvCxnSpPr>
      <xdr:spPr>
        <a:xfrm>
          <a:off x="16929100" y="14798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122784</xdr:rowOff>
    </xdr:from>
    <xdr:ext cx="762000" cy="259045"/>
    <xdr:sp macro="" textlink="">
      <xdr:nvSpPr>
        <xdr:cNvPr id="252" name="給与水準   （国との比較）最大値テキスト"/>
        <xdr:cNvSpPr txBox="1"/>
      </xdr:nvSpPr>
      <xdr:spPr>
        <a:xfrm>
          <a:off x="17106900" y="13495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80</xdr:row>
      <xdr:rowOff>36407</xdr:rowOff>
    </xdr:from>
    <xdr:to>
      <xdr:col>24</xdr:col>
      <xdr:colOff>647700</xdr:colOff>
      <xdr:row>80</xdr:row>
      <xdr:rowOff>36407</xdr:rowOff>
    </xdr:to>
    <xdr:cxnSp macro="">
      <xdr:nvCxnSpPr>
        <xdr:cNvPr id="253" name="直線コネクタ 252"/>
        <xdr:cNvCxnSpPr/>
      </xdr:nvCxnSpPr>
      <xdr:spPr>
        <a:xfrm>
          <a:off x="16929100" y="13752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80011</xdr:rowOff>
    </xdr:from>
    <xdr:to>
      <xdr:col>24</xdr:col>
      <xdr:colOff>558800</xdr:colOff>
      <xdr:row>89</xdr:row>
      <xdr:rowOff>45720</xdr:rowOff>
    </xdr:to>
    <xdr:cxnSp macro="">
      <xdr:nvCxnSpPr>
        <xdr:cNvPr id="254" name="直線コネクタ 253"/>
        <xdr:cNvCxnSpPr/>
      </xdr:nvCxnSpPr>
      <xdr:spPr>
        <a:xfrm flipV="1">
          <a:off x="16179800" y="14653261"/>
          <a:ext cx="838200" cy="651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74947</xdr:rowOff>
    </xdr:from>
    <xdr:ext cx="762000" cy="259045"/>
    <xdr:sp macro="" textlink="">
      <xdr:nvSpPr>
        <xdr:cNvPr id="255" name="給与水準   （国との比較）平均値テキスト"/>
        <xdr:cNvSpPr txBox="1"/>
      </xdr:nvSpPr>
      <xdr:spPr>
        <a:xfrm>
          <a:off x="17106900" y="141338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58420</xdr:rowOff>
    </xdr:from>
    <xdr:to>
      <xdr:col>24</xdr:col>
      <xdr:colOff>609600</xdr:colOff>
      <xdr:row>83</xdr:row>
      <xdr:rowOff>160020</xdr:rowOff>
    </xdr:to>
    <xdr:sp macro="" textlink="">
      <xdr:nvSpPr>
        <xdr:cNvPr id="256" name="フローチャート : 判断 255"/>
        <xdr:cNvSpPr/>
      </xdr:nvSpPr>
      <xdr:spPr>
        <a:xfrm>
          <a:off x="169672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5504</xdr:rowOff>
    </xdr:from>
    <xdr:to>
      <xdr:col>23</xdr:col>
      <xdr:colOff>406400</xdr:colOff>
      <xdr:row>89</xdr:row>
      <xdr:rowOff>45720</xdr:rowOff>
    </xdr:to>
    <xdr:cxnSp macro="">
      <xdr:nvCxnSpPr>
        <xdr:cNvPr id="257" name="直線コネクタ 256"/>
        <xdr:cNvCxnSpPr/>
      </xdr:nvCxnSpPr>
      <xdr:spPr>
        <a:xfrm>
          <a:off x="15290800" y="15264554"/>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0</xdr:rowOff>
    </xdr:from>
    <xdr:to>
      <xdr:col>23</xdr:col>
      <xdr:colOff>457200</xdr:colOff>
      <xdr:row>87</xdr:row>
      <xdr:rowOff>101600</xdr:rowOff>
    </xdr:to>
    <xdr:sp macro="" textlink="">
      <xdr:nvSpPr>
        <xdr:cNvPr id="258" name="フローチャート : 判断 257"/>
        <xdr:cNvSpPr/>
      </xdr:nvSpPr>
      <xdr:spPr>
        <a:xfrm>
          <a:off x="16129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111777</xdr:rowOff>
    </xdr:from>
    <xdr:ext cx="736600" cy="259045"/>
    <xdr:sp macro="" textlink="">
      <xdr:nvSpPr>
        <xdr:cNvPr id="259" name="テキスト ボックス 258"/>
        <xdr:cNvSpPr txBox="1"/>
      </xdr:nvSpPr>
      <xdr:spPr>
        <a:xfrm>
          <a:off x="15798800" y="1468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120227</xdr:rowOff>
    </xdr:from>
    <xdr:to>
      <xdr:col>22</xdr:col>
      <xdr:colOff>203200</xdr:colOff>
      <xdr:row>89</xdr:row>
      <xdr:rowOff>5504</xdr:rowOff>
    </xdr:to>
    <xdr:cxnSp macro="">
      <xdr:nvCxnSpPr>
        <xdr:cNvPr id="260" name="直線コネクタ 259"/>
        <xdr:cNvCxnSpPr/>
      </xdr:nvCxnSpPr>
      <xdr:spPr>
        <a:xfrm>
          <a:off x="14401800" y="14693477"/>
          <a:ext cx="889000" cy="571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8043</xdr:rowOff>
    </xdr:from>
    <xdr:to>
      <xdr:col>22</xdr:col>
      <xdr:colOff>254000</xdr:colOff>
      <xdr:row>87</xdr:row>
      <xdr:rowOff>109643</xdr:rowOff>
    </xdr:to>
    <xdr:sp macro="" textlink="">
      <xdr:nvSpPr>
        <xdr:cNvPr id="261" name="フローチャート : 判断 260"/>
        <xdr:cNvSpPr/>
      </xdr:nvSpPr>
      <xdr:spPr>
        <a:xfrm>
          <a:off x="15240000" y="149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119820</xdr:rowOff>
    </xdr:from>
    <xdr:ext cx="762000" cy="259045"/>
    <xdr:sp macro="" textlink="">
      <xdr:nvSpPr>
        <xdr:cNvPr id="262" name="テキスト ボックス 261"/>
        <xdr:cNvSpPr txBox="1"/>
      </xdr:nvSpPr>
      <xdr:spPr>
        <a:xfrm>
          <a:off x="14909800" y="14693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31750</xdr:rowOff>
    </xdr:from>
    <xdr:to>
      <xdr:col>21</xdr:col>
      <xdr:colOff>0</xdr:colOff>
      <xdr:row>85</xdr:row>
      <xdr:rowOff>120227</xdr:rowOff>
    </xdr:to>
    <xdr:cxnSp macro="">
      <xdr:nvCxnSpPr>
        <xdr:cNvPr id="263" name="直線コネクタ 262"/>
        <xdr:cNvCxnSpPr/>
      </xdr:nvCxnSpPr>
      <xdr:spPr>
        <a:xfrm>
          <a:off x="13512800" y="14605000"/>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50377</xdr:rowOff>
    </xdr:from>
    <xdr:to>
      <xdr:col>21</xdr:col>
      <xdr:colOff>50800</xdr:colOff>
      <xdr:row>83</xdr:row>
      <xdr:rowOff>151977</xdr:rowOff>
    </xdr:to>
    <xdr:sp macro="" textlink="">
      <xdr:nvSpPr>
        <xdr:cNvPr id="264" name="フローチャート : 判断 263"/>
        <xdr:cNvSpPr/>
      </xdr:nvSpPr>
      <xdr:spPr>
        <a:xfrm>
          <a:off x="14351000" y="1428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162154</xdr:rowOff>
    </xdr:from>
    <xdr:ext cx="762000" cy="259045"/>
    <xdr:sp macro="" textlink="">
      <xdr:nvSpPr>
        <xdr:cNvPr id="265" name="テキスト ボックス 264"/>
        <xdr:cNvSpPr txBox="1"/>
      </xdr:nvSpPr>
      <xdr:spPr>
        <a:xfrm>
          <a:off x="14020800" y="1404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42334</xdr:rowOff>
    </xdr:from>
    <xdr:to>
      <xdr:col>19</xdr:col>
      <xdr:colOff>533400</xdr:colOff>
      <xdr:row>83</xdr:row>
      <xdr:rowOff>143934</xdr:rowOff>
    </xdr:to>
    <xdr:sp macro="" textlink="">
      <xdr:nvSpPr>
        <xdr:cNvPr id="266" name="フローチャート : 判断 265"/>
        <xdr:cNvSpPr/>
      </xdr:nvSpPr>
      <xdr:spPr>
        <a:xfrm>
          <a:off x="134620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154111</xdr:rowOff>
    </xdr:from>
    <xdr:ext cx="762000" cy="259045"/>
    <xdr:sp macro="" textlink="">
      <xdr:nvSpPr>
        <xdr:cNvPr id="267" name="テキスト ボックス 266"/>
        <xdr:cNvSpPr txBox="1"/>
      </xdr:nvSpPr>
      <xdr:spPr>
        <a:xfrm>
          <a:off x="13131800" y="1404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29211</xdr:rowOff>
    </xdr:from>
    <xdr:to>
      <xdr:col>24</xdr:col>
      <xdr:colOff>609600</xdr:colOff>
      <xdr:row>85</xdr:row>
      <xdr:rowOff>130811</xdr:rowOff>
    </xdr:to>
    <xdr:sp macro="" textlink="">
      <xdr:nvSpPr>
        <xdr:cNvPr id="273" name="円/楕円 272"/>
        <xdr:cNvSpPr/>
      </xdr:nvSpPr>
      <xdr:spPr>
        <a:xfrm>
          <a:off x="169672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1288</xdr:rowOff>
    </xdr:from>
    <xdr:ext cx="762000" cy="259045"/>
    <xdr:sp macro="" textlink="">
      <xdr:nvSpPr>
        <xdr:cNvPr id="274" name="給与水準   （国との比較）該当値テキスト"/>
        <xdr:cNvSpPr txBox="1"/>
      </xdr:nvSpPr>
      <xdr:spPr>
        <a:xfrm>
          <a:off x="17106900" y="14574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166370</xdr:rowOff>
    </xdr:from>
    <xdr:to>
      <xdr:col>23</xdr:col>
      <xdr:colOff>457200</xdr:colOff>
      <xdr:row>89</xdr:row>
      <xdr:rowOff>96520</xdr:rowOff>
    </xdr:to>
    <xdr:sp macro="" textlink="">
      <xdr:nvSpPr>
        <xdr:cNvPr id="275" name="円/楕円 274"/>
        <xdr:cNvSpPr/>
      </xdr:nvSpPr>
      <xdr:spPr>
        <a:xfrm>
          <a:off x="16129000" y="1525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81297</xdr:rowOff>
    </xdr:from>
    <xdr:ext cx="736600" cy="259045"/>
    <xdr:sp macro="" textlink="">
      <xdr:nvSpPr>
        <xdr:cNvPr id="276" name="テキスト ボックス 275"/>
        <xdr:cNvSpPr txBox="1"/>
      </xdr:nvSpPr>
      <xdr:spPr>
        <a:xfrm>
          <a:off x="15798800" y="153403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126154</xdr:rowOff>
    </xdr:from>
    <xdr:to>
      <xdr:col>22</xdr:col>
      <xdr:colOff>254000</xdr:colOff>
      <xdr:row>89</xdr:row>
      <xdr:rowOff>56304</xdr:rowOff>
    </xdr:to>
    <xdr:sp macro="" textlink="">
      <xdr:nvSpPr>
        <xdr:cNvPr id="277" name="円/楕円 276"/>
        <xdr:cNvSpPr/>
      </xdr:nvSpPr>
      <xdr:spPr>
        <a:xfrm>
          <a:off x="15240000" y="1521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41081</xdr:rowOff>
    </xdr:from>
    <xdr:ext cx="762000" cy="259045"/>
    <xdr:sp macro="" textlink="">
      <xdr:nvSpPr>
        <xdr:cNvPr id="278" name="テキスト ボックス 277"/>
        <xdr:cNvSpPr txBox="1"/>
      </xdr:nvSpPr>
      <xdr:spPr>
        <a:xfrm>
          <a:off x="14909800" y="1530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108.2</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69427</xdr:rowOff>
    </xdr:from>
    <xdr:to>
      <xdr:col>21</xdr:col>
      <xdr:colOff>50800</xdr:colOff>
      <xdr:row>85</xdr:row>
      <xdr:rowOff>171027</xdr:rowOff>
    </xdr:to>
    <xdr:sp macro="" textlink="">
      <xdr:nvSpPr>
        <xdr:cNvPr id="279" name="円/楕円 278"/>
        <xdr:cNvSpPr/>
      </xdr:nvSpPr>
      <xdr:spPr>
        <a:xfrm>
          <a:off x="14351000" y="1464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155804</xdr:rowOff>
    </xdr:from>
    <xdr:ext cx="762000" cy="259045"/>
    <xdr:sp macro="" textlink="">
      <xdr:nvSpPr>
        <xdr:cNvPr id="280" name="テキスト ボックス 279"/>
        <xdr:cNvSpPr txBox="1"/>
      </xdr:nvSpPr>
      <xdr:spPr>
        <a:xfrm>
          <a:off x="14020800" y="1472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152400</xdr:rowOff>
    </xdr:from>
    <xdr:to>
      <xdr:col>19</xdr:col>
      <xdr:colOff>533400</xdr:colOff>
      <xdr:row>85</xdr:row>
      <xdr:rowOff>82550</xdr:rowOff>
    </xdr:to>
    <xdr:sp macro="" textlink="">
      <xdr:nvSpPr>
        <xdr:cNvPr id="281" name="円/楕円 280"/>
        <xdr:cNvSpPr/>
      </xdr:nvSpPr>
      <xdr:spPr>
        <a:xfrm>
          <a:off x="13462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67327</xdr:rowOff>
    </xdr:from>
    <xdr:ext cx="762000" cy="259045"/>
    <xdr:sp macro="" textlink="">
      <xdr:nvSpPr>
        <xdr:cNvPr id="282" name="テキスト ボックス 281"/>
        <xdr:cNvSpPr txBox="1"/>
      </xdr:nvSpPr>
      <xdr:spPr>
        <a:xfrm>
          <a:off x="13131800" y="1464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[7.01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200" b="0" i="0" baseline="0">
              <a:solidFill>
                <a:schemeClr val="dk1"/>
              </a:solidFill>
              <a:effectLst/>
              <a:latin typeface="+mn-lt"/>
              <a:ea typeface="+mn-ea"/>
              <a:cs typeface="+mn-cs"/>
            </a:rPr>
            <a:t>近年は類似団体内平均値と近い数値で推移している。定員管理については、平成15年度をピークに職員数を削減してきているが、早期定年退職を推進し、新規採用の抑制、技能労務職の退職不補充を基本としながら、引き続き適正な定員管理を実施するよう努める。</a:t>
          </a:r>
          <a:endParaRPr lang="ja-JP" altLang="ja-JP" sz="1200">
            <a:effectLst/>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86783</xdr:rowOff>
    </xdr:from>
    <xdr:to>
      <xdr:col>24</xdr:col>
      <xdr:colOff>558800</xdr:colOff>
      <xdr:row>67</xdr:row>
      <xdr:rowOff>100693</xdr:rowOff>
    </xdr:to>
    <xdr:cxnSp macro="">
      <xdr:nvCxnSpPr>
        <xdr:cNvPr id="314" name="直線コネクタ 313"/>
        <xdr:cNvCxnSpPr/>
      </xdr:nvCxnSpPr>
      <xdr:spPr>
        <a:xfrm flipV="1">
          <a:off x="17018000" y="10030883"/>
          <a:ext cx="0" cy="1556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72770</xdr:rowOff>
    </xdr:from>
    <xdr:ext cx="762000" cy="259045"/>
    <xdr:sp macro="" textlink="">
      <xdr:nvSpPr>
        <xdr:cNvPr id="315" name="定員管理の状況最小値テキスト"/>
        <xdr:cNvSpPr txBox="1"/>
      </xdr:nvSpPr>
      <xdr:spPr>
        <a:xfrm>
          <a:off x="17106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17.40</a:t>
          </a:r>
          <a:endParaRPr kumimoji="1" lang="ja-JP" altLang="en-US" sz="1000" b="1">
            <a:latin typeface="ＭＳ Ｐゴシック"/>
          </a:endParaRPr>
        </a:p>
      </xdr:txBody>
    </xdr:sp>
    <xdr:clientData/>
  </xdr:oneCellAnchor>
  <xdr:twoCellAnchor>
    <xdr:from>
      <xdr:col>24</xdr:col>
      <xdr:colOff>469900</xdr:colOff>
      <xdr:row>67</xdr:row>
      <xdr:rowOff>100693</xdr:rowOff>
    </xdr:from>
    <xdr:to>
      <xdr:col>24</xdr:col>
      <xdr:colOff>647700</xdr:colOff>
      <xdr:row>67</xdr:row>
      <xdr:rowOff>100693</xdr:rowOff>
    </xdr:to>
    <xdr:cxnSp macro="">
      <xdr:nvCxnSpPr>
        <xdr:cNvPr id="316" name="直線コネクタ 315"/>
        <xdr:cNvCxnSpPr/>
      </xdr:nvCxnSpPr>
      <xdr:spPr>
        <a:xfrm>
          <a:off x="16929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1710</xdr:rowOff>
    </xdr:from>
    <xdr:ext cx="762000" cy="259045"/>
    <xdr:sp macro="" textlink="">
      <xdr:nvSpPr>
        <xdr:cNvPr id="317" name="定員管理の状況最大値テキスト"/>
        <xdr:cNvSpPr txBox="1"/>
      </xdr:nvSpPr>
      <xdr:spPr>
        <a:xfrm>
          <a:off x="17106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58</xdr:row>
      <xdr:rowOff>86783</xdr:rowOff>
    </xdr:from>
    <xdr:to>
      <xdr:col>24</xdr:col>
      <xdr:colOff>647700</xdr:colOff>
      <xdr:row>58</xdr:row>
      <xdr:rowOff>86783</xdr:rowOff>
    </xdr:to>
    <xdr:cxnSp macro="">
      <xdr:nvCxnSpPr>
        <xdr:cNvPr id="318" name="直線コネクタ 317"/>
        <xdr:cNvCxnSpPr/>
      </xdr:nvCxnSpPr>
      <xdr:spPr>
        <a:xfrm>
          <a:off x="16929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106983</xdr:rowOff>
    </xdr:from>
    <xdr:to>
      <xdr:col>24</xdr:col>
      <xdr:colOff>558800</xdr:colOff>
      <xdr:row>60</xdr:row>
      <xdr:rowOff>106983</xdr:rowOff>
    </xdr:to>
    <xdr:cxnSp macro="">
      <xdr:nvCxnSpPr>
        <xdr:cNvPr id="319" name="直線コネクタ 318"/>
        <xdr:cNvCxnSpPr/>
      </xdr:nvCxnSpPr>
      <xdr:spPr>
        <a:xfrm>
          <a:off x="16179800" y="1039398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41685</xdr:rowOff>
    </xdr:from>
    <xdr:ext cx="762000" cy="259045"/>
    <xdr:sp macro="" textlink="">
      <xdr:nvSpPr>
        <xdr:cNvPr id="320" name="定員管理の状況平均値テキスト"/>
        <xdr:cNvSpPr txBox="1"/>
      </xdr:nvSpPr>
      <xdr:spPr>
        <a:xfrm>
          <a:off x="17106900" y="10157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25158</xdr:rowOff>
    </xdr:from>
    <xdr:to>
      <xdr:col>24</xdr:col>
      <xdr:colOff>609600</xdr:colOff>
      <xdr:row>60</xdr:row>
      <xdr:rowOff>126758</xdr:rowOff>
    </xdr:to>
    <xdr:sp macro="" textlink="">
      <xdr:nvSpPr>
        <xdr:cNvPr id="321" name="フローチャート : 判断 320"/>
        <xdr:cNvSpPr/>
      </xdr:nvSpPr>
      <xdr:spPr>
        <a:xfrm>
          <a:off x="169672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94343</xdr:rowOff>
    </xdr:from>
    <xdr:to>
      <xdr:col>23</xdr:col>
      <xdr:colOff>406400</xdr:colOff>
      <xdr:row>60</xdr:row>
      <xdr:rowOff>106983</xdr:rowOff>
    </xdr:to>
    <xdr:cxnSp macro="">
      <xdr:nvCxnSpPr>
        <xdr:cNvPr id="322" name="直線コネクタ 321"/>
        <xdr:cNvCxnSpPr/>
      </xdr:nvCxnSpPr>
      <xdr:spPr>
        <a:xfrm>
          <a:off x="15290800" y="10381343"/>
          <a:ext cx="8890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3" name="フローチャート : 判断 322"/>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4" name="テキスト ボックス 323"/>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94343</xdr:rowOff>
    </xdr:from>
    <xdr:to>
      <xdr:col>22</xdr:col>
      <xdr:colOff>203200</xdr:colOff>
      <xdr:row>60</xdr:row>
      <xdr:rowOff>95492</xdr:rowOff>
    </xdr:to>
    <xdr:cxnSp macro="">
      <xdr:nvCxnSpPr>
        <xdr:cNvPr id="325" name="直線コネクタ 324"/>
        <xdr:cNvCxnSpPr/>
      </xdr:nvCxnSpPr>
      <xdr:spPr>
        <a:xfrm flipV="1">
          <a:off x="14401800" y="10381343"/>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36649</xdr:rowOff>
    </xdr:from>
    <xdr:to>
      <xdr:col>22</xdr:col>
      <xdr:colOff>254000</xdr:colOff>
      <xdr:row>60</xdr:row>
      <xdr:rowOff>138249</xdr:rowOff>
    </xdr:to>
    <xdr:sp macro="" textlink="">
      <xdr:nvSpPr>
        <xdr:cNvPr id="326" name="フローチャート : 判断 325"/>
        <xdr:cNvSpPr/>
      </xdr:nvSpPr>
      <xdr:spPr>
        <a:xfrm>
          <a:off x="15240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148426</xdr:rowOff>
    </xdr:from>
    <xdr:ext cx="762000" cy="259045"/>
    <xdr:sp macro="" textlink="">
      <xdr:nvSpPr>
        <xdr:cNvPr id="327" name="テキスト ボックス 326"/>
        <xdr:cNvSpPr txBox="1"/>
      </xdr:nvSpPr>
      <xdr:spPr>
        <a:xfrm>
          <a:off x="14909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82852</xdr:rowOff>
    </xdr:from>
    <xdr:to>
      <xdr:col>21</xdr:col>
      <xdr:colOff>0</xdr:colOff>
      <xdr:row>60</xdr:row>
      <xdr:rowOff>95492</xdr:rowOff>
    </xdr:to>
    <xdr:cxnSp macro="">
      <xdr:nvCxnSpPr>
        <xdr:cNvPr id="328" name="直線コネクタ 327"/>
        <xdr:cNvCxnSpPr/>
      </xdr:nvCxnSpPr>
      <xdr:spPr>
        <a:xfrm>
          <a:off x="13512800" y="10369852"/>
          <a:ext cx="8890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37798</xdr:rowOff>
    </xdr:from>
    <xdr:to>
      <xdr:col>21</xdr:col>
      <xdr:colOff>50800</xdr:colOff>
      <xdr:row>60</xdr:row>
      <xdr:rowOff>139398</xdr:rowOff>
    </xdr:to>
    <xdr:sp macro="" textlink="">
      <xdr:nvSpPr>
        <xdr:cNvPr id="329" name="フローチャート : 判断 328"/>
        <xdr:cNvSpPr/>
      </xdr:nvSpPr>
      <xdr:spPr>
        <a:xfrm>
          <a:off x="14351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149575</xdr:rowOff>
    </xdr:from>
    <xdr:ext cx="762000" cy="259045"/>
    <xdr:sp macro="" textlink="">
      <xdr:nvSpPr>
        <xdr:cNvPr id="330" name="テキスト ボックス 329"/>
        <xdr:cNvSpPr txBox="1"/>
      </xdr:nvSpPr>
      <xdr:spPr>
        <a:xfrm>
          <a:off x="14020800" y="1009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36649</xdr:rowOff>
    </xdr:from>
    <xdr:to>
      <xdr:col>19</xdr:col>
      <xdr:colOff>533400</xdr:colOff>
      <xdr:row>60</xdr:row>
      <xdr:rowOff>138249</xdr:rowOff>
    </xdr:to>
    <xdr:sp macro="" textlink="">
      <xdr:nvSpPr>
        <xdr:cNvPr id="331" name="フローチャート : 判断 330"/>
        <xdr:cNvSpPr/>
      </xdr:nvSpPr>
      <xdr:spPr>
        <a:xfrm>
          <a:off x="13462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123026</xdr:rowOff>
    </xdr:from>
    <xdr:ext cx="762000" cy="259045"/>
    <xdr:sp macro="" textlink="">
      <xdr:nvSpPr>
        <xdr:cNvPr id="332" name="テキスト ボックス 331"/>
        <xdr:cNvSpPr txBox="1"/>
      </xdr:nvSpPr>
      <xdr:spPr>
        <a:xfrm>
          <a:off x="13131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56183</xdr:rowOff>
    </xdr:from>
    <xdr:to>
      <xdr:col>24</xdr:col>
      <xdr:colOff>609600</xdr:colOff>
      <xdr:row>60</xdr:row>
      <xdr:rowOff>157783</xdr:rowOff>
    </xdr:to>
    <xdr:sp macro="" textlink="">
      <xdr:nvSpPr>
        <xdr:cNvPr id="338" name="円/楕円 337"/>
        <xdr:cNvSpPr/>
      </xdr:nvSpPr>
      <xdr:spPr>
        <a:xfrm>
          <a:off x="16967200" y="10343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28260</xdr:rowOff>
    </xdr:from>
    <xdr:ext cx="762000" cy="259045"/>
    <xdr:sp macro="" textlink="">
      <xdr:nvSpPr>
        <xdr:cNvPr id="339" name="定員管理の状況該当値テキスト"/>
        <xdr:cNvSpPr txBox="1"/>
      </xdr:nvSpPr>
      <xdr:spPr>
        <a:xfrm>
          <a:off x="17106900" y="10315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56183</xdr:rowOff>
    </xdr:from>
    <xdr:to>
      <xdr:col>23</xdr:col>
      <xdr:colOff>457200</xdr:colOff>
      <xdr:row>60</xdr:row>
      <xdr:rowOff>157783</xdr:rowOff>
    </xdr:to>
    <xdr:sp macro="" textlink="">
      <xdr:nvSpPr>
        <xdr:cNvPr id="340" name="円/楕円 339"/>
        <xdr:cNvSpPr/>
      </xdr:nvSpPr>
      <xdr:spPr>
        <a:xfrm>
          <a:off x="16129000" y="10343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142560</xdr:rowOff>
    </xdr:from>
    <xdr:ext cx="736600" cy="259045"/>
    <xdr:sp macro="" textlink="">
      <xdr:nvSpPr>
        <xdr:cNvPr id="341" name="テキスト ボックス 340"/>
        <xdr:cNvSpPr txBox="1"/>
      </xdr:nvSpPr>
      <xdr:spPr>
        <a:xfrm>
          <a:off x="15798800" y="104295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43543</xdr:rowOff>
    </xdr:from>
    <xdr:to>
      <xdr:col>22</xdr:col>
      <xdr:colOff>254000</xdr:colOff>
      <xdr:row>60</xdr:row>
      <xdr:rowOff>145143</xdr:rowOff>
    </xdr:to>
    <xdr:sp macro="" textlink="">
      <xdr:nvSpPr>
        <xdr:cNvPr id="342" name="円/楕円 341"/>
        <xdr:cNvSpPr/>
      </xdr:nvSpPr>
      <xdr:spPr>
        <a:xfrm>
          <a:off x="15240000" y="1033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129920</xdr:rowOff>
    </xdr:from>
    <xdr:ext cx="762000" cy="259045"/>
    <xdr:sp macro="" textlink="">
      <xdr:nvSpPr>
        <xdr:cNvPr id="343" name="テキスト ボックス 342"/>
        <xdr:cNvSpPr txBox="1"/>
      </xdr:nvSpPr>
      <xdr:spPr>
        <a:xfrm>
          <a:off x="14909800" y="1041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44692</xdr:rowOff>
    </xdr:from>
    <xdr:to>
      <xdr:col>21</xdr:col>
      <xdr:colOff>50800</xdr:colOff>
      <xdr:row>60</xdr:row>
      <xdr:rowOff>146292</xdr:rowOff>
    </xdr:to>
    <xdr:sp macro="" textlink="">
      <xdr:nvSpPr>
        <xdr:cNvPr id="344" name="円/楕円 343"/>
        <xdr:cNvSpPr/>
      </xdr:nvSpPr>
      <xdr:spPr>
        <a:xfrm>
          <a:off x="14351000" y="10331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131069</xdr:rowOff>
    </xdr:from>
    <xdr:ext cx="762000" cy="259045"/>
    <xdr:sp macro="" textlink="">
      <xdr:nvSpPr>
        <xdr:cNvPr id="345" name="テキスト ボックス 344"/>
        <xdr:cNvSpPr txBox="1"/>
      </xdr:nvSpPr>
      <xdr:spPr>
        <a:xfrm>
          <a:off x="14020800" y="10418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32052</xdr:rowOff>
    </xdr:from>
    <xdr:to>
      <xdr:col>19</xdr:col>
      <xdr:colOff>533400</xdr:colOff>
      <xdr:row>60</xdr:row>
      <xdr:rowOff>133652</xdr:rowOff>
    </xdr:to>
    <xdr:sp macro="" textlink="">
      <xdr:nvSpPr>
        <xdr:cNvPr id="346" name="円/楕円 345"/>
        <xdr:cNvSpPr/>
      </xdr:nvSpPr>
      <xdr:spPr>
        <a:xfrm>
          <a:off x="13462000" y="10319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143829</xdr:rowOff>
    </xdr:from>
    <xdr:ext cx="762000" cy="259045"/>
    <xdr:sp macro="" textlink="">
      <xdr:nvSpPr>
        <xdr:cNvPr id="347" name="テキスト ボックス 346"/>
        <xdr:cNvSpPr txBox="1"/>
      </xdr:nvSpPr>
      <xdr:spPr>
        <a:xfrm>
          <a:off x="13131800" y="1008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年度においては、類似団体内平均値を</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0</a:t>
          </a:r>
          <a:r>
            <a:rPr lang="ja-JP" altLang="ja-JP" sz="1100" b="0" i="0" baseline="0">
              <a:solidFill>
                <a:schemeClr val="dk1"/>
              </a:solidFill>
              <a:effectLst/>
              <a:latin typeface="+mn-lt"/>
              <a:ea typeface="+mn-ea"/>
              <a:cs typeface="+mn-cs"/>
            </a:rPr>
            <a:t>％下回っている。主な要因として、従来より起債抑制を行ってきたことや基準財政需要額に算入される地方債を中心として借入を行ってきたことがあげられる。</a:t>
          </a:r>
          <a:r>
            <a:rPr lang="ja-JP" altLang="en-US" sz="1100" b="0" i="0" baseline="0">
              <a:solidFill>
                <a:schemeClr val="dk1"/>
              </a:solidFill>
              <a:effectLst/>
              <a:latin typeface="+mn-lt"/>
              <a:ea typeface="+mn-ea"/>
              <a:cs typeface="+mn-cs"/>
            </a:rPr>
            <a:t>今後は、</a:t>
          </a:r>
          <a:r>
            <a:rPr lang="ja-JP" altLang="ja-JP" sz="1100" b="0" i="0" baseline="0">
              <a:solidFill>
                <a:schemeClr val="dk1"/>
              </a:solidFill>
              <a:effectLst/>
              <a:latin typeface="+mn-lt"/>
              <a:ea typeface="+mn-ea"/>
              <a:cs typeface="+mn-cs"/>
            </a:rPr>
            <a:t>清掃センター整備事業において高額な地方債の借入が見込まれるが、将来の公債費の推移を予測しながら、最少の経費で最大の効果をあげることができるよう事業を遂行する。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71120</xdr:rowOff>
    </xdr:to>
    <xdr:cxnSp macro="">
      <xdr:nvCxnSpPr>
        <xdr:cNvPr id="372" name="直線コネクタ 371"/>
        <xdr:cNvCxnSpPr/>
      </xdr:nvCxnSpPr>
      <xdr:spPr>
        <a:xfrm flipV="1">
          <a:off x="17018000" y="6230938"/>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43197</xdr:rowOff>
    </xdr:from>
    <xdr:ext cx="762000" cy="259045"/>
    <xdr:sp macro="" textlink="">
      <xdr:nvSpPr>
        <xdr:cNvPr id="373" name="公債費負担の状況最小値テキスト"/>
        <xdr:cNvSpPr txBox="1"/>
      </xdr:nvSpPr>
      <xdr:spPr>
        <a:xfrm>
          <a:off x="17106900" y="74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43</xdr:row>
      <xdr:rowOff>71120</xdr:rowOff>
    </xdr:from>
    <xdr:to>
      <xdr:col>24</xdr:col>
      <xdr:colOff>647700</xdr:colOff>
      <xdr:row>43</xdr:row>
      <xdr:rowOff>71120</xdr:rowOff>
    </xdr:to>
    <xdr:cxnSp macro="">
      <xdr:nvCxnSpPr>
        <xdr:cNvPr id="374" name="直線コネクタ 373"/>
        <xdr:cNvCxnSpPr/>
      </xdr:nvCxnSpPr>
      <xdr:spPr>
        <a:xfrm>
          <a:off x="16929100" y="744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75"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6" name="直線コネクタ 375"/>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26988</xdr:rowOff>
    </xdr:from>
    <xdr:to>
      <xdr:col>24</xdr:col>
      <xdr:colOff>558800</xdr:colOff>
      <xdr:row>39</xdr:row>
      <xdr:rowOff>81280</xdr:rowOff>
    </xdr:to>
    <xdr:cxnSp macro="">
      <xdr:nvCxnSpPr>
        <xdr:cNvPr id="377" name="直線コネクタ 376"/>
        <xdr:cNvCxnSpPr/>
      </xdr:nvCxnSpPr>
      <xdr:spPr>
        <a:xfrm flipV="1">
          <a:off x="16179800" y="6713538"/>
          <a:ext cx="8382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129240</xdr:rowOff>
    </xdr:from>
    <xdr:ext cx="762000" cy="259045"/>
    <xdr:sp macro="" textlink="">
      <xdr:nvSpPr>
        <xdr:cNvPr id="378" name="公債費負担の状況平均値テキスト"/>
        <xdr:cNvSpPr txBox="1"/>
      </xdr:nvSpPr>
      <xdr:spPr>
        <a:xfrm>
          <a:off x="17106900" y="6815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79" name="フローチャート : 判断 378"/>
        <xdr:cNvSpPr/>
      </xdr:nvSpPr>
      <xdr:spPr>
        <a:xfrm>
          <a:off x="169672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81280</xdr:rowOff>
    </xdr:from>
    <xdr:to>
      <xdr:col>23</xdr:col>
      <xdr:colOff>406400</xdr:colOff>
      <xdr:row>39</xdr:row>
      <xdr:rowOff>99378</xdr:rowOff>
    </xdr:to>
    <xdr:cxnSp macro="">
      <xdr:nvCxnSpPr>
        <xdr:cNvPr id="380" name="直線コネクタ 379"/>
        <xdr:cNvCxnSpPr/>
      </xdr:nvCxnSpPr>
      <xdr:spPr>
        <a:xfrm flipV="1">
          <a:off x="15290800" y="6767830"/>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27940</xdr:rowOff>
    </xdr:from>
    <xdr:to>
      <xdr:col>23</xdr:col>
      <xdr:colOff>457200</xdr:colOff>
      <xdr:row>40</xdr:row>
      <xdr:rowOff>129540</xdr:rowOff>
    </xdr:to>
    <xdr:sp macro="" textlink="">
      <xdr:nvSpPr>
        <xdr:cNvPr id="381" name="フローチャート : 判断 380"/>
        <xdr:cNvSpPr/>
      </xdr:nvSpPr>
      <xdr:spPr>
        <a:xfrm>
          <a:off x="16129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114317</xdr:rowOff>
    </xdr:from>
    <xdr:ext cx="736600" cy="259045"/>
    <xdr:sp macro="" textlink="">
      <xdr:nvSpPr>
        <xdr:cNvPr id="382" name="テキスト ボックス 381"/>
        <xdr:cNvSpPr txBox="1"/>
      </xdr:nvSpPr>
      <xdr:spPr>
        <a:xfrm>
          <a:off x="15798800" y="6972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87313</xdr:rowOff>
    </xdr:from>
    <xdr:to>
      <xdr:col>22</xdr:col>
      <xdr:colOff>203200</xdr:colOff>
      <xdr:row>39</xdr:row>
      <xdr:rowOff>99378</xdr:rowOff>
    </xdr:to>
    <xdr:cxnSp macro="">
      <xdr:nvCxnSpPr>
        <xdr:cNvPr id="383" name="直線コネクタ 382"/>
        <xdr:cNvCxnSpPr/>
      </xdr:nvCxnSpPr>
      <xdr:spPr>
        <a:xfrm>
          <a:off x="14401800" y="6773863"/>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82232</xdr:rowOff>
    </xdr:from>
    <xdr:to>
      <xdr:col>22</xdr:col>
      <xdr:colOff>254000</xdr:colOff>
      <xdr:row>41</xdr:row>
      <xdr:rowOff>12382</xdr:rowOff>
    </xdr:to>
    <xdr:sp macro="" textlink="">
      <xdr:nvSpPr>
        <xdr:cNvPr id="384" name="フローチャート : 判断 383"/>
        <xdr:cNvSpPr/>
      </xdr:nvSpPr>
      <xdr:spPr>
        <a:xfrm>
          <a:off x="15240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168609</xdr:rowOff>
    </xdr:from>
    <xdr:ext cx="762000" cy="259045"/>
    <xdr:sp macro="" textlink="">
      <xdr:nvSpPr>
        <xdr:cNvPr id="385" name="テキスト ボックス 384"/>
        <xdr:cNvSpPr txBox="1"/>
      </xdr:nvSpPr>
      <xdr:spPr>
        <a:xfrm>
          <a:off x="14909800" y="702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14922</xdr:rowOff>
    </xdr:from>
    <xdr:to>
      <xdr:col>21</xdr:col>
      <xdr:colOff>0</xdr:colOff>
      <xdr:row>39</xdr:row>
      <xdr:rowOff>87313</xdr:rowOff>
    </xdr:to>
    <xdr:cxnSp macro="">
      <xdr:nvCxnSpPr>
        <xdr:cNvPr id="386" name="直線コネクタ 385"/>
        <xdr:cNvCxnSpPr/>
      </xdr:nvCxnSpPr>
      <xdr:spPr>
        <a:xfrm>
          <a:off x="13512800" y="6701472"/>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7" name="フローチャート : 判断 386"/>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63517</xdr:rowOff>
    </xdr:from>
    <xdr:ext cx="762000" cy="259045"/>
    <xdr:sp macro="" textlink="">
      <xdr:nvSpPr>
        <xdr:cNvPr id="388" name="テキスト ボックス 387"/>
        <xdr:cNvSpPr txBox="1"/>
      </xdr:nvSpPr>
      <xdr:spPr>
        <a:xfrm>
          <a:off x="14020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7303</xdr:rowOff>
    </xdr:from>
    <xdr:to>
      <xdr:col>19</xdr:col>
      <xdr:colOff>533400</xdr:colOff>
      <xdr:row>41</xdr:row>
      <xdr:rowOff>108903</xdr:rowOff>
    </xdr:to>
    <xdr:sp macro="" textlink="">
      <xdr:nvSpPr>
        <xdr:cNvPr id="389" name="フローチャート : 判断 388"/>
        <xdr:cNvSpPr/>
      </xdr:nvSpPr>
      <xdr:spPr>
        <a:xfrm>
          <a:off x="13462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93680</xdr:rowOff>
    </xdr:from>
    <xdr:ext cx="762000" cy="259045"/>
    <xdr:sp macro="" textlink="">
      <xdr:nvSpPr>
        <xdr:cNvPr id="390" name="テキスト ボックス 389"/>
        <xdr:cNvSpPr txBox="1"/>
      </xdr:nvSpPr>
      <xdr:spPr>
        <a:xfrm>
          <a:off x="13131800" y="7123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147638</xdr:rowOff>
    </xdr:from>
    <xdr:to>
      <xdr:col>24</xdr:col>
      <xdr:colOff>609600</xdr:colOff>
      <xdr:row>39</xdr:row>
      <xdr:rowOff>77788</xdr:rowOff>
    </xdr:to>
    <xdr:sp macro="" textlink="">
      <xdr:nvSpPr>
        <xdr:cNvPr id="396" name="円/楕円 395"/>
        <xdr:cNvSpPr/>
      </xdr:nvSpPr>
      <xdr:spPr>
        <a:xfrm>
          <a:off x="16967200" y="6662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164165</xdr:rowOff>
    </xdr:from>
    <xdr:ext cx="762000" cy="259045"/>
    <xdr:sp macro="" textlink="">
      <xdr:nvSpPr>
        <xdr:cNvPr id="397" name="公債費負担の状況該当値テキスト"/>
        <xdr:cNvSpPr txBox="1"/>
      </xdr:nvSpPr>
      <xdr:spPr>
        <a:xfrm>
          <a:off x="17106900" y="6507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30480</xdr:rowOff>
    </xdr:from>
    <xdr:to>
      <xdr:col>23</xdr:col>
      <xdr:colOff>457200</xdr:colOff>
      <xdr:row>39</xdr:row>
      <xdr:rowOff>132080</xdr:rowOff>
    </xdr:to>
    <xdr:sp macro="" textlink="">
      <xdr:nvSpPr>
        <xdr:cNvPr id="398" name="円/楕円 397"/>
        <xdr:cNvSpPr/>
      </xdr:nvSpPr>
      <xdr:spPr>
        <a:xfrm>
          <a:off x="161290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142257</xdr:rowOff>
    </xdr:from>
    <xdr:ext cx="736600" cy="259045"/>
    <xdr:sp macro="" textlink="">
      <xdr:nvSpPr>
        <xdr:cNvPr id="399" name="テキスト ボックス 398"/>
        <xdr:cNvSpPr txBox="1"/>
      </xdr:nvSpPr>
      <xdr:spPr>
        <a:xfrm>
          <a:off x="15798800" y="648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48578</xdr:rowOff>
    </xdr:from>
    <xdr:to>
      <xdr:col>22</xdr:col>
      <xdr:colOff>254000</xdr:colOff>
      <xdr:row>39</xdr:row>
      <xdr:rowOff>150178</xdr:rowOff>
    </xdr:to>
    <xdr:sp macro="" textlink="">
      <xdr:nvSpPr>
        <xdr:cNvPr id="400" name="円/楕円 399"/>
        <xdr:cNvSpPr/>
      </xdr:nvSpPr>
      <xdr:spPr>
        <a:xfrm>
          <a:off x="15240000" y="673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160355</xdr:rowOff>
    </xdr:from>
    <xdr:ext cx="762000" cy="259045"/>
    <xdr:sp macro="" textlink="">
      <xdr:nvSpPr>
        <xdr:cNvPr id="401" name="テキスト ボックス 400"/>
        <xdr:cNvSpPr txBox="1"/>
      </xdr:nvSpPr>
      <xdr:spPr>
        <a:xfrm>
          <a:off x="14909800" y="650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36513</xdr:rowOff>
    </xdr:from>
    <xdr:to>
      <xdr:col>21</xdr:col>
      <xdr:colOff>50800</xdr:colOff>
      <xdr:row>39</xdr:row>
      <xdr:rowOff>138113</xdr:rowOff>
    </xdr:to>
    <xdr:sp macro="" textlink="">
      <xdr:nvSpPr>
        <xdr:cNvPr id="402" name="円/楕円 401"/>
        <xdr:cNvSpPr/>
      </xdr:nvSpPr>
      <xdr:spPr>
        <a:xfrm>
          <a:off x="14351000" y="6723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148290</xdr:rowOff>
    </xdr:from>
    <xdr:ext cx="762000" cy="259045"/>
    <xdr:sp macro="" textlink="">
      <xdr:nvSpPr>
        <xdr:cNvPr id="403" name="テキスト ボックス 402"/>
        <xdr:cNvSpPr txBox="1"/>
      </xdr:nvSpPr>
      <xdr:spPr>
        <a:xfrm>
          <a:off x="14020800" y="649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135572</xdr:rowOff>
    </xdr:from>
    <xdr:to>
      <xdr:col>19</xdr:col>
      <xdr:colOff>533400</xdr:colOff>
      <xdr:row>39</xdr:row>
      <xdr:rowOff>65722</xdr:rowOff>
    </xdr:to>
    <xdr:sp macro="" textlink="">
      <xdr:nvSpPr>
        <xdr:cNvPr id="404" name="円/楕円 403"/>
        <xdr:cNvSpPr/>
      </xdr:nvSpPr>
      <xdr:spPr>
        <a:xfrm>
          <a:off x="13462000" y="665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75899</xdr:rowOff>
    </xdr:from>
    <xdr:ext cx="762000" cy="259045"/>
    <xdr:sp macro="" textlink="">
      <xdr:nvSpPr>
        <xdr:cNvPr id="405" name="テキスト ボックス 404"/>
        <xdr:cNvSpPr txBox="1"/>
      </xdr:nvSpPr>
      <xdr:spPr>
        <a:xfrm>
          <a:off x="13131800" y="641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将来負担比率は無し（－）となっており、健全な数値を示している。主な要因として、起債抑制を行ってきたことにより、将来負担である地方債現在高が比較的小さく表れているため、将来負担額が基金や基準財政需要額算入見込額などの充当可能財源等を下回ったことがあげられる。</a:t>
          </a:r>
          <a:r>
            <a:rPr lang="ja-JP" altLang="en-US" sz="1100" b="0" i="0" baseline="0">
              <a:solidFill>
                <a:schemeClr val="dk1"/>
              </a:solidFill>
              <a:effectLst/>
              <a:latin typeface="+mn-lt"/>
              <a:ea typeface="+mn-ea"/>
              <a:cs typeface="+mn-cs"/>
            </a:rPr>
            <a:t>今後、</a:t>
          </a:r>
          <a:r>
            <a:rPr lang="ja-JP" altLang="ja-JP" sz="1100" b="0" i="0" baseline="0">
              <a:solidFill>
                <a:schemeClr val="dk1"/>
              </a:solidFill>
              <a:effectLst/>
              <a:latin typeface="+mn-lt"/>
              <a:ea typeface="+mn-ea"/>
              <a:cs typeface="+mn-cs"/>
            </a:rPr>
            <a:t>清掃センター整備事業などの大規模事業が予定されており、大幅な基金残高の減少、地方債残高の増加が見込まれるが、将来負担比率に目を配りながら健全な財政運営に努め、住民サービスの提供と施設長寿命化を含む社会資本整備等を行う。</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145034</xdr:rowOff>
    </xdr:from>
    <xdr:to>
      <xdr:col>24</xdr:col>
      <xdr:colOff>558800</xdr:colOff>
      <xdr:row>22</xdr:row>
      <xdr:rowOff>147913</xdr:rowOff>
    </xdr:to>
    <xdr:cxnSp macro="">
      <xdr:nvCxnSpPr>
        <xdr:cNvPr id="434" name="直線コネクタ 433"/>
        <xdr:cNvCxnSpPr/>
      </xdr:nvCxnSpPr>
      <xdr:spPr>
        <a:xfrm flipV="1">
          <a:off x="17018000" y="2373884"/>
          <a:ext cx="0" cy="1545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119990</xdr:rowOff>
    </xdr:from>
    <xdr:ext cx="762000" cy="259045"/>
    <xdr:sp macro="" textlink="">
      <xdr:nvSpPr>
        <xdr:cNvPr id="435" name="将来負担の状況最小値テキスト"/>
        <xdr:cNvSpPr txBox="1"/>
      </xdr:nvSpPr>
      <xdr:spPr>
        <a:xfrm>
          <a:off x="17106900" y="389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192.6</a:t>
          </a:r>
          <a:endParaRPr kumimoji="1" lang="ja-JP" altLang="en-US" sz="1000" b="1">
            <a:latin typeface="ＭＳ Ｐゴシック"/>
          </a:endParaRPr>
        </a:p>
      </xdr:txBody>
    </xdr:sp>
    <xdr:clientData/>
  </xdr:oneCellAnchor>
  <xdr:twoCellAnchor>
    <xdr:from>
      <xdr:col>24</xdr:col>
      <xdr:colOff>469900</xdr:colOff>
      <xdr:row>22</xdr:row>
      <xdr:rowOff>147913</xdr:rowOff>
    </xdr:from>
    <xdr:to>
      <xdr:col>24</xdr:col>
      <xdr:colOff>647700</xdr:colOff>
      <xdr:row>22</xdr:row>
      <xdr:rowOff>147913</xdr:rowOff>
    </xdr:to>
    <xdr:cxnSp macro="">
      <xdr:nvCxnSpPr>
        <xdr:cNvPr id="436" name="直線コネクタ 435"/>
        <xdr:cNvCxnSpPr/>
      </xdr:nvCxnSpPr>
      <xdr:spPr>
        <a:xfrm>
          <a:off x="16929100" y="391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59961</xdr:rowOff>
    </xdr:from>
    <xdr:ext cx="762000" cy="259045"/>
    <xdr:sp macro="" textlink="">
      <xdr:nvSpPr>
        <xdr:cNvPr id="437" name="将来負担の状況最大値テキスト"/>
        <xdr:cNvSpPr txBox="1"/>
      </xdr:nvSpPr>
      <xdr:spPr>
        <a:xfrm>
          <a:off x="171069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13</xdr:row>
      <xdr:rowOff>145034</xdr:rowOff>
    </xdr:from>
    <xdr:to>
      <xdr:col>24</xdr:col>
      <xdr:colOff>647700</xdr:colOff>
      <xdr:row>13</xdr:row>
      <xdr:rowOff>145034</xdr:rowOff>
    </xdr:to>
    <xdr:cxnSp macro="">
      <xdr:nvCxnSpPr>
        <xdr:cNvPr id="438" name="直線コネクタ 437"/>
        <xdr:cNvCxnSpPr/>
      </xdr:nvCxnSpPr>
      <xdr:spPr>
        <a:xfrm>
          <a:off x="16929100" y="237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71010</xdr:rowOff>
    </xdr:from>
    <xdr:ext cx="762000" cy="259045"/>
    <xdr:sp macro="" textlink="">
      <xdr:nvSpPr>
        <xdr:cNvPr id="439" name="将来負担の状況平均値テキスト"/>
        <xdr:cNvSpPr txBox="1"/>
      </xdr:nvSpPr>
      <xdr:spPr>
        <a:xfrm>
          <a:off x="17106900" y="24713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98933</xdr:rowOff>
    </xdr:from>
    <xdr:to>
      <xdr:col>24</xdr:col>
      <xdr:colOff>609600</xdr:colOff>
      <xdr:row>15</xdr:row>
      <xdr:rowOff>29083</xdr:rowOff>
    </xdr:to>
    <xdr:sp macro="" textlink="">
      <xdr:nvSpPr>
        <xdr:cNvPr id="440" name="フローチャート : 判断 439"/>
        <xdr:cNvSpPr/>
      </xdr:nvSpPr>
      <xdr:spPr>
        <a:xfrm>
          <a:off x="169672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166497</xdr:rowOff>
    </xdr:from>
    <xdr:to>
      <xdr:col>23</xdr:col>
      <xdr:colOff>457200</xdr:colOff>
      <xdr:row>15</xdr:row>
      <xdr:rowOff>96647</xdr:rowOff>
    </xdr:to>
    <xdr:sp macro="" textlink="">
      <xdr:nvSpPr>
        <xdr:cNvPr id="441" name="フローチャート : 判断 440"/>
        <xdr:cNvSpPr/>
      </xdr:nvSpPr>
      <xdr:spPr>
        <a:xfrm>
          <a:off x="16129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106824</xdr:rowOff>
    </xdr:from>
    <xdr:ext cx="736600" cy="259045"/>
    <xdr:sp macro="" textlink="">
      <xdr:nvSpPr>
        <xdr:cNvPr id="442" name="テキスト ボックス 441"/>
        <xdr:cNvSpPr txBox="1"/>
      </xdr:nvSpPr>
      <xdr:spPr>
        <a:xfrm>
          <a:off x="15798800" y="2335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71459</xdr:rowOff>
    </xdr:from>
    <xdr:to>
      <xdr:col>22</xdr:col>
      <xdr:colOff>254000</xdr:colOff>
      <xdr:row>16</xdr:row>
      <xdr:rowOff>1609</xdr:rowOff>
    </xdr:to>
    <xdr:sp macro="" textlink="">
      <xdr:nvSpPr>
        <xdr:cNvPr id="443" name="フローチャート : 判断 442"/>
        <xdr:cNvSpPr/>
      </xdr:nvSpPr>
      <xdr:spPr>
        <a:xfrm>
          <a:off x="15240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11786</xdr:rowOff>
    </xdr:from>
    <xdr:ext cx="762000" cy="259045"/>
    <xdr:sp macro="" textlink="">
      <xdr:nvSpPr>
        <xdr:cNvPr id="444" name="テキスト ボックス 443"/>
        <xdr:cNvSpPr txBox="1"/>
      </xdr:nvSpPr>
      <xdr:spPr>
        <a:xfrm>
          <a:off x="14909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8594</xdr:rowOff>
    </xdr:from>
    <xdr:to>
      <xdr:col>21</xdr:col>
      <xdr:colOff>50800</xdr:colOff>
      <xdr:row>16</xdr:row>
      <xdr:rowOff>110194</xdr:rowOff>
    </xdr:to>
    <xdr:sp macro="" textlink="">
      <xdr:nvSpPr>
        <xdr:cNvPr id="445" name="フローチャート : 判断 444"/>
        <xdr:cNvSpPr/>
      </xdr:nvSpPr>
      <xdr:spPr>
        <a:xfrm>
          <a:off x="14351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120371</xdr:rowOff>
    </xdr:from>
    <xdr:ext cx="762000" cy="259045"/>
    <xdr:sp macro="" textlink="">
      <xdr:nvSpPr>
        <xdr:cNvPr id="446" name="テキスト ボックス 445"/>
        <xdr:cNvSpPr txBox="1"/>
      </xdr:nvSpPr>
      <xdr:spPr>
        <a:xfrm>
          <a:off x="14020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94657</xdr:rowOff>
    </xdr:from>
    <xdr:to>
      <xdr:col>19</xdr:col>
      <xdr:colOff>533400</xdr:colOff>
      <xdr:row>17</xdr:row>
      <xdr:rowOff>24807</xdr:rowOff>
    </xdr:to>
    <xdr:sp macro="" textlink="">
      <xdr:nvSpPr>
        <xdr:cNvPr id="447" name="フローチャート : 判断 446"/>
        <xdr:cNvSpPr/>
      </xdr:nvSpPr>
      <xdr:spPr>
        <a:xfrm>
          <a:off x="13462000" y="283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34984</xdr:rowOff>
    </xdr:from>
    <xdr:ext cx="762000" cy="259045"/>
    <xdr:sp macro="" textlink="">
      <xdr:nvSpPr>
        <xdr:cNvPr id="448" name="テキスト ボックス 447"/>
        <xdr:cNvSpPr txBox="1"/>
      </xdr:nvSpPr>
      <xdr:spPr>
        <a:xfrm>
          <a:off x="13131800" y="260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三重県菰野町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41,484
40,705
106.89
11,412,514
10,767,541
540,695
8,006,755
6,460,298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当町は</a:t>
          </a:r>
          <a:r>
            <a:rPr lang="ja-JP" altLang="ja-JP" sz="1100" b="0" i="0" baseline="0">
              <a:solidFill>
                <a:schemeClr val="dk1"/>
              </a:solidFill>
              <a:effectLst/>
              <a:latin typeface="+mn-lt"/>
              <a:ea typeface="+mn-ea"/>
              <a:cs typeface="+mn-cs"/>
            </a:rPr>
            <a:t>単独消防の運営や保育園、小学校の給食を直営で実施している</a:t>
          </a:r>
          <a:r>
            <a:rPr lang="ja-JP" altLang="en-US" sz="1100" b="0" i="0" baseline="0">
              <a:solidFill>
                <a:schemeClr val="dk1"/>
              </a:solidFill>
              <a:effectLst/>
              <a:latin typeface="+mn-lt"/>
              <a:ea typeface="+mn-ea"/>
              <a:cs typeface="+mn-cs"/>
            </a:rPr>
            <a:t>ため、人件費が高い数値を示す要因となっている。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年度において</a:t>
          </a:r>
          <a:r>
            <a:rPr lang="ja-JP" altLang="en-US" sz="1100" b="0" i="0" baseline="0">
              <a:solidFill>
                <a:schemeClr val="dk1"/>
              </a:solidFill>
              <a:effectLst/>
              <a:latin typeface="+mn-lt"/>
              <a:ea typeface="+mn-ea"/>
              <a:cs typeface="+mn-cs"/>
            </a:rPr>
            <a:t>も</a:t>
          </a:r>
          <a:r>
            <a:rPr lang="ja-JP" altLang="ja-JP" sz="1100" b="0" i="0" baseline="0">
              <a:solidFill>
                <a:schemeClr val="dk1"/>
              </a:solidFill>
              <a:effectLst/>
              <a:latin typeface="+mn-lt"/>
              <a:ea typeface="+mn-ea"/>
              <a:cs typeface="+mn-cs"/>
            </a:rPr>
            <a:t>、類似団体内平均値と比較すると</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8</a:t>
          </a:r>
          <a:r>
            <a:rPr lang="ja-JP" altLang="ja-JP" sz="1100" b="0" i="0" baseline="0">
              <a:solidFill>
                <a:schemeClr val="dk1"/>
              </a:solidFill>
              <a:effectLst/>
              <a:latin typeface="+mn-lt"/>
              <a:ea typeface="+mn-ea"/>
              <a:cs typeface="+mn-cs"/>
            </a:rPr>
            <a:t>％上回っている。</a:t>
          </a:r>
          <a:endParaRPr lang="ja-JP" altLang="ja-JP">
            <a:effectLst/>
          </a:endParaRPr>
        </a:p>
        <a:p>
          <a:pPr rtl="0"/>
          <a:r>
            <a:rPr lang="ja-JP" altLang="en-US" sz="1100" b="0" i="0" baseline="0">
              <a:solidFill>
                <a:schemeClr val="dk1"/>
              </a:solidFill>
              <a:effectLst/>
              <a:latin typeface="+mn-lt"/>
              <a:ea typeface="+mn-ea"/>
              <a:cs typeface="+mn-cs"/>
            </a:rPr>
            <a:t>今後においても事業見直し等を推進し、人件費水準の適正化に努める</a:t>
          </a:r>
          <a:r>
            <a:rPr lang="ja-JP" altLang="ja-JP"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rtl="0"/>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159004</xdr:rowOff>
    </xdr:from>
    <xdr:to>
      <xdr:col>7</xdr:col>
      <xdr:colOff>15875</xdr:colOff>
      <xdr:row>40</xdr:row>
      <xdr:rowOff>154432</xdr:rowOff>
    </xdr:to>
    <xdr:cxnSp macro="">
      <xdr:nvCxnSpPr>
        <xdr:cNvPr id="58" name="直線コネクタ 57"/>
        <xdr:cNvCxnSpPr/>
      </xdr:nvCxnSpPr>
      <xdr:spPr>
        <a:xfrm flipV="1">
          <a:off x="4826000" y="5988304"/>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126509</xdr:rowOff>
    </xdr:from>
    <xdr:ext cx="762000" cy="259045"/>
    <xdr:sp macro="" textlink="">
      <xdr:nvSpPr>
        <xdr:cNvPr id="59" name="人件費最小値テキスト"/>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40</xdr:row>
      <xdr:rowOff>154432</xdr:rowOff>
    </xdr:from>
    <xdr:to>
      <xdr:col>7</xdr:col>
      <xdr:colOff>104775</xdr:colOff>
      <xdr:row>40</xdr:row>
      <xdr:rowOff>154432</xdr:rowOff>
    </xdr:to>
    <xdr:cxnSp macro="">
      <xdr:nvCxnSpPr>
        <xdr:cNvPr id="60" name="直線コネクタ 59"/>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73931</xdr:rowOff>
    </xdr:from>
    <xdr:ext cx="762000" cy="259045"/>
    <xdr:sp macro="" textlink="">
      <xdr:nvSpPr>
        <xdr:cNvPr id="61"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34</xdr:row>
      <xdr:rowOff>159004</xdr:rowOff>
    </xdr:from>
    <xdr:to>
      <xdr:col>7</xdr:col>
      <xdr:colOff>104775</xdr:colOff>
      <xdr:row>34</xdr:row>
      <xdr:rowOff>159004</xdr:rowOff>
    </xdr:to>
    <xdr:cxnSp macro="">
      <xdr:nvCxnSpPr>
        <xdr:cNvPr id="62" name="直線コネクタ 61"/>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17272</xdr:rowOff>
    </xdr:from>
    <xdr:to>
      <xdr:col>7</xdr:col>
      <xdr:colOff>15875</xdr:colOff>
      <xdr:row>38</xdr:row>
      <xdr:rowOff>53848</xdr:rowOff>
    </xdr:to>
    <xdr:cxnSp macro="">
      <xdr:nvCxnSpPr>
        <xdr:cNvPr id="63" name="直線コネクタ 62"/>
        <xdr:cNvCxnSpPr/>
      </xdr:nvCxnSpPr>
      <xdr:spPr>
        <a:xfrm>
          <a:off x="3987800" y="6532372"/>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4"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17272</xdr:rowOff>
    </xdr:from>
    <xdr:to>
      <xdr:col>5</xdr:col>
      <xdr:colOff>549275</xdr:colOff>
      <xdr:row>38</xdr:row>
      <xdr:rowOff>21844</xdr:rowOff>
    </xdr:to>
    <xdr:cxnSp macro="">
      <xdr:nvCxnSpPr>
        <xdr:cNvPr id="66" name="直線コネクタ 65"/>
        <xdr:cNvCxnSpPr/>
      </xdr:nvCxnSpPr>
      <xdr:spPr>
        <a:xfrm flipV="1">
          <a:off x="3098800" y="65323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153924</xdr:rowOff>
    </xdr:from>
    <xdr:to>
      <xdr:col>5</xdr:col>
      <xdr:colOff>600075</xdr:colOff>
      <xdr:row>37</xdr:row>
      <xdr:rowOff>84074</xdr:rowOff>
    </xdr:to>
    <xdr:sp macro="" textlink="">
      <xdr:nvSpPr>
        <xdr:cNvPr id="67" name="フローチャート : 判断 66"/>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94251</xdr:rowOff>
    </xdr:from>
    <xdr:ext cx="736600" cy="259045"/>
    <xdr:sp macro="" textlink="">
      <xdr:nvSpPr>
        <xdr:cNvPr id="68" name="テキスト ボックス 67"/>
        <xdr:cNvSpPr txBox="1"/>
      </xdr:nvSpPr>
      <xdr:spPr>
        <a:xfrm>
          <a:off x="3606800" y="6095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21844</xdr:rowOff>
    </xdr:from>
    <xdr:to>
      <xdr:col>4</xdr:col>
      <xdr:colOff>346075</xdr:colOff>
      <xdr:row>38</xdr:row>
      <xdr:rowOff>58420</xdr:rowOff>
    </xdr:to>
    <xdr:cxnSp macro="">
      <xdr:nvCxnSpPr>
        <xdr:cNvPr id="69" name="直線コネクタ 68"/>
        <xdr:cNvCxnSpPr/>
      </xdr:nvCxnSpPr>
      <xdr:spPr>
        <a:xfrm flipV="1">
          <a:off x="2209800" y="653694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70" name="フローチャート : 判断 69"/>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112539</xdr:rowOff>
    </xdr:from>
    <xdr:ext cx="762000" cy="259045"/>
    <xdr:sp macro="" textlink="">
      <xdr:nvSpPr>
        <xdr:cNvPr id="71" name="テキスト ボックス 70"/>
        <xdr:cNvSpPr txBox="1"/>
      </xdr:nvSpPr>
      <xdr:spPr>
        <a:xfrm>
          <a:off x="2717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58420</xdr:rowOff>
    </xdr:from>
    <xdr:to>
      <xdr:col>3</xdr:col>
      <xdr:colOff>142875</xdr:colOff>
      <xdr:row>38</xdr:row>
      <xdr:rowOff>104140</xdr:rowOff>
    </xdr:to>
    <xdr:cxnSp macro="">
      <xdr:nvCxnSpPr>
        <xdr:cNvPr id="72" name="直線コネクタ 71"/>
        <xdr:cNvCxnSpPr/>
      </xdr:nvCxnSpPr>
      <xdr:spPr>
        <a:xfrm flipV="1">
          <a:off x="1320800" y="65735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4" name="テキスト ボックス 73"/>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60198</xdr:rowOff>
    </xdr:from>
    <xdr:to>
      <xdr:col>1</xdr:col>
      <xdr:colOff>676275</xdr:colOff>
      <xdr:row>37</xdr:row>
      <xdr:rowOff>161798</xdr:rowOff>
    </xdr:to>
    <xdr:sp macro="" textlink="">
      <xdr:nvSpPr>
        <xdr:cNvPr id="75" name="フローチャート : 判断 74"/>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525</xdr:rowOff>
    </xdr:from>
    <xdr:ext cx="762000" cy="259045"/>
    <xdr:sp macro="" textlink="">
      <xdr:nvSpPr>
        <xdr:cNvPr id="76" name="テキスト ボックス 75"/>
        <xdr:cNvSpPr txBox="1"/>
      </xdr:nvSpPr>
      <xdr:spPr>
        <a:xfrm>
          <a:off x="939800" y="6172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3048</xdr:rowOff>
    </xdr:from>
    <xdr:to>
      <xdr:col>7</xdr:col>
      <xdr:colOff>66675</xdr:colOff>
      <xdr:row>38</xdr:row>
      <xdr:rowOff>104648</xdr:rowOff>
    </xdr:to>
    <xdr:sp macro="" textlink="">
      <xdr:nvSpPr>
        <xdr:cNvPr id="82" name="円/楕円 81"/>
        <xdr:cNvSpPr/>
      </xdr:nvSpPr>
      <xdr:spPr>
        <a:xfrm>
          <a:off x="4775200" y="6518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146575</xdr:rowOff>
    </xdr:from>
    <xdr:ext cx="762000" cy="259045"/>
    <xdr:sp macro="" textlink="">
      <xdr:nvSpPr>
        <xdr:cNvPr id="83" name="人件費該当値テキスト"/>
        <xdr:cNvSpPr txBox="1"/>
      </xdr:nvSpPr>
      <xdr:spPr>
        <a:xfrm>
          <a:off x="49149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28.4</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137922</xdr:rowOff>
    </xdr:from>
    <xdr:to>
      <xdr:col>5</xdr:col>
      <xdr:colOff>600075</xdr:colOff>
      <xdr:row>38</xdr:row>
      <xdr:rowOff>68072</xdr:rowOff>
    </xdr:to>
    <xdr:sp macro="" textlink="">
      <xdr:nvSpPr>
        <xdr:cNvPr id="84" name="円/楕円 83"/>
        <xdr:cNvSpPr/>
      </xdr:nvSpPr>
      <xdr:spPr>
        <a:xfrm>
          <a:off x="3937000" y="6481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52849</xdr:rowOff>
    </xdr:from>
    <xdr:ext cx="736600" cy="259045"/>
    <xdr:sp macro="" textlink="">
      <xdr:nvSpPr>
        <xdr:cNvPr id="85" name="テキスト ボックス 84"/>
        <xdr:cNvSpPr txBox="1"/>
      </xdr:nvSpPr>
      <xdr:spPr>
        <a:xfrm>
          <a:off x="3606800" y="6567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142494</xdr:rowOff>
    </xdr:from>
    <xdr:to>
      <xdr:col>4</xdr:col>
      <xdr:colOff>396875</xdr:colOff>
      <xdr:row>38</xdr:row>
      <xdr:rowOff>72644</xdr:rowOff>
    </xdr:to>
    <xdr:sp macro="" textlink="">
      <xdr:nvSpPr>
        <xdr:cNvPr id="86" name="円/楕円 85"/>
        <xdr:cNvSpPr/>
      </xdr:nvSpPr>
      <xdr:spPr>
        <a:xfrm>
          <a:off x="3048000" y="6486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57421</xdr:rowOff>
    </xdr:from>
    <xdr:ext cx="762000" cy="259045"/>
    <xdr:sp macro="" textlink="">
      <xdr:nvSpPr>
        <xdr:cNvPr id="87" name="テキスト ボックス 86"/>
        <xdr:cNvSpPr txBox="1"/>
      </xdr:nvSpPr>
      <xdr:spPr>
        <a:xfrm>
          <a:off x="2717800" y="6572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7620</xdr:rowOff>
    </xdr:from>
    <xdr:to>
      <xdr:col>3</xdr:col>
      <xdr:colOff>193675</xdr:colOff>
      <xdr:row>38</xdr:row>
      <xdr:rowOff>109220</xdr:rowOff>
    </xdr:to>
    <xdr:sp macro="" textlink="">
      <xdr:nvSpPr>
        <xdr:cNvPr id="88" name="円/楕円 87"/>
        <xdr:cNvSpPr/>
      </xdr:nvSpPr>
      <xdr:spPr>
        <a:xfrm>
          <a:off x="2159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93997</xdr:rowOff>
    </xdr:from>
    <xdr:ext cx="762000" cy="259045"/>
    <xdr:sp macro="" textlink="">
      <xdr:nvSpPr>
        <xdr:cNvPr id="89" name="テキスト ボックス 88"/>
        <xdr:cNvSpPr txBox="1"/>
      </xdr:nvSpPr>
      <xdr:spPr>
        <a:xfrm>
          <a:off x="18288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53340</xdr:rowOff>
    </xdr:from>
    <xdr:to>
      <xdr:col>1</xdr:col>
      <xdr:colOff>676275</xdr:colOff>
      <xdr:row>38</xdr:row>
      <xdr:rowOff>154940</xdr:rowOff>
    </xdr:to>
    <xdr:sp macro="" textlink="">
      <xdr:nvSpPr>
        <xdr:cNvPr id="90" name="円/楕円 89"/>
        <xdr:cNvSpPr/>
      </xdr:nvSpPr>
      <xdr:spPr>
        <a:xfrm>
          <a:off x="1270000" y="656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139717</xdr:rowOff>
    </xdr:from>
    <xdr:ext cx="762000" cy="259045"/>
    <xdr:sp macro="" textlink="">
      <xdr:nvSpPr>
        <xdr:cNvPr id="91" name="テキスト ボックス 90"/>
        <xdr:cNvSpPr txBox="1"/>
      </xdr:nvSpPr>
      <xdr:spPr>
        <a:xfrm>
          <a:off x="9398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年度においては、類似団体内平均値に比べ</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8</a:t>
          </a:r>
          <a:r>
            <a:rPr lang="ja-JP" altLang="ja-JP" sz="1100" b="0" i="0" baseline="0">
              <a:solidFill>
                <a:schemeClr val="dk1"/>
              </a:solidFill>
              <a:effectLst/>
              <a:latin typeface="+mn-lt"/>
              <a:ea typeface="+mn-ea"/>
              <a:cs typeface="+mn-cs"/>
            </a:rPr>
            <a:t>％と大きく上回っている。消防や清掃関係の町単独での実施、保育園や幼稚園における障がい児加配等により賃金等の物件費が高い数値を示している。今後においては、各種事業の見直しを行い、行政コストの削減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1270</xdr:rowOff>
    </xdr:from>
    <xdr:to>
      <xdr:col>24</xdr:col>
      <xdr:colOff>31750</xdr:colOff>
      <xdr:row>20</xdr:row>
      <xdr:rowOff>154432</xdr:rowOff>
    </xdr:to>
    <xdr:cxnSp macro="">
      <xdr:nvCxnSpPr>
        <xdr:cNvPr id="116" name="直線コネクタ 115"/>
        <xdr:cNvCxnSpPr/>
      </xdr:nvCxnSpPr>
      <xdr:spPr>
        <a:xfrm flipV="1">
          <a:off x="16510000" y="257302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126509</xdr:rowOff>
    </xdr:from>
    <xdr:ext cx="762000" cy="259045"/>
    <xdr:sp macro="" textlink="">
      <xdr:nvSpPr>
        <xdr:cNvPr id="117" name="物件費最小値テキスト"/>
        <xdr:cNvSpPr txBox="1"/>
      </xdr:nvSpPr>
      <xdr:spPr>
        <a:xfrm>
          <a:off x="16598900" y="35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23</xdr:col>
      <xdr:colOff>628650</xdr:colOff>
      <xdr:row>20</xdr:row>
      <xdr:rowOff>154432</xdr:rowOff>
    </xdr:from>
    <xdr:to>
      <xdr:col>24</xdr:col>
      <xdr:colOff>120650</xdr:colOff>
      <xdr:row>20</xdr:row>
      <xdr:rowOff>154432</xdr:rowOff>
    </xdr:to>
    <xdr:cxnSp macro="">
      <xdr:nvCxnSpPr>
        <xdr:cNvPr id="118" name="直線コネクタ 117"/>
        <xdr:cNvCxnSpPr/>
      </xdr:nvCxnSpPr>
      <xdr:spPr>
        <a:xfrm>
          <a:off x="16421100" y="35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87647</xdr:rowOff>
    </xdr:from>
    <xdr:ext cx="762000" cy="259045"/>
    <xdr:sp macro="" textlink="">
      <xdr:nvSpPr>
        <xdr:cNvPr id="119"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15</xdr:row>
      <xdr:rowOff>1270</xdr:rowOff>
    </xdr:from>
    <xdr:to>
      <xdr:col>24</xdr:col>
      <xdr:colOff>120650</xdr:colOff>
      <xdr:row>15</xdr:row>
      <xdr:rowOff>1270</xdr:rowOff>
    </xdr:to>
    <xdr:cxnSp macro="">
      <xdr:nvCxnSpPr>
        <xdr:cNvPr id="120" name="直線コネクタ 119"/>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94996</xdr:rowOff>
    </xdr:from>
    <xdr:to>
      <xdr:col>24</xdr:col>
      <xdr:colOff>31750</xdr:colOff>
      <xdr:row>18</xdr:row>
      <xdr:rowOff>131572</xdr:rowOff>
    </xdr:to>
    <xdr:cxnSp macro="">
      <xdr:nvCxnSpPr>
        <xdr:cNvPr id="121" name="直線コネクタ 120"/>
        <xdr:cNvCxnSpPr/>
      </xdr:nvCxnSpPr>
      <xdr:spPr>
        <a:xfrm>
          <a:off x="15671800" y="3181096"/>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49293</xdr:rowOff>
    </xdr:from>
    <xdr:ext cx="762000" cy="259045"/>
    <xdr:sp macro="" textlink="">
      <xdr:nvSpPr>
        <xdr:cNvPr id="122" name="物件費平均値テキスト"/>
        <xdr:cNvSpPr txBox="1"/>
      </xdr:nvSpPr>
      <xdr:spPr>
        <a:xfrm>
          <a:off x="16598900" y="2792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23" name="フローチャート : 判断 122"/>
        <xdr:cNvSpPr/>
      </xdr:nvSpPr>
      <xdr:spPr>
        <a:xfrm>
          <a:off x="164592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94996</xdr:rowOff>
    </xdr:from>
    <xdr:to>
      <xdr:col>22</xdr:col>
      <xdr:colOff>565150</xdr:colOff>
      <xdr:row>18</xdr:row>
      <xdr:rowOff>122428</xdr:rowOff>
    </xdr:to>
    <xdr:cxnSp macro="">
      <xdr:nvCxnSpPr>
        <xdr:cNvPr id="124" name="直線コネクタ 123"/>
        <xdr:cNvCxnSpPr/>
      </xdr:nvCxnSpPr>
      <xdr:spPr>
        <a:xfrm flipV="1">
          <a:off x="14782800" y="318109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5" name="フローチャート : 判断 124"/>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121683</xdr:rowOff>
    </xdr:from>
    <xdr:ext cx="736600" cy="259045"/>
    <xdr:sp macro="" textlink="">
      <xdr:nvSpPr>
        <xdr:cNvPr id="126" name="テキスト ボックス 125"/>
        <xdr:cNvSpPr txBox="1"/>
      </xdr:nvSpPr>
      <xdr:spPr>
        <a:xfrm>
          <a:off x="15290800" y="2693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122428</xdr:rowOff>
    </xdr:from>
    <xdr:to>
      <xdr:col>21</xdr:col>
      <xdr:colOff>361950</xdr:colOff>
      <xdr:row>19</xdr:row>
      <xdr:rowOff>19558</xdr:rowOff>
    </xdr:to>
    <xdr:cxnSp macro="">
      <xdr:nvCxnSpPr>
        <xdr:cNvPr id="127" name="直線コネクタ 126"/>
        <xdr:cNvCxnSpPr/>
      </xdr:nvCxnSpPr>
      <xdr:spPr>
        <a:xfrm flipV="1">
          <a:off x="13893800" y="320852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167640</xdr:rowOff>
    </xdr:from>
    <xdr:to>
      <xdr:col>21</xdr:col>
      <xdr:colOff>412750</xdr:colOff>
      <xdr:row>17</xdr:row>
      <xdr:rowOff>97790</xdr:rowOff>
    </xdr:to>
    <xdr:sp macro="" textlink="">
      <xdr:nvSpPr>
        <xdr:cNvPr id="128" name="フローチャート : 判断 127"/>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107967</xdr:rowOff>
    </xdr:from>
    <xdr:ext cx="762000" cy="259045"/>
    <xdr:sp macro="" textlink="">
      <xdr:nvSpPr>
        <xdr:cNvPr id="129" name="テキスト ボックス 128"/>
        <xdr:cNvSpPr txBox="1"/>
      </xdr:nvSpPr>
      <xdr:spPr>
        <a:xfrm>
          <a:off x="14401800" y="267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19</xdr:row>
      <xdr:rowOff>14986</xdr:rowOff>
    </xdr:from>
    <xdr:to>
      <xdr:col>20</xdr:col>
      <xdr:colOff>158750</xdr:colOff>
      <xdr:row>19</xdr:row>
      <xdr:rowOff>19558</xdr:rowOff>
    </xdr:to>
    <xdr:cxnSp macro="">
      <xdr:nvCxnSpPr>
        <xdr:cNvPr id="130" name="直線コネクタ 129"/>
        <xdr:cNvCxnSpPr/>
      </xdr:nvCxnSpPr>
      <xdr:spPr>
        <a:xfrm>
          <a:off x="13004800" y="327253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153924</xdr:rowOff>
    </xdr:from>
    <xdr:to>
      <xdr:col>20</xdr:col>
      <xdr:colOff>209550</xdr:colOff>
      <xdr:row>17</xdr:row>
      <xdr:rowOff>84074</xdr:rowOff>
    </xdr:to>
    <xdr:sp macro="" textlink="">
      <xdr:nvSpPr>
        <xdr:cNvPr id="131" name="フローチャート : 判断 130"/>
        <xdr:cNvSpPr/>
      </xdr:nvSpPr>
      <xdr:spPr>
        <a:xfrm>
          <a:off x="13843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94251</xdr:rowOff>
    </xdr:from>
    <xdr:ext cx="762000" cy="259045"/>
    <xdr:sp macro="" textlink="">
      <xdr:nvSpPr>
        <xdr:cNvPr id="132" name="テキスト ボックス 131"/>
        <xdr:cNvSpPr txBox="1"/>
      </xdr:nvSpPr>
      <xdr:spPr>
        <a:xfrm>
          <a:off x="13512800" y="2666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5334</xdr:rowOff>
    </xdr:from>
    <xdr:to>
      <xdr:col>19</xdr:col>
      <xdr:colOff>6350</xdr:colOff>
      <xdr:row>17</xdr:row>
      <xdr:rowOff>106934</xdr:rowOff>
    </xdr:to>
    <xdr:sp macro="" textlink="">
      <xdr:nvSpPr>
        <xdr:cNvPr id="133" name="フローチャート : 判断 132"/>
        <xdr:cNvSpPr/>
      </xdr:nvSpPr>
      <xdr:spPr>
        <a:xfrm>
          <a:off x="12954000" y="291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117111</xdr:rowOff>
    </xdr:from>
    <xdr:ext cx="762000" cy="259045"/>
    <xdr:sp macro="" textlink="">
      <xdr:nvSpPr>
        <xdr:cNvPr id="134" name="テキスト ボックス 133"/>
        <xdr:cNvSpPr txBox="1"/>
      </xdr:nvSpPr>
      <xdr:spPr>
        <a:xfrm>
          <a:off x="12623800" y="2688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80772</xdr:rowOff>
    </xdr:from>
    <xdr:to>
      <xdr:col>24</xdr:col>
      <xdr:colOff>82550</xdr:colOff>
      <xdr:row>19</xdr:row>
      <xdr:rowOff>10922</xdr:rowOff>
    </xdr:to>
    <xdr:sp macro="" textlink="">
      <xdr:nvSpPr>
        <xdr:cNvPr id="140" name="円/楕円 139"/>
        <xdr:cNvSpPr/>
      </xdr:nvSpPr>
      <xdr:spPr>
        <a:xfrm>
          <a:off x="16459200" y="3166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52849</xdr:rowOff>
    </xdr:from>
    <xdr:ext cx="762000" cy="259045"/>
    <xdr:sp macro="" textlink="">
      <xdr:nvSpPr>
        <xdr:cNvPr id="141" name="物件費該当値テキスト"/>
        <xdr:cNvSpPr txBox="1"/>
      </xdr:nvSpPr>
      <xdr:spPr>
        <a:xfrm>
          <a:off x="16598900" y="313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44196</xdr:rowOff>
    </xdr:from>
    <xdr:to>
      <xdr:col>22</xdr:col>
      <xdr:colOff>615950</xdr:colOff>
      <xdr:row>18</xdr:row>
      <xdr:rowOff>145796</xdr:rowOff>
    </xdr:to>
    <xdr:sp macro="" textlink="">
      <xdr:nvSpPr>
        <xdr:cNvPr id="142" name="円/楕円 141"/>
        <xdr:cNvSpPr/>
      </xdr:nvSpPr>
      <xdr:spPr>
        <a:xfrm>
          <a:off x="15621000" y="3130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130573</xdr:rowOff>
    </xdr:from>
    <xdr:ext cx="736600" cy="259045"/>
    <xdr:sp macro="" textlink="">
      <xdr:nvSpPr>
        <xdr:cNvPr id="143" name="テキスト ボックス 142"/>
        <xdr:cNvSpPr txBox="1"/>
      </xdr:nvSpPr>
      <xdr:spPr>
        <a:xfrm>
          <a:off x="15290800" y="32166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71628</xdr:rowOff>
    </xdr:from>
    <xdr:to>
      <xdr:col>21</xdr:col>
      <xdr:colOff>412750</xdr:colOff>
      <xdr:row>19</xdr:row>
      <xdr:rowOff>1778</xdr:rowOff>
    </xdr:to>
    <xdr:sp macro="" textlink="">
      <xdr:nvSpPr>
        <xdr:cNvPr id="144" name="円/楕円 143"/>
        <xdr:cNvSpPr/>
      </xdr:nvSpPr>
      <xdr:spPr>
        <a:xfrm>
          <a:off x="14732000" y="3157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158005</xdr:rowOff>
    </xdr:from>
    <xdr:ext cx="762000" cy="259045"/>
    <xdr:sp macro="" textlink="">
      <xdr:nvSpPr>
        <xdr:cNvPr id="145" name="テキスト ボックス 144"/>
        <xdr:cNvSpPr txBox="1"/>
      </xdr:nvSpPr>
      <xdr:spPr>
        <a:xfrm>
          <a:off x="14401800" y="3244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140208</xdr:rowOff>
    </xdr:from>
    <xdr:to>
      <xdr:col>20</xdr:col>
      <xdr:colOff>209550</xdr:colOff>
      <xdr:row>19</xdr:row>
      <xdr:rowOff>70358</xdr:rowOff>
    </xdr:to>
    <xdr:sp macro="" textlink="">
      <xdr:nvSpPr>
        <xdr:cNvPr id="146" name="円/楕円 145"/>
        <xdr:cNvSpPr/>
      </xdr:nvSpPr>
      <xdr:spPr>
        <a:xfrm>
          <a:off x="13843000" y="3226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19</xdr:row>
      <xdr:rowOff>55135</xdr:rowOff>
    </xdr:from>
    <xdr:ext cx="762000" cy="259045"/>
    <xdr:sp macro="" textlink="">
      <xdr:nvSpPr>
        <xdr:cNvPr id="147" name="テキスト ボックス 146"/>
        <xdr:cNvSpPr txBox="1"/>
      </xdr:nvSpPr>
      <xdr:spPr>
        <a:xfrm>
          <a:off x="13512800" y="3312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135636</xdr:rowOff>
    </xdr:from>
    <xdr:to>
      <xdr:col>19</xdr:col>
      <xdr:colOff>6350</xdr:colOff>
      <xdr:row>19</xdr:row>
      <xdr:rowOff>65786</xdr:rowOff>
    </xdr:to>
    <xdr:sp macro="" textlink="">
      <xdr:nvSpPr>
        <xdr:cNvPr id="148" name="円/楕円 147"/>
        <xdr:cNvSpPr/>
      </xdr:nvSpPr>
      <xdr:spPr>
        <a:xfrm>
          <a:off x="12954000" y="3221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19</xdr:row>
      <xdr:rowOff>50563</xdr:rowOff>
    </xdr:from>
    <xdr:ext cx="762000" cy="259045"/>
    <xdr:sp macro="" textlink="">
      <xdr:nvSpPr>
        <xdr:cNvPr id="149" name="テキスト ボックス 148"/>
        <xdr:cNvSpPr txBox="1"/>
      </xdr:nvSpPr>
      <xdr:spPr>
        <a:xfrm>
          <a:off x="12623800" y="3308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年度においては、類似団体内平均値を</a:t>
          </a:r>
          <a:r>
            <a:rPr lang="en-US" altLang="ja-JP" sz="1100" b="0" i="0" baseline="0">
              <a:solidFill>
                <a:schemeClr val="dk1"/>
              </a:solidFill>
              <a:effectLst/>
              <a:latin typeface="+mn-lt"/>
              <a:ea typeface="+mn-ea"/>
              <a:cs typeface="+mn-cs"/>
            </a:rPr>
            <a:t>0</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9</a:t>
          </a:r>
          <a:r>
            <a:rPr lang="ja-JP" altLang="ja-JP" sz="1100" b="0" i="0" baseline="0">
              <a:solidFill>
                <a:schemeClr val="dk1"/>
              </a:solidFill>
              <a:effectLst/>
              <a:latin typeface="+mn-lt"/>
              <a:ea typeface="+mn-ea"/>
              <a:cs typeface="+mn-cs"/>
            </a:rPr>
            <a:t>％下回って</a:t>
          </a:r>
          <a:r>
            <a:rPr lang="ja-JP" altLang="en-US" sz="1100" b="0" i="0" baseline="0">
              <a:solidFill>
                <a:schemeClr val="dk1"/>
              </a:solidFill>
              <a:effectLst/>
              <a:latin typeface="+mn-lt"/>
              <a:ea typeface="+mn-ea"/>
              <a:cs typeface="+mn-cs"/>
            </a:rPr>
            <a:t>いるが</a:t>
          </a:r>
          <a:r>
            <a:rPr lang="ja-JP" altLang="ja-JP" sz="1100" b="0" i="0" baseline="0">
              <a:solidFill>
                <a:schemeClr val="dk1"/>
              </a:solidFill>
              <a:effectLst/>
              <a:latin typeface="+mn-lt"/>
              <a:ea typeface="+mn-ea"/>
              <a:cs typeface="+mn-cs"/>
            </a:rPr>
            <a:t>、前年度</a:t>
          </a:r>
          <a:r>
            <a:rPr lang="ja-JP" altLang="en-US" sz="1100" b="0" i="0" baseline="0">
              <a:solidFill>
                <a:schemeClr val="dk1"/>
              </a:solidFill>
              <a:effectLst/>
              <a:latin typeface="+mn-lt"/>
              <a:ea typeface="+mn-ea"/>
              <a:cs typeface="+mn-cs"/>
            </a:rPr>
            <a:t>から</a:t>
          </a:r>
          <a:r>
            <a:rPr lang="en-US" altLang="ja-JP" sz="1100" b="0" i="0" baseline="0">
              <a:solidFill>
                <a:schemeClr val="dk1"/>
              </a:solidFill>
              <a:effectLst/>
              <a:latin typeface="+mn-lt"/>
              <a:ea typeface="+mn-ea"/>
              <a:cs typeface="+mn-cs"/>
            </a:rPr>
            <a:t>0.3</a:t>
          </a:r>
          <a:r>
            <a:rPr lang="ja-JP" altLang="en-US" sz="1100" b="0" i="0" baseline="0">
              <a:solidFill>
                <a:schemeClr val="dk1"/>
              </a:solidFill>
              <a:effectLst/>
              <a:latin typeface="+mn-lt"/>
              <a:ea typeface="+mn-ea"/>
              <a:cs typeface="+mn-cs"/>
            </a:rPr>
            <a:t>％の増となっている</a:t>
          </a:r>
          <a:r>
            <a:rPr lang="ja-JP" altLang="ja-JP" sz="1100" b="0" i="0" baseline="0">
              <a:solidFill>
                <a:schemeClr val="dk1"/>
              </a:solidFill>
              <a:effectLst/>
              <a:latin typeface="+mn-lt"/>
              <a:ea typeface="+mn-ea"/>
              <a:cs typeface="+mn-cs"/>
            </a:rPr>
            <a:t>。今後においては高齢化による社会保障費の増大</a:t>
          </a:r>
          <a:r>
            <a:rPr lang="ja-JP" altLang="en-US" sz="1100" b="0" i="0" baseline="0">
              <a:solidFill>
                <a:schemeClr val="dk1"/>
              </a:solidFill>
              <a:effectLst/>
              <a:latin typeface="+mn-lt"/>
              <a:ea typeface="+mn-ea"/>
              <a:cs typeface="+mn-cs"/>
            </a:rPr>
            <a:t>に</a:t>
          </a:r>
          <a:r>
            <a:rPr lang="ja-JP" altLang="ja-JP" sz="1100" b="0" i="0" baseline="0">
              <a:solidFill>
                <a:schemeClr val="dk1"/>
              </a:solidFill>
              <a:effectLst/>
              <a:latin typeface="+mn-lt"/>
              <a:ea typeface="+mn-ea"/>
              <a:cs typeface="+mn-cs"/>
            </a:rPr>
            <a:t>より</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高い数値で推移することが予測されるため、国・県の動向を見極めながら事業や施策を取捨選択し、住民に必要なサービスを提供していく</a:t>
          </a:r>
          <a:r>
            <a:rPr lang="ja-JP" altLang="en-US" sz="1100" b="0" i="0" baseline="0">
              <a:solidFill>
                <a:schemeClr val="dk1"/>
              </a:solidFill>
              <a:effectLst/>
              <a:latin typeface="+mn-lt"/>
              <a:ea typeface="+mn-ea"/>
              <a:cs typeface="+mn-cs"/>
            </a:rPr>
            <a:t>よう努める</a:t>
          </a:r>
          <a:r>
            <a:rPr lang="ja-JP" altLang="ja-JP" sz="1100" b="0" i="0" baseline="0">
              <a:solidFill>
                <a:schemeClr val="dk1"/>
              </a:solidFill>
              <a:effectLst/>
              <a:latin typeface="+mn-lt"/>
              <a:ea typeface="+mn-ea"/>
              <a:cs typeface="+mn-cs"/>
            </a:rPr>
            <a:t>。</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79" name="直線コネクタ 178"/>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0"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1" name="直線コネクタ 180"/>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2"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3" name="直線コネクタ 182"/>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45357</xdr:rowOff>
    </xdr:from>
    <xdr:to>
      <xdr:col>7</xdr:col>
      <xdr:colOff>15875</xdr:colOff>
      <xdr:row>56</xdr:row>
      <xdr:rowOff>94343</xdr:rowOff>
    </xdr:to>
    <xdr:cxnSp macro="">
      <xdr:nvCxnSpPr>
        <xdr:cNvPr id="184" name="直線コネクタ 183"/>
        <xdr:cNvCxnSpPr/>
      </xdr:nvCxnSpPr>
      <xdr:spPr>
        <a:xfrm>
          <a:off x="3987800" y="9646557"/>
          <a:ext cx="8382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85"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6" name="フローチャート : 判断 185"/>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45357</xdr:rowOff>
    </xdr:from>
    <xdr:to>
      <xdr:col>5</xdr:col>
      <xdr:colOff>549275</xdr:colOff>
      <xdr:row>56</xdr:row>
      <xdr:rowOff>45357</xdr:rowOff>
    </xdr:to>
    <xdr:cxnSp macro="">
      <xdr:nvCxnSpPr>
        <xdr:cNvPr id="187" name="直線コネクタ 186"/>
        <xdr:cNvCxnSpPr/>
      </xdr:nvCxnSpPr>
      <xdr:spPr>
        <a:xfrm>
          <a:off x="3098800" y="96465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157843</xdr:rowOff>
    </xdr:from>
    <xdr:to>
      <xdr:col>5</xdr:col>
      <xdr:colOff>600075</xdr:colOff>
      <xdr:row>57</xdr:row>
      <xdr:rowOff>87993</xdr:rowOff>
    </xdr:to>
    <xdr:sp macro="" textlink="">
      <xdr:nvSpPr>
        <xdr:cNvPr id="188" name="フローチャート : 判断 187"/>
        <xdr:cNvSpPr/>
      </xdr:nvSpPr>
      <xdr:spPr>
        <a:xfrm>
          <a:off x="3937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72770</xdr:rowOff>
    </xdr:from>
    <xdr:ext cx="736600" cy="259045"/>
    <xdr:sp macro="" textlink="">
      <xdr:nvSpPr>
        <xdr:cNvPr id="189" name="テキスト ボックス 188"/>
        <xdr:cNvSpPr txBox="1"/>
      </xdr:nvSpPr>
      <xdr:spPr>
        <a:xfrm>
          <a:off x="3606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29028</xdr:rowOff>
    </xdr:from>
    <xdr:to>
      <xdr:col>4</xdr:col>
      <xdr:colOff>346075</xdr:colOff>
      <xdr:row>56</xdr:row>
      <xdr:rowOff>45357</xdr:rowOff>
    </xdr:to>
    <xdr:cxnSp macro="">
      <xdr:nvCxnSpPr>
        <xdr:cNvPr id="190" name="直線コネクタ 189"/>
        <xdr:cNvCxnSpPr/>
      </xdr:nvCxnSpPr>
      <xdr:spPr>
        <a:xfrm>
          <a:off x="2209800" y="96302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92528</xdr:rowOff>
    </xdr:from>
    <xdr:to>
      <xdr:col>4</xdr:col>
      <xdr:colOff>396875</xdr:colOff>
      <xdr:row>57</xdr:row>
      <xdr:rowOff>22678</xdr:rowOff>
    </xdr:to>
    <xdr:sp macro="" textlink="">
      <xdr:nvSpPr>
        <xdr:cNvPr id="191" name="フローチャート : 判断 190"/>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7455</xdr:rowOff>
    </xdr:from>
    <xdr:ext cx="762000" cy="259045"/>
    <xdr:sp macro="" textlink="">
      <xdr:nvSpPr>
        <xdr:cNvPr id="192" name="テキスト ボックス 191"/>
        <xdr:cNvSpPr txBox="1"/>
      </xdr:nvSpPr>
      <xdr:spPr>
        <a:xfrm>
          <a:off x="2717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167822</xdr:rowOff>
    </xdr:from>
    <xdr:to>
      <xdr:col>3</xdr:col>
      <xdr:colOff>142875</xdr:colOff>
      <xdr:row>56</xdr:row>
      <xdr:rowOff>29028</xdr:rowOff>
    </xdr:to>
    <xdr:cxnSp macro="">
      <xdr:nvCxnSpPr>
        <xdr:cNvPr id="193" name="直線コネクタ 192"/>
        <xdr:cNvCxnSpPr/>
      </xdr:nvCxnSpPr>
      <xdr:spPr>
        <a:xfrm>
          <a:off x="1320800" y="95975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27215</xdr:rowOff>
    </xdr:from>
    <xdr:to>
      <xdr:col>3</xdr:col>
      <xdr:colOff>193675</xdr:colOff>
      <xdr:row>56</xdr:row>
      <xdr:rowOff>128815</xdr:rowOff>
    </xdr:to>
    <xdr:sp macro="" textlink="">
      <xdr:nvSpPr>
        <xdr:cNvPr id="194" name="フローチャート : 判断 193"/>
        <xdr:cNvSpPr/>
      </xdr:nvSpPr>
      <xdr:spPr>
        <a:xfrm>
          <a:off x="2159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113592</xdr:rowOff>
    </xdr:from>
    <xdr:ext cx="762000" cy="259045"/>
    <xdr:sp macro="" textlink="">
      <xdr:nvSpPr>
        <xdr:cNvPr id="195" name="テキスト ボックス 194"/>
        <xdr:cNvSpPr txBox="1"/>
      </xdr:nvSpPr>
      <xdr:spPr>
        <a:xfrm>
          <a:off x="1828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6" name="フローチャート : 判断 195"/>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64605</xdr:rowOff>
    </xdr:from>
    <xdr:ext cx="762000" cy="259045"/>
    <xdr:sp macro="" textlink="">
      <xdr:nvSpPr>
        <xdr:cNvPr id="197" name="テキスト ボックス 196"/>
        <xdr:cNvSpPr txBox="1"/>
      </xdr:nvSpPr>
      <xdr:spPr>
        <a:xfrm>
          <a:off x="939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43543</xdr:rowOff>
    </xdr:from>
    <xdr:to>
      <xdr:col>7</xdr:col>
      <xdr:colOff>66675</xdr:colOff>
      <xdr:row>56</xdr:row>
      <xdr:rowOff>145143</xdr:rowOff>
    </xdr:to>
    <xdr:sp macro="" textlink="">
      <xdr:nvSpPr>
        <xdr:cNvPr id="203" name="円/楕円 202"/>
        <xdr:cNvSpPr/>
      </xdr:nvSpPr>
      <xdr:spPr>
        <a:xfrm>
          <a:off x="4775200" y="9644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60070</xdr:rowOff>
    </xdr:from>
    <xdr:ext cx="762000" cy="259045"/>
    <xdr:sp macro="" textlink="">
      <xdr:nvSpPr>
        <xdr:cNvPr id="204" name="扶助費該当値テキスト"/>
        <xdr:cNvSpPr txBox="1"/>
      </xdr:nvSpPr>
      <xdr:spPr>
        <a:xfrm>
          <a:off x="4914900" y="9489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166007</xdr:rowOff>
    </xdr:from>
    <xdr:to>
      <xdr:col>5</xdr:col>
      <xdr:colOff>600075</xdr:colOff>
      <xdr:row>56</xdr:row>
      <xdr:rowOff>96157</xdr:rowOff>
    </xdr:to>
    <xdr:sp macro="" textlink="">
      <xdr:nvSpPr>
        <xdr:cNvPr id="205" name="円/楕円 204"/>
        <xdr:cNvSpPr/>
      </xdr:nvSpPr>
      <xdr:spPr>
        <a:xfrm>
          <a:off x="3937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106334</xdr:rowOff>
    </xdr:from>
    <xdr:ext cx="736600" cy="259045"/>
    <xdr:sp macro="" textlink="">
      <xdr:nvSpPr>
        <xdr:cNvPr id="206" name="テキスト ボックス 205"/>
        <xdr:cNvSpPr txBox="1"/>
      </xdr:nvSpPr>
      <xdr:spPr>
        <a:xfrm>
          <a:off x="3606800" y="9364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166007</xdr:rowOff>
    </xdr:from>
    <xdr:to>
      <xdr:col>4</xdr:col>
      <xdr:colOff>396875</xdr:colOff>
      <xdr:row>56</xdr:row>
      <xdr:rowOff>96157</xdr:rowOff>
    </xdr:to>
    <xdr:sp macro="" textlink="">
      <xdr:nvSpPr>
        <xdr:cNvPr id="207" name="円/楕円 206"/>
        <xdr:cNvSpPr/>
      </xdr:nvSpPr>
      <xdr:spPr>
        <a:xfrm>
          <a:off x="3048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106334</xdr:rowOff>
    </xdr:from>
    <xdr:ext cx="762000" cy="259045"/>
    <xdr:sp macro="" textlink="">
      <xdr:nvSpPr>
        <xdr:cNvPr id="208" name="テキスト ボックス 207"/>
        <xdr:cNvSpPr txBox="1"/>
      </xdr:nvSpPr>
      <xdr:spPr>
        <a:xfrm>
          <a:off x="2717800" y="936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149678</xdr:rowOff>
    </xdr:from>
    <xdr:to>
      <xdr:col>3</xdr:col>
      <xdr:colOff>193675</xdr:colOff>
      <xdr:row>56</xdr:row>
      <xdr:rowOff>79828</xdr:rowOff>
    </xdr:to>
    <xdr:sp macro="" textlink="">
      <xdr:nvSpPr>
        <xdr:cNvPr id="209" name="円/楕円 208"/>
        <xdr:cNvSpPr/>
      </xdr:nvSpPr>
      <xdr:spPr>
        <a:xfrm>
          <a:off x="2159000" y="957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90005</xdr:rowOff>
    </xdr:from>
    <xdr:ext cx="762000" cy="259045"/>
    <xdr:sp macro="" textlink="">
      <xdr:nvSpPr>
        <xdr:cNvPr id="210" name="テキスト ボックス 209"/>
        <xdr:cNvSpPr txBox="1"/>
      </xdr:nvSpPr>
      <xdr:spPr>
        <a:xfrm>
          <a:off x="1828800" y="93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117022</xdr:rowOff>
    </xdr:from>
    <xdr:to>
      <xdr:col>1</xdr:col>
      <xdr:colOff>676275</xdr:colOff>
      <xdr:row>56</xdr:row>
      <xdr:rowOff>47172</xdr:rowOff>
    </xdr:to>
    <xdr:sp macro="" textlink="">
      <xdr:nvSpPr>
        <xdr:cNvPr id="211" name="円/楕円 210"/>
        <xdr:cNvSpPr/>
      </xdr:nvSpPr>
      <xdr:spPr>
        <a:xfrm>
          <a:off x="1270000" y="9546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57349</xdr:rowOff>
    </xdr:from>
    <xdr:ext cx="762000" cy="259045"/>
    <xdr:sp macro="" textlink="">
      <xdr:nvSpPr>
        <xdr:cNvPr id="212" name="テキスト ボックス 211"/>
        <xdr:cNvSpPr txBox="1"/>
      </xdr:nvSpPr>
      <xdr:spPr>
        <a:xfrm>
          <a:off x="939800" y="9315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年度においては、類似団体内平均値に比べ</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％上回っている。特別会計への繰出金の割合が大きく占めているため、負担区分に基づいた適正な繰出金の支出に努めるが、高齢化社会による介護保険特別会計への繰出金の増大が懸念される。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54610</xdr:rowOff>
    </xdr:from>
    <xdr:to>
      <xdr:col>24</xdr:col>
      <xdr:colOff>31750</xdr:colOff>
      <xdr:row>61</xdr:row>
      <xdr:rowOff>168910</xdr:rowOff>
    </xdr:to>
    <xdr:cxnSp macro="">
      <xdr:nvCxnSpPr>
        <xdr:cNvPr id="240" name="直線コネクタ 239"/>
        <xdr:cNvCxnSpPr/>
      </xdr:nvCxnSpPr>
      <xdr:spPr>
        <a:xfrm flipV="1">
          <a:off x="16510000" y="91414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140987</xdr:rowOff>
    </xdr:from>
    <xdr:ext cx="762000" cy="259045"/>
    <xdr:sp macro="" textlink="">
      <xdr:nvSpPr>
        <xdr:cNvPr id="241" name="その他最小値テキスト"/>
        <xdr:cNvSpPr txBox="1"/>
      </xdr:nvSpPr>
      <xdr:spPr>
        <a:xfrm>
          <a:off x="16598900" y="10599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61</xdr:row>
      <xdr:rowOff>168910</xdr:rowOff>
    </xdr:from>
    <xdr:to>
      <xdr:col>24</xdr:col>
      <xdr:colOff>120650</xdr:colOff>
      <xdr:row>61</xdr:row>
      <xdr:rowOff>168910</xdr:rowOff>
    </xdr:to>
    <xdr:cxnSp macro="">
      <xdr:nvCxnSpPr>
        <xdr:cNvPr id="242" name="直線コネクタ 241"/>
        <xdr:cNvCxnSpPr/>
      </xdr:nvCxnSpPr>
      <xdr:spPr>
        <a:xfrm>
          <a:off x="16421100" y="10627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140987</xdr:rowOff>
    </xdr:from>
    <xdr:ext cx="762000" cy="259045"/>
    <xdr:sp macro="" textlink="">
      <xdr:nvSpPr>
        <xdr:cNvPr id="243" name="その他最大値テキスト"/>
        <xdr:cNvSpPr txBox="1"/>
      </xdr:nvSpPr>
      <xdr:spPr>
        <a:xfrm>
          <a:off x="16598900" y="888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53</xdr:row>
      <xdr:rowOff>54610</xdr:rowOff>
    </xdr:from>
    <xdr:to>
      <xdr:col>24</xdr:col>
      <xdr:colOff>120650</xdr:colOff>
      <xdr:row>53</xdr:row>
      <xdr:rowOff>54610</xdr:rowOff>
    </xdr:to>
    <xdr:cxnSp macro="">
      <xdr:nvCxnSpPr>
        <xdr:cNvPr id="244" name="直線コネクタ 243"/>
        <xdr:cNvCxnSpPr/>
      </xdr:nvCxnSpPr>
      <xdr:spPr>
        <a:xfrm>
          <a:off x="16421100" y="9141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58420</xdr:rowOff>
    </xdr:from>
    <xdr:to>
      <xdr:col>24</xdr:col>
      <xdr:colOff>31750</xdr:colOff>
      <xdr:row>58</xdr:row>
      <xdr:rowOff>73660</xdr:rowOff>
    </xdr:to>
    <xdr:cxnSp macro="">
      <xdr:nvCxnSpPr>
        <xdr:cNvPr id="245" name="直線コネクタ 244"/>
        <xdr:cNvCxnSpPr/>
      </xdr:nvCxnSpPr>
      <xdr:spPr>
        <a:xfrm>
          <a:off x="15671800" y="100025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6"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58420</xdr:rowOff>
    </xdr:from>
    <xdr:to>
      <xdr:col>22</xdr:col>
      <xdr:colOff>565150</xdr:colOff>
      <xdr:row>58</xdr:row>
      <xdr:rowOff>96520</xdr:rowOff>
    </xdr:to>
    <xdr:cxnSp macro="">
      <xdr:nvCxnSpPr>
        <xdr:cNvPr id="248" name="直線コネクタ 247"/>
        <xdr:cNvCxnSpPr/>
      </xdr:nvCxnSpPr>
      <xdr:spPr>
        <a:xfrm flipV="1">
          <a:off x="14782800" y="100025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49" name="フローチャート : 判断 248"/>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39387</xdr:rowOff>
    </xdr:from>
    <xdr:ext cx="736600" cy="259045"/>
    <xdr:sp macro="" textlink="">
      <xdr:nvSpPr>
        <xdr:cNvPr id="250" name="テキスト ボックス 249"/>
        <xdr:cNvSpPr txBox="1"/>
      </xdr:nvSpPr>
      <xdr:spPr>
        <a:xfrm>
          <a:off x="15290800" y="946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88900</xdr:rowOff>
    </xdr:from>
    <xdr:to>
      <xdr:col>21</xdr:col>
      <xdr:colOff>361950</xdr:colOff>
      <xdr:row>58</xdr:row>
      <xdr:rowOff>96520</xdr:rowOff>
    </xdr:to>
    <xdr:cxnSp macro="">
      <xdr:nvCxnSpPr>
        <xdr:cNvPr id="251" name="直線コネクタ 250"/>
        <xdr:cNvCxnSpPr/>
      </xdr:nvCxnSpPr>
      <xdr:spPr>
        <a:xfrm>
          <a:off x="13893800" y="100330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68580</xdr:rowOff>
    </xdr:from>
    <xdr:to>
      <xdr:col>21</xdr:col>
      <xdr:colOff>412750</xdr:colOff>
      <xdr:row>56</xdr:row>
      <xdr:rowOff>170180</xdr:rowOff>
    </xdr:to>
    <xdr:sp macro="" textlink="">
      <xdr:nvSpPr>
        <xdr:cNvPr id="252" name="フローチャート : 判断 251"/>
        <xdr:cNvSpPr/>
      </xdr:nvSpPr>
      <xdr:spPr>
        <a:xfrm>
          <a:off x="14732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8907</xdr:rowOff>
    </xdr:from>
    <xdr:ext cx="762000" cy="259045"/>
    <xdr:sp macro="" textlink="">
      <xdr:nvSpPr>
        <xdr:cNvPr id="253" name="テキスト ボックス 252"/>
        <xdr:cNvSpPr txBox="1"/>
      </xdr:nvSpPr>
      <xdr:spPr>
        <a:xfrm>
          <a:off x="14401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88900</xdr:rowOff>
    </xdr:from>
    <xdr:to>
      <xdr:col>20</xdr:col>
      <xdr:colOff>158750</xdr:colOff>
      <xdr:row>58</xdr:row>
      <xdr:rowOff>104140</xdr:rowOff>
    </xdr:to>
    <xdr:cxnSp macro="">
      <xdr:nvCxnSpPr>
        <xdr:cNvPr id="254" name="直線コネクタ 253"/>
        <xdr:cNvCxnSpPr/>
      </xdr:nvCxnSpPr>
      <xdr:spPr>
        <a:xfrm flipV="1">
          <a:off x="13004800" y="100330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5" name="フローチャート : 判断 254"/>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56" name="テキスト ボックス 255"/>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7" name="フローチャート : 判断 256"/>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58" name="テキスト ボックス 257"/>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22860</xdr:rowOff>
    </xdr:from>
    <xdr:to>
      <xdr:col>24</xdr:col>
      <xdr:colOff>82550</xdr:colOff>
      <xdr:row>58</xdr:row>
      <xdr:rowOff>124460</xdr:rowOff>
    </xdr:to>
    <xdr:sp macro="" textlink="">
      <xdr:nvSpPr>
        <xdr:cNvPr id="264" name="円/楕円 263"/>
        <xdr:cNvSpPr/>
      </xdr:nvSpPr>
      <xdr:spPr>
        <a:xfrm>
          <a:off x="16459200" y="996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166387</xdr:rowOff>
    </xdr:from>
    <xdr:ext cx="762000" cy="259045"/>
    <xdr:sp macro="" textlink="">
      <xdr:nvSpPr>
        <xdr:cNvPr id="265" name="その他該当値テキスト"/>
        <xdr:cNvSpPr txBox="1"/>
      </xdr:nvSpPr>
      <xdr:spPr>
        <a:xfrm>
          <a:off x="16598900" y="993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7620</xdr:rowOff>
    </xdr:from>
    <xdr:to>
      <xdr:col>22</xdr:col>
      <xdr:colOff>615950</xdr:colOff>
      <xdr:row>58</xdr:row>
      <xdr:rowOff>109220</xdr:rowOff>
    </xdr:to>
    <xdr:sp macro="" textlink="">
      <xdr:nvSpPr>
        <xdr:cNvPr id="266" name="円/楕円 265"/>
        <xdr:cNvSpPr/>
      </xdr:nvSpPr>
      <xdr:spPr>
        <a:xfrm>
          <a:off x="156210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93997</xdr:rowOff>
    </xdr:from>
    <xdr:ext cx="736600" cy="259045"/>
    <xdr:sp macro="" textlink="">
      <xdr:nvSpPr>
        <xdr:cNvPr id="267" name="テキスト ボックス 266"/>
        <xdr:cNvSpPr txBox="1"/>
      </xdr:nvSpPr>
      <xdr:spPr>
        <a:xfrm>
          <a:off x="15290800" y="10038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45720</xdr:rowOff>
    </xdr:from>
    <xdr:to>
      <xdr:col>21</xdr:col>
      <xdr:colOff>412750</xdr:colOff>
      <xdr:row>58</xdr:row>
      <xdr:rowOff>147320</xdr:rowOff>
    </xdr:to>
    <xdr:sp macro="" textlink="">
      <xdr:nvSpPr>
        <xdr:cNvPr id="268" name="円/楕円 267"/>
        <xdr:cNvSpPr/>
      </xdr:nvSpPr>
      <xdr:spPr>
        <a:xfrm>
          <a:off x="14732000" y="998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132097</xdr:rowOff>
    </xdr:from>
    <xdr:ext cx="762000" cy="259045"/>
    <xdr:sp macro="" textlink="">
      <xdr:nvSpPr>
        <xdr:cNvPr id="269" name="テキスト ボックス 268"/>
        <xdr:cNvSpPr txBox="1"/>
      </xdr:nvSpPr>
      <xdr:spPr>
        <a:xfrm>
          <a:off x="14401800" y="1007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38100</xdr:rowOff>
    </xdr:from>
    <xdr:to>
      <xdr:col>20</xdr:col>
      <xdr:colOff>209550</xdr:colOff>
      <xdr:row>58</xdr:row>
      <xdr:rowOff>139700</xdr:rowOff>
    </xdr:to>
    <xdr:sp macro="" textlink="">
      <xdr:nvSpPr>
        <xdr:cNvPr id="270" name="円/楕円 269"/>
        <xdr:cNvSpPr/>
      </xdr:nvSpPr>
      <xdr:spPr>
        <a:xfrm>
          <a:off x="13843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124477</xdr:rowOff>
    </xdr:from>
    <xdr:ext cx="762000" cy="259045"/>
    <xdr:sp macro="" textlink="">
      <xdr:nvSpPr>
        <xdr:cNvPr id="271" name="テキスト ボックス 270"/>
        <xdr:cNvSpPr txBox="1"/>
      </xdr:nvSpPr>
      <xdr:spPr>
        <a:xfrm>
          <a:off x="13512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53340</xdr:rowOff>
    </xdr:from>
    <xdr:to>
      <xdr:col>19</xdr:col>
      <xdr:colOff>6350</xdr:colOff>
      <xdr:row>58</xdr:row>
      <xdr:rowOff>154940</xdr:rowOff>
    </xdr:to>
    <xdr:sp macro="" textlink="">
      <xdr:nvSpPr>
        <xdr:cNvPr id="272" name="円/楕円 271"/>
        <xdr:cNvSpPr/>
      </xdr:nvSpPr>
      <xdr:spPr>
        <a:xfrm>
          <a:off x="12954000" y="999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139717</xdr:rowOff>
    </xdr:from>
    <xdr:ext cx="762000" cy="259045"/>
    <xdr:sp macro="" textlink="">
      <xdr:nvSpPr>
        <xdr:cNvPr id="273" name="テキスト ボックス 272"/>
        <xdr:cNvSpPr txBox="1"/>
      </xdr:nvSpPr>
      <xdr:spPr>
        <a:xfrm>
          <a:off x="12623800" y="1008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年度においては、類似団体内平均値を</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％下回っており、良好な数値を示してる。今後も継続して、公益性や事業効果の観点から補助金等の見直しを行う。</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8" name="直線コネクタ 28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9" name="テキスト ボックス 28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0" name="直線コネクタ 28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1" name="テキスト ボックス 29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2" name="直線コネクタ 29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3" name="テキスト ボックス 29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4" name="直線コネクタ 29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5" name="テキスト ボックス 29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6" name="直線コネクタ 29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7" name="テキスト ボックス 29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9" name="テキスト ボックス 29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66040</xdr:rowOff>
    </xdr:from>
    <xdr:to>
      <xdr:col>24</xdr:col>
      <xdr:colOff>31750</xdr:colOff>
      <xdr:row>41</xdr:row>
      <xdr:rowOff>46990</xdr:rowOff>
    </xdr:to>
    <xdr:cxnSp macro="">
      <xdr:nvCxnSpPr>
        <xdr:cNvPr id="301" name="直線コネクタ 300"/>
        <xdr:cNvCxnSpPr/>
      </xdr:nvCxnSpPr>
      <xdr:spPr>
        <a:xfrm flipV="1">
          <a:off x="16510000" y="55524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19067</xdr:rowOff>
    </xdr:from>
    <xdr:ext cx="762000" cy="259045"/>
    <xdr:sp macro="" textlink="">
      <xdr:nvSpPr>
        <xdr:cNvPr id="302"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23</xdr:col>
      <xdr:colOff>628650</xdr:colOff>
      <xdr:row>41</xdr:row>
      <xdr:rowOff>46990</xdr:rowOff>
    </xdr:from>
    <xdr:to>
      <xdr:col>24</xdr:col>
      <xdr:colOff>120650</xdr:colOff>
      <xdr:row>41</xdr:row>
      <xdr:rowOff>46990</xdr:rowOff>
    </xdr:to>
    <xdr:cxnSp macro="">
      <xdr:nvCxnSpPr>
        <xdr:cNvPr id="303" name="直線コネクタ 302"/>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152417</xdr:rowOff>
    </xdr:from>
    <xdr:ext cx="762000" cy="259045"/>
    <xdr:sp macro="" textlink="">
      <xdr:nvSpPr>
        <xdr:cNvPr id="304" name="補助費等最大値テキスト"/>
        <xdr:cNvSpPr txBox="1"/>
      </xdr:nvSpPr>
      <xdr:spPr>
        <a:xfrm>
          <a:off x="16598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66040</xdr:rowOff>
    </xdr:from>
    <xdr:to>
      <xdr:col>24</xdr:col>
      <xdr:colOff>120650</xdr:colOff>
      <xdr:row>32</xdr:row>
      <xdr:rowOff>66040</xdr:rowOff>
    </xdr:to>
    <xdr:cxnSp macro="">
      <xdr:nvCxnSpPr>
        <xdr:cNvPr id="305" name="直線コネクタ 304"/>
        <xdr:cNvCxnSpPr/>
      </xdr:nvCxnSpPr>
      <xdr:spPr>
        <a:xfrm>
          <a:off x="16421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107950</xdr:rowOff>
    </xdr:from>
    <xdr:to>
      <xdr:col>24</xdr:col>
      <xdr:colOff>31750</xdr:colOff>
      <xdr:row>33</xdr:row>
      <xdr:rowOff>138430</xdr:rowOff>
    </xdr:to>
    <xdr:cxnSp macro="">
      <xdr:nvCxnSpPr>
        <xdr:cNvPr id="306" name="直線コネクタ 305"/>
        <xdr:cNvCxnSpPr/>
      </xdr:nvCxnSpPr>
      <xdr:spPr>
        <a:xfrm flipV="1">
          <a:off x="15671800" y="57658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158767</xdr:rowOff>
    </xdr:from>
    <xdr:ext cx="762000" cy="259045"/>
    <xdr:sp macro="" textlink="">
      <xdr:nvSpPr>
        <xdr:cNvPr id="307" name="補助費等平均値テキスト"/>
        <xdr:cNvSpPr txBox="1"/>
      </xdr:nvSpPr>
      <xdr:spPr>
        <a:xfrm>
          <a:off x="16598900" y="6159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15240</xdr:rowOff>
    </xdr:from>
    <xdr:to>
      <xdr:col>24</xdr:col>
      <xdr:colOff>82550</xdr:colOff>
      <xdr:row>36</xdr:row>
      <xdr:rowOff>116840</xdr:rowOff>
    </xdr:to>
    <xdr:sp macro="" textlink="">
      <xdr:nvSpPr>
        <xdr:cNvPr id="308" name="フローチャート : 判断 307"/>
        <xdr:cNvSpPr/>
      </xdr:nvSpPr>
      <xdr:spPr>
        <a:xfrm>
          <a:off x="16459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138430</xdr:rowOff>
    </xdr:from>
    <xdr:to>
      <xdr:col>22</xdr:col>
      <xdr:colOff>565150</xdr:colOff>
      <xdr:row>33</xdr:row>
      <xdr:rowOff>168910</xdr:rowOff>
    </xdr:to>
    <xdr:cxnSp macro="">
      <xdr:nvCxnSpPr>
        <xdr:cNvPr id="309" name="直線コネクタ 308"/>
        <xdr:cNvCxnSpPr/>
      </xdr:nvCxnSpPr>
      <xdr:spPr>
        <a:xfrm flipV="1">
          <a:off x="14782800" y="57962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xdr:rowOff>
    </xdr:from>
    <xdr:to>
      <xdr:col>22</xdr:col>
      <xdr:colOff>615950</xdr:colOff>
      <xdr:row>36</xdr:row>
      <xdr:rowOff>109220</xdr:rowOff>
    </xdr:to>
    <xdr:sp macro="" textlink="">
      <xdr:nvSpPr>
        <xdr:cNvPr id="310" name="フローチャート : 判断 309"/>
        <xdr:cNvSpPr/>
      </xdr:nvSpPr>
      <xdr:spPr>
        <a:xfrm>
          <a:off x="15621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93997</xdr:rowOff>
    </xdr:from>
    <xdr:ext cx="736600" cy="259045"/>
    <xdr:sp macro="" textlink="">
      <xdr:nvSpPr>
        <xdr:cNvPr id="311" name="テキスト ボックス 310"/>
        <xdr:cNvSpPr txBox="1"/>
      </xdr:nvSpPr>
      <xdr:spPr>
        <a:xfrm>
          <a:off x="15290800" y="626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168910</xdr:rowOff>
    </xdr:from>
    <xdr:to>
      <xdr:col>21</xdr:col>
      <xdr:colOff>361950</xdr:colOff>
      <xdr:row>34</xdr:row>
      <xdr:rowOff>35560</xdr:rowOff>
    </xdr:to>
    <xdr:cxnSp macro="">
      <xdr:nvCxnSpPr>
        <xdr:cNvPr id="312" name="直線コネクタ 311"/>
        <xdr:cNvCxnSpPr/>
      </xdr:nvCxnSpPr>
      <xdr:spPr>
        <a:xfrm flipV="1">
          <a:off x="13893800" y="58267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xdr:rowOff>
    </xdr:from>
    <xdr:to>
      <xdr:col>21</xdr:col>
      <xdr:colOff>412750</xdr:colOff>
      <xdr:row>36</xdr:row>
      <xdr:rowOff>109220</xdr:rowOff>
    </xdr:to>
    <xdr:sp macro="" textlink="">
      <xdr:nvSpPr>
        <xdr:cNvPr id="313" name="フローチャート : 判断 312"/>
        <xdr:cNvSpPr/>
      </xdr:nvSpPr>
      <xdr:spPr>
        <a:xfrm>
          <a:off x="14732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93997</xdr:rowOff>
    </xdr:from>
    <xdr:ext cx="762000" cy="259045"/>
    <xdr:sp macro="" textlink="">
      <xdr:nvSpPr>
        <xdr:cNvPr id="314" name="テキスト ボックス 313"/>
        <xdr:cNvSpPr txBox="1"/>
      </xdr:nvSpPr>
      <xdr:spPr>
        <a:xfrm>
          <a:off x="144018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35560</xdr:rowOff>
    </xdr:from>
    <xdr:to>
      <xdr:col>20</xdr:col>
      <xdr:colOff>158750</xdr:colOff>
      <xdr:row>34</xdr:row>
      <xdr:rowOff>73660</xdr:rowOff>
    </xdr:to>
    <xdr:cxnSp macro="">
      <xdr:nvCxnSpPr>
        <xdr:cNvPr id="315" name="直線コネクタ 314"/>
        <xdr:cNvCxnSpPr/>
      </xdr:nvCxnSpPr>
      <xdr:spPr>
        <a:xfrm flipV="1">
          <a:off x="13004800" y="58648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148590</xdr:rowOff>
    </xdr:from>
    <xdr:to>
      <xdr:col>20</xdr:col>
      <xdr:colOff>209550</xdr:colOff>
      <xdr:row>36</xdr:row>
      <xdr:rowOff>78740</xdr:rowOff>
    </xdr:to>
    <xdr:sp macro="" textlink="">
      <xdr:nvSpPr>
        <xdr:cNvPr id="316" name="フローチャート : 判断 315"/>
        <xdr:cNvSpPr/>
      </xdr:nvSpPr>
      <xdr:spPr>
        <a:xfrm>
          <a:off x="13843000" y="614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63517</xdr:rowOff>
    </xdr:from>
    <xdr:ext cx="762000" cy="259045"/>
    <xdr:sp macro="" textlink="">
      <xdr:nvSpPr>
        <xdr:cNvPr id="317" name="テキスト ボックス 316"/>
        <xdr:cNvSpPr txBox="1"/>
      </xdr:nvSpPr>
      <xdr:spPr>
        <a:xfrm>
          <a:off x="13512800" y="623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18" name="フローチャート : 判断 317"/>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86377</xdr:rowOff>
    </xdr:from>
    <xdr:ext cx="762000" cy="259045"/>
    <xdr:sp macro="" textlink="">
      <xdr:nvSpPr>
        <xdr:cNvPr id="319" name="テキスト ボックス 318"/>
        <xdr:cNvSpPr txBox="1"/>
      </xdr:nvSpPr>
      <xdr:spPr>
        <a:xfrm>
          <a:off x="126238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33</xdr:row>
      <xdr:rowOff>57150</xdr:rowOff>
    </xdr:from>
    <xdr:to>
      <xdr:col>24</xdr:col>
      <xdr:colOff>82550</xdr:colOff>
      <xdr:row>33</xdr:row>
      <xdr:rowOff>158750</xdr:rowOff>
    </xdr:to>
    <xdr:sp macro="" textlink="">
      <xdr:nvSpPr>
        <xdr:cNvPr id="325" name="円/楕円 324"/>
        <xdr:cNvSpPr/>
      </xdr:nvSpPr>
      <xdr:spPr>
        <a:xfrm>
          <a:off x="16459200" y="571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73677</xdr:rowOff>
    </xdr:from>
    <xdr:ext cx="762000" cy="259045"/>
    <xdr:sp macro="" textlink="">
      <xdr:nvSpPr>
        <xdr:cNvPr id="326" name="補助費等該当値テキスト"/>
        <xdr:cNvSpPr txBox="1"/>
      </xdr:nvSpPr>
      <xdr:spPr>
        <a:xfrm>
          <a:off x="16598900" y="556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87630</xdr:rowOff>
    </xdr:from>
    <xdr:to>
      <xdr:col>22</xdr:col>
      <xdr:colOff>615950</xdr:colOff>
      <xdr:row>34</xdr:row>
      <xdr:rowOff>17780</xdr:rowOff>
    </xdr:to>
    <xdr:sp macro="" textlink="">
      <xdr:nvSpPr>
        <xdr:cNvPr id="327" name="円/楕円 326"/>
        <xdr:cNvSpPr/>
      </xdr:nvSpPr>
      <xdr:spPr>
        <a:xfrm>
          <a:off x="15621000" y="574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27957</xdr:rowOff>
    </xdr:from>
    <xdr:ext cx="736600" cy="259045"/>
    <xdr:sp macro="" textlink="">
      <xdr:nvSpPr>
        <xdr:cNvPr id="328" name="テキスト ボックス 327"/>
        <xdr:cNvSpPr txBox="1"/>
      </xdr:nvSpPr>
      <xdr:spPr>
        <a:xfrm>
          <a:off x="15290800" y="5514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118110</xdr:rowOff>
    </xdr:from>
    <xdr:to>
      <xdr:col>21</xdr:col>
      <xdr:colOff>412750</xdr:colOff>
      <xdr:row>34</xdr:row>
      <xdr:rowOff>48260</xdr:rowOff>
    </xdr:to>
    <xdr:sp macro="" textlink="">
      <xdr:nvSpPr>
        <xdr:cNvPr id="329" name="円/楕円 328"/>
        <xdr:cNvSpPr/>
      </xdr:nvSpPr>
      <xdr:spPr>
        <a:xfrm>
          <a:off x="14732000" y="577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58437</xdr:rowOff>
    </xdr:from>
    <xdr:ext cx="762000" cy="259045"/>
    <xdr:sp macro="" textlink="">
      <xdr:nvSpPr>
        <xdr:cNvPr id="330" name="テキスト ボックス 329"/>
        <xdr:cNvSpPr txBox="1"/>
      </xdr:nvSpPr>
      <xdr:spPr>
        <a:xfrm>
          <a:off x="14401800" y="554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156210</xdr:rowOff>
    </xdr:from>
    <xdr:to>
      <xdr:col>20</xdr:col>
      <xdr:colOff>209550</xdr:colOff>
      <xdr:row>34</xdr:row>
      <xdr:rowOff>86360</xdr:rowOff>
    </xdr:to>
    <xdr:sp macro="" textlink="">
      <xdr:nvSpPr>
        <xdr:cNvPr id="331" name="円/楕円 330"/>
        <xdr:cNvSpPr/>
      </xdr:nvSpPr>
      <xdr:spPr>
        <a:xfrm>
          <a:off x="13843000" y="581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96537</xdr:rowOff>
    </xdr:from>
    <xdr:ext cx="762000" cy="259045"/>
    <xdr:sp macro="" textlink="">
      <xdr:nvSpPr>
        <xdr:cNvPr id="332" name="テキスト ボックス 331"/>
        <xdr:cNvSpPr txBox="1"/>
      </xdr:nvSpPr>
      <xdr:spPr>
        <a:xfrm>
          <a:off x="13512800" y="558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22860</xdr:rowOff>
    </xdr:from>
    <xdr:to>
      <xdr:col>19</xdr:col>
      <xdr:colOff>6350</xdr:colOff>
      <xdr:row>34</xdr:row>
      <xdr:rowOff>124460</xdr:rowOff>
    </xdr:to>
    <xdr:sp macro="" textlink="">
      <xdr:nvSpPr>
        <xdr:cNvPr id="333" name="円/楕円 332"/>
        <xdr:cNvSpPr/>
      </xdr:nvSpPr>
      <xdr:spPr>
        <a:xfrm>
          <a:off x="12954000" y="585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134637</xdr:rowOff>
    </xdr:from>
    <xdr:ext cx="762000" cy="259045"/>
    <xdr:sp macro="" textlink="">
      <xdr:nvSpPr>
        <xdr:cNvPr id="334" name="テキスト ボックス 333"/>
        <xdr:cNvSpPr txBox="1"/>
      </xdr:nvSpPr>
      <xdr:spPr>
        <a:xfrm>
          <a:off x="12623800" y="562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年度においては、類似団体内平均値を5.</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と大きく下回っており、今後も起債の抑制に努める。今後、清掃センター整備事業において高額な地方債の借入が見込まれるが、将来の公債費の推移を予測しながら、最少の経費で最大の効果をあげることができるよう事業を遂行す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9" name="直線コネクタ 348"/>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0" name="テキスト ボックス 349"/>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1" name="直線コネクタ 350"/>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2" name="テキスト ボックス 351"/>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3" name="直線コネクタ 352"/>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4" name="テキスト ボックス 353"/>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5" name="直線コネクタ 354"/>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6" name="テキスト ボックス 355"/>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104139</xdr:rowOff>
    </xdr:to>
    <xdr:cxnSp macro="">
      <xdr:nvCxnSpPr>
        <xdr:cNvPr id="359" name="直線コネクタ 358"/>
        <xdr:cNvCxnSpPr/>
      </xdr:nvCxnSpPr>
      <xdr:spPr>
        <a:xfrm flipV="1">
          <a:off x="4826000" y="12828016"/>
          <a:ext cx="0" cy="992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76216</xdr:rowOff>
    </xdr:from>
    <xdr:ext cx="762000" cy="259045"/>
    <xdr:sp macro="" textlink="">
      <xdr:nvSpPr>
        <xdr:cNvPr id="360" name="公債費最小値テキスト"/>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80</xdr:row>
      <xdr:rowOff>104139</xdr:rowOff>
    </xdr:from>
    <xdr:to>
      <xdr:col>7</xdr:col>
      <xdr:colOff>104775</xdr:colOff>
      <xdr:row>80</xdr:row>
      <xdr:rowOff>104139</xdr:rowOff>
    </xdr:to>
    <xdr:cxnSp macro="">
      <xdr:nvCxnSpPr>
        <xdr:cNvPr id="361" name="直線コネクタ 360"/>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62"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3" name="直線コネクタ 362"/>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143002</xdr:rowOff>
    </xdr:from>
    <xdr:to>
      <xdr:col>7</xdr:col>
      <xdr:colOff>15875</xdr:colOff>
      <xdr:row>75</xdr:row>
      <xdr:rowOff>161289</xdr:rowOff>
    </xdr:to>
    <xdr:cxnSp macro="">
      <xdr:nvCxnSpPr>
        <xdr:cNvPr id="364" name="直線コネクタ 363"/>
        <xdr:cNvCxnSpPr/>
      </xdr:nvCxnSpPr>
      <xdr:spPr>
        <a:xfrm flipV="1">
          <a:off x="3987800" y="13001752"/>
          <a:ext cx="8382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144290</xdr:rowOff>
    </xdr:from>
    <xdr:ext cx="762000" cy="259045"/>
    <xdr:sp macro="" textlink="">
      <xdr:nvSpPr>
        <xdr:cNvPr id="365" name="公債費平均値テキスト"/>
        <xdr:cNvSpPr txBox="1"/>
      </xdr:nvSpPr>
      <xdr:spPr>
        <a:xfrm>
          <a:off x="4914900" y="13174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66" name="フローチャート : 判断 365"/>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161289</xdr:rowOff>
    </xdr:from>
    <xdr:to>
      <xdr:col>5</xdr:col>
      <xdr:colOff>549275</xdr:colOff>
      <xdr:row>75</xdr:row>
      <xdr:rowOff>165863</xdr:rowOff>
    </xdr:to>
    <xdr:cxnSp macro="">
      <xdr:nvCxnSpPr>
        <xdr:cNvPr id="367" name="直線コネクタ 366"/>
        <xdr:cNvCxnSpPr/>
      </xdr:nvCxnSpPr>
      <xdr:spPr>
        <a:xfrm flipV="1">
          <a:off x="3098800" y="13020039"/>
          <a:ext cx="8890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68" name="フローチャート : 判断 367"/>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105427</xdr:rowOff>
    </xdr:from>
    <xdr:ext cx="736600" cy="259045"/>
    <xdr:sp macro="" textlink="">
      <xdr:nvSpPr>
        <xdr:cNvPr id="369" name="テキスト ボックス 368"/>
        <xdr:cNvSpPr txBox="1"/>
      </xdr:nvSpPr>
      <xdr:spPr>
        <a:xfrm>
          <a:off x="3606800" y="1330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165863</xdr:rowOff>
    </xdr:from>
    <xdr:to>
      <xdr:col>4</xdr:col>
      <xdr:colOff>346075</xdr:colOff>
      <xdr:row>76</xdr:row>
      <xdr:rowOff>17272</xdr:rowOff>
    </xdr:to>
    <xdr:cxnSp macro="">
      <xdr:nvCxnSpPr>
        <xdr:cNvPr id="370" name="直線コネクタ 369"/>
        <xdr:cNvCxnSpPr/>
      </xdr:nvCxnSpPr>
      <xdr:spPr>
        <a:xfrm flipV="1">
          <a:off x="2209800" y="13024613"/>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37337</xdr:rowOff>
    </xdr:from>
    <xdr:to>
      <xdr:col>4</xdr:col>
      <xdr:colOff>396875</xdr:colOff>
      <xdr:row>77</xdr:row>
      <xdr:rowOff>138937</xdr:rowOff>
    </xdr:to>
    <xdr:sp macro="" textlink="">
      <xdr:nvSpPr>
        <xdr:cNvPr id="371" name="フローチャート : 判断 370"/>
        <xdr:cNvSpPr/>
      </xdr:nvSpPr>
      <xdr:spPr>
        <a:xfrm>
          <a:off x="3048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123714</xdr:rowOff>
    </xdr:from>
    <xdr:ext cx="762000" cy="259045"/>
    <xdr:sp macro="" textlink="">
      <xdr:nvSpPr>
        <xdr:cNvPr id="372" name="テキスト ボックス 371"/>
        <xdr:cNvSpPr txBox="1"/>
      </xdr:nvSpPr>
      <xdr:spPr>
        <a:xfrm>
          <a:off x="2717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17272</xdr:rowOff>
    </xdr:from>
    <xdr:to>
      <xdr:col>3</xdr:col>
      <xdr:colOff>142875</xdr:colOff>
      <xdr:row>76</xdr:row>
      <xdr:rowOff>17272</xdr:rowOff>
    </xdr:to>
    <xdr:cxnSp macro="">
      <xdr:nvCxnSpPr>
        <xdr:cNvPr id="373" name="直線コネクタ 372"/>
        <xdr:cNvCxnSpPr/>
      </xdr:nvCxnSpPr>
      <xdr:spPr>
        <a:xfrm>
          <a:off x="1320800" y="130474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55626</xdr:rowOff>
    </xdr:from>
    <xdr:to>
      <xdr:col>3</xdr:col>
      <xdr:colOff>193675</xdr:colOff>
      <xdr:row>77</xdr:row>
      <xdr:rowOff>157226</xdr:rowOff>
    </xdr:to>
    <xdr:sp macro="" textlink="">
      <xdr:nvSpPr>
        <xdr:cNvPr id="374" name="フローチャート : 判断 373"/>
        <xdr:cNvSpPr/>
      </xdr:nvSpPr>
      <xdr:spPr>
        <a:xfrm>
          <a:off x="2159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142003</xdr:rowOff>
    </xdr:from>
    <xdr:ext cx="762000" cy="259045"/>
    <xdr:sp macro="" textlink="">
      <xdr:nvSpPr>
        <xdr:cNvPr id="375" name="テキスト ボックス 374"/>
        <xdr:cNvSpPr txBox="1"/>
      </xdr:nvSpPr>
      <xdr:spPr>
        <a:xfrm>
          <a:off x="1828800" y="1334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6" name="フローチャート : 判断 375"/>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7129</xdr:rowOff>
    </xdr:from>
    <xdr:ext cx="762000" cy="259045"/>
    <xdr:sp macro="" textlink="">
      <xdr:nvSpPr>
        <xdr:cNvPr id="377" name="テキスト ボックス 376"/>
        <xdr:cNvSpPr txBox="1"/>
      </xdr:nvSpPr>
      <xdr:spPr>
        <a:xfrm>
          <a:off x="939800" y="1338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92202</xdr:rowOff>
    </xdr:from>
    <xdr:to>
      <xdr:col>7</xdr:col>
      <xdr:colOff>66675</xdr:colOff>
      <xdr:row>76</xdr:row>
      <xdr:rowOff>22352</xdr:rowOff>
    </xdr:to>
    <xdr:sp macro="" textlink="">
      <xdr:nvSpPr>
        <xdr:cNvPr id="383" name="円/楕円 382"/>
        <xdr:cNvSpPr/>
      </xdr:nvSpPr>
      <xdr:spPr>
        <a:xfrm>
          <a:off x="4775200" y="12950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108729</xdr:rowOff>
    </xdr:from>
    <xdr:ext cx="762000" cy="259045"/>
    <xdr:sp macro="" textlink="">
      <xdr:nvSpPr>
        <xdr:cNvPr id="384" name="公債費該当値テキスト"/>
        <xdr:cNvSpPr txBox="1"/>
      </xdr:nvSpPr>
      <xdr:spPr>
        <a:xfrm>
          <a:off x="4914900" y="12796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110490</xdr:rowOff>
    </xdr:from>
    <xdr:to>
      <xdr:col>5</xdr:col>
      <xdr:colOff>600075</xdr:colOff>
      <xdr:row>76</xdr:row>
      <xdr:rowOff>40639</xdr:rowOff>
    </xdr:to>
    <xdr:sp macro="" textlink="">
      <xdr:nvSpPr>
        <xdr:cNvPr id="385" name="円/楕円 384"/>
        <xdr:cNvSpPr/>
      </xdr:nvSpPr>
      <xdr:spPr>
        <a:xfrm>
          <a:off x="3937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50817</xdr:rowOff>
    </xdr:from>
    <xdr:ext cx="736600" cy="259045"/>
    <xdr:sp macro="" textlink="">
      <xdr:nvSpPr>
        <xdr:cNvPr id="386" name="テキスト ボックス 385"/>
        <xdr:cNvSpPr txBox="1"/>
      </xdr:nvSpPr>
      <xdr:spPr>
        <a:xfrm>
          <a:off x="3606800" y="12738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115062</xdr:rowOff>
    </xdr:from>
    <xdr:to>
      <xdr:col>4</xdr:col>
      <xdr:colOff>396875</xdr:colOff>
      <xdr:row>76</xdr:row>
      <xdr:rowOff>45213</xdr:rowOff>
    </xdr:to>
    <xdr:sp macro="" textlink="">
      <xdr:nvSpPr>
        <xdr:cNvPr id="387" name="円/楕円 386"/>
        <xdr:cNvSpPr/>
      </xdr:nvSpPr>
      <xdr:spPr>
        <a:xfrm>
          <a:off x="3048000" y="1297381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55389</xdr:rowOff>
    </xdr:from>
    <xdr:ext cx="762000" cy="259045"/>
    <xdr:sp macro="" textlink="">
      <xdr:nvSpPr>
        <xdr:cNvPr id="388" name="テキスト ボックス 387"/>
        <xdr:cNvSpPr txBox="1"/>
      </xdr:nvSpPr>
      <xdr:spPr>
        <a:xfrm>
          <a:off x="2717800" y="12742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137922</xdr:rowOff>
    </xdr:from>
    <xdr:to>
      <xdr:col>3</xdr:col>
      <xdr:colOff>193675</xdr:colOff>
      <xdr:row>76</xdr:row>
      <xdr:rowOff>68072</xdr:rowOff>
    </xdr:to>
    <xdr:sp macro="" textlink="">
      <xdr:nvSpPr>
        <xdr:cNvPr id="389" name="円/楕円 388"/>
        <xdr:cNvSpPr/>
      </xdr:nvSpPr>
      <xdr:spPr>
        <a:xfrm>
          <a:off x="2159000" y="12996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78249</xdr:rowOff>
    </xdr:from>
    <xdr:ext cx="762000" cy="259045"/>
    <xdr:sp macro="" textlink="">
      <xdr:nvSpPr>
        <xdr:cNvPr id="390" name="テキスト ボックス 389"/>
        <xdr:cNvSpPr txBox="1"/>
      </xdr:nvSpPr>
      <xdr:spPr>
        <a:xfrm>
          <a:off x="1828800" y="12765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137922</xdr:rowOff>
    </xdr:from>
    <xdr:to>
      <xdr:col>1</xdr:col>
      <xdr:colOff>676275</xdr:colOff>
      <xdr:row>76</xdr:row>
      <xdr:rowOff>68072</xdr:rowOff>
    </xdr:to>
    <xdr:sp macro="" textlink="">
      <xdr:nvSpPr>
        <xdr:cNvPr id="391" name="円/楕円 390"/>
        <xdr:cNvSpPr/>
      </xdr:nvSpPr>
      <xdr:spPr>
        <a:xfrm>
          <a:off x="1270000" y="12996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78249</xdr:rowOff>
    </xdr:from>
    <xdr:ext cx="762000" cy="259045"/>
    <xdr:sp macro="" textlink="">
      <xdr:nvSpPr>
        <xdr:cNvPr id="392" name="テキスト ボックス 391"/>
        <xdr:cNvSpPr txBox="1"/>
      </xdr:nvSpPr>
      <xdr:spPr>
        <a:xfrm>
          <a:off x="939800" y="12765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年度においては、類似団体内平均値に比べ</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8</a:t>
          </a:r>
          <a:r>
            <a:rPr lang="ja-JP" altLang="ja-JP" sz="1100" b="0" i="0" baseline="0">
              <a:solidFill>
                <a:schemeClr val="dk1"/>
              </a:solidFill>
              <a:effectLst/>
              <a:latin typeface="+mn-lt"/>
              <a:ea typeface="+mn-ea"/>
              <a:cs typeface="+mn-cs"/>
            </a:rPr>
            <a:t>％上回っている。今後においては、高齢化社会による社会保障費の増大から更なる財政の硬直化が見込まれため、財源の確保、行政コストの削減、事業・施策の取捨選択を図り、持続可能な財政運営を行う必要がある</a:t>
          </a:r>
          <a:r>
            <a:rPr lang="ja-JP" altLang="en-US"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rtl="0"/>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7" name="直線コネクタ 40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8" name="テキスト ボックス 40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9" name="直線コネクタ 40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0" name="テキスト ボックス 40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3" name="直線コネクタ 41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4" name="テキスト ボックス 41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5" name="直線コネクタ 41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6" name="テキスト ボックス 41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20320</xdr:rowOff>
    </xdr:from>
    <xdr:to>
      <xdr:col>24</xdr:col>
      <xdr:colOff>31750</xdr:colOff>
      <xdr:row>82</xdr:row>
      <xdr:rowOff>12700</xdr:rowOff>
    </xdr:to>
    <xdr:cxnSp macro="">
      <xdr:nvCxnSpPr>
        <xdr:cNvPr id="420" name="直線コネクタ 419"/>
        <xdr:cNvCxnSpPr/>
      </xdr:nvCxnSpPr>
      <xdr:spPr>
        <a:xfrm flipV="1">
          <a:off x="16510000" y="127076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156227</xdr:rowOff>
    </xdr:from>
    <xdr:ext cx="762000" cy="259045"/>
    <xdr:sp macro="" textlink="">
      <xdr:nvSpPr>
        <xdr:cNvPr id="421" name="公債費以外最小値テキスト"/>
        <xdr:cNvSpPr txBox="1"/>
      </xdr:nvSpPr>
      <xdr:spPr>
        <a:xfrm>
          <a:off x="16598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23</xdr:col>
      <xdr:colOff>628650</xdr:colOff>
      <xdr:row>82</xdr:row>
      <xdr:rowOff>12700</xdr:rowOff>
    </xdr:from>
    <xdr:to>
      <xdr:col>24</xdr:col>
      <xdr:colOff>120650</xdr:colOff>
      <xdr:row>82</xdr:row>
      <xdr:rowOff>12700</xdr:rowOff>
    </xdr:to>
    <xdr:cxnSp macro="">
      <xdr:nvCxnSpPr>
        <xdr:cNvPr id="422" name="直線コネクタ 421"/>
        <xdr:cNvCxnSpPr/>
      </xdr:nvCxnSpPr>
      <xdr:spPr>
        <a:xfrm>
          <a:off x="16421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106697</xdr:rowOff>
    </xdr:from>
    <xdr:ext cx="762000" cy="259045"/>
    <xdr:sp macro="" textlink="">
      <xdr:nvSpPr>
        <xdr:cNvPr id="423" name="公債費以外最大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55.2</a:t>
          </a:r>
          <a:endParaRPr kumimoji="1" lang="ja-JP" altLang="en-US" sz="1000" b="1">
            <a:latin typeface="ＭＳ Ｐゴシック"/>
          </a:endParaRPr>
        </a:p>
      </xdr:txBody>
    </xdr:sp>
    <xdr:clientData/>
  </xdr:oneCellAnchor>
  <xdr:twoCellAnchor>
    <xdr:from>
      <xdr:col>23</xdr:col>
      <xdr:colOff>628650</xdr:colOff>
      <xdr:row>74</xdr:row>
      <xdr:rowOff>20320</xdr:rowOff>
    </xdr:from>
    <xdr:to>
      <xdr:col>24</xdr:col>
      <xdr:colOff>120650</xdr:colOff>
      <xdr:row>74</xdr:row>
      <xdr:rowOff>20320</xdr:rowOff>
    </xdr:to>
    <xdr:cxnSp macro="">
      <xdr:nvCxnSpPr>
        <xdr:cNvPr id="424" name="直線コネクタ 423"/>
        <xdr:cNvCxnSpPr/>
      </xdr:nvCxnSpPr>
      <xdr:spPr>
        <a:xfrm>
          <a:off x="16421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153670</xdr:rowOff>
    </xdr:from>
    <xdr:to>
      <xdr:col>24</xdr:col>
      <xdr:colOff>31750</xdr:colOff>
      <xdr:row>79</xdr:row>
      <xdr:rowOff>46989</xdr:rowOff>
    </xdr:to>
    <xdr:cxnSp macro="">
      <xdr:nvCxnSpPr>
        <xdr:cNvPr id="425" name="直線コネクタ 424"/>
        <xdr:cNvCxnSpPr/>
      </xdr:nvCxnSpPr>
      <xdr:spPr>
        <a:xfrm>
          <a:off x="15671800" y="13526770"/>
          <a:ext cx="838200" cy="64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134638</xdr:rowOff>
    </xdr:from>
    <xdr:ext cx="762000" cy="259045"/>
    <xdr:sp macro="" textlink="">
      <xdr:nvSpPr>
        <xdr:cNvPr id="426" name="公債費以外平均値テキスト"/>
        <xdr:cNvSpPr txBox="1"/>
      </xdr:nvSpPr>
      <xdr:spPr>
        <a:xfrm>
          <a:off x="16598900" y="13164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27" name="フローチャート : 判断 426"/>
        <xdr:cNvSpPr/>
      </xdr:nvSpPr>
      <xdr:spPr>
        <a:xfrm>
          <a:off x="16459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153670</xdr:rowOff>
    </xdr:from>
    <xdr:to>
      <xdr:col>22</xdr:col>
      <xdr:colOff>565150</xdr:colOff>
      <xdr:row>79</xdr:row>
      <xdr:rowOff>43180</xdr:rowOff>
    </xdr:to>
    <xdr:cxnSp macro="">
      <xdr:nvCxnSpPr>
        <xdr:cNvPr id="428" name="直線コネクタ 427"/>
        <xdr:cNvCxnSpPr/>
      </xdr:nvCxnSpPr>
      <xdr:spPr>
        <a:xfrm flipV="1">
          <a:off x="14782800" y="1352677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102870</xdr:rowOff>
    </xdr:from>
    <xdr:to>
      <xdr:col>22</xdr:col>
      <xdr:colOff>615950</xdr:colOff>
      <xdr:row>78</xdr:row>
      <xdr:rowOff>33020</xdr:rowOff>
    </xdr:to>
    <xdr:sp macro="" textlink="">
      <xdr:nvSpPr>
        <xdr:cNvPr id="429" name="フローチャート : 判断 428"/>
        <xdr:cNvSpPr/>
      </xdr:nvSpPr>
      <xdr:spPr>
        <a:xfrm>
          <a:off x="15621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43197</xdr:rowOff>
    </xdr:from>
    <xdr:ext cx="736600" cy="259045"/>
    <xdr:sp macro="" textlink="">
      <xdr:nvSpPr>
        <xdr:cNvPr id="430" name="テキスト ボックス 429"/>
        <xdr:cNvSpPr txBox="1"/>
      </xdr:nvSpPr>
      <xdr:spPr>
        <a:xfrm>
          <a:off x="15290800" y="1307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43180</xdr:rowOff>
    </xdr:from>
    <xdr:to>
      <xdr:col>21</xdr:col>
      <xdr:colOff>361950</xdr:colOff>
      <xdr:row>79</xdr:row>
      <xdr:rowOff>142239</xdr:rowOff>
    </xdr:to>
    <xdr:cxnSp macro="">
      <xdr:nvCxnSpPr>
        <xdr:cNvPr id="431" name="直線コネクタ 430"/>
        <xdr:cNvCxnSpPr/>
      </xdr:nvCxnSpPr>
      <xdr:spPr>
        <a:xfrm flipV="1">
          <a:off x="13893800" y="13587730"/>
          <a:ext cx="889000" cy="99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2" name="フローチャート : 判断 431"/>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33" name="テキスト ボックス 432"/>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142239</xdr:rowOff>
    </xdr:from>
    <xdr:to>
      <xdr:col>20</xdr:col>
      <xdr:colOff>158750</xdr:colOff>
      <xdr:row>80</xdr:row>
      <xdr:rowOff>24130</xdr:rowOff>
    </xdr:to>
    <xdr:cxnSp macro="">
      <xdr:nvCxnSpPr>
        <xdr:cNvPr id="434" name="直線コネクタ 433"/>
        <xdr:cNvCxnSpPr/>
      </xdr:nvCxnSpPr>
      <xdr:spPr>
        <a:xfrm flipV="1">
          <a:off x="13004800" y="13686789"/>
          <a:ext cx="8890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35" name="フローチャート : 判断 434"/>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123207</xdr:rowOff>
    </xdr:from>
    <xdr:ext cx="762000" cy="259045"/>
    <xdr:sp macro="" textlink="">
      <xdr:nvSpPr>
        <xdr:cNvPr id="436" name="テキスト ボックス 435"/>
        <xdr:cNvSpPr txBox="1"/>
      </xdr:nvSpPr>
      <xdr:spPr>
        <a:xfrm>
          <a:off x="13512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37" name="フローチャート : 判断 436"/>
        <xdr:cNvSpPr/>
      </xdr:nvSpPr>
      <xdr:spPr>
        <a:xfrm>
          <a:off x="12954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47007</xdr:rowOff>
    </xdr:from>
    <xdr:ext cx="762000" cy="259045"/>
    <xdr:sp macro="" textlink="">
      <xdr:nvSpPr>
        <xdr:cNvPr id="438" name="テキスト ボックス 437"/>
        <xdr:cNvSpPr txBox="1"/>
      </xdr:nvSpPr>
      <xdr:spPr>
        <a:xfrm>
          <a:off x="12623800" y="1307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167639</xdr:rowOff>
    </xdr:from>
    <xdr:to>
      <xdr:col>24</xdr:col>
      <xdr:colOff>82550</xdr:colOff>
      <xdr:row>79</xdr:row>
      <xdr:rowOff>97789</xdr:rowOff>
    </xdr:to>
    <xdr:sp macro="" textlink="">
      <xdr:nvSpPr>
        <xdr:cNvPr id="444" name="円/楕円 443"/>
        <xdr:cNvSpPr/>
      </xdr:nvSpPr>
      <xdr:spPr>
        <a:xfrm>
          <a:off x="16459200" y="13540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139716</xdr:rowOff>
    </xdr:from>
    <xdr:ext cx="762000" cy="259045"/>
    <xdr:sp macro="" textlink="">
      <xdr:nvSpPr>
        <xdr:cNvPr id="445" name="公債費以外該当値テキスト"/>
        <xdr:cNvSpPr txBox="1"/>
      </xdr:nvSpPr>
      <xdr:spPr>
        <a:xfrm>
          <a:off x="165989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102870</xdr:rowOff>
    </xdr:from>
    <xdr:to>
      <xdr:col>22</xdr:col>
      <xdr:colOff>615950</xdr:colOff>
      <xdr:row>79</xdr:row>
      <xdr:rowOff>33020</xdr:rowOff>
    </xdr:to>
    <xdr:sp macro="" textlink="">
      <xdr:nvSpPr>
        <xdr:cNvPr id="446" name="円/楕円 445"/>
        <xdr:cNvSpPr/>
      </xdr:nvSpPr>
      <xdr:spPr>
        <a:xfrm>
          <a:off x="15621000" y="13475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17797</xdr:rowOff>
    </xdr:from>
    <xdr:ext cx="736600" cy="259045"/>
    <xdr:sp macro="" textlink="">
      <xdr:nvSpPr>
        <xdr:cNvPr id="447" name="テキスト ボックス 446"/>
        <xdr:cNvSpPr txBox="1"/>
      </xdr:nvSpPr>
      <xdr:spPr>
        <a:xfrm>
          <a:off x="15290800" y="135623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76.7</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163830</xdr:rowOff>
    </xdr:from>
    <xdr:to>
      <xdr:col>21</xdr:col>
      <xdr:colOff>412750</xdr:colOff>
      <xdr:row>79</xdr:row>
      <xdr:rowOff>93980</xdr:rowOff>
    </xdr:to>
    <xdr:sp macro="" textlink="">
      <xdr:nvSpPr>
        <xdr:cNvPr id="448" name="円/楕円 447"/>
        <xdr:cNvSpPr/>
      </xdr:nvSpPr>
      <xdr:spPr>
        <a:xfrm>
          <a:off x="14732000" y="13536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78757</xdr:rowOff>
    </xdr:from>
    <xdr:ext cx="762000" cy="259045"/>
    <xdr:sp macro="" textlink="">
      <xdr:nvSpPr>
        <xdr:cNvPr id="449" name="テキスト ボックス 448"/>
        <xdr:cNvSpPr txBox="1"/>
      </xdr:nvSpPr>
      <xdr:spPr>
        <a:xfrm>
          <a:off x="14401800" y="13623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78.3</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91439</xdr:rowOff>
    </xdr:from>
    <xdr:to>
      <xdr:col>20</xdr:col>
      <xdr:colOff>209550</xdr:colOff>
      <xdr:row>80</xdr:row>
      <xdr:rowOff>21589</xdr:rowOff>
    </xdr:to>
    <xdr:sp macro="" textlink="">
      <xdr:nvSpPr>
        <xdr:cNvPr id="450" name="円/楕円 449"/>
        <xdr:cNvSpPr/>
      </xdr:nvSpPr>
      <xdr:spPr>
        <a:xfrm>
          <a:off x="13843000" y="13635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6366</xdr:rowOff>
    </xdr:from>
    <xdr:ext cx="762000" cy="259045"/>
    <xdr:sp macro="" textlink="">
      <xdr:nvSpPr>
        <xdr:cNvPr id="451" name="テキスト ボックス 450"/>
        <xdr:cNvSpPr txBox="1"/>
      </xdr:nvSpPr>
      <xdr:spPr>
        <a:xfrm>
          <a:off x="13512800" y="13722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144780</xdr:rowOff>
    </xdr:from>
    <xdr:to>
      <xdr:col>19</xdr:col>
      <xdr:colOff>6350</xdr:colOff>
      <xdr:row>80</xdr:row>
      <xdr:rowOff>74930</xdr:rowOff>
    </xdr:to>
    <xdr:sp macro="" textlink="">
      <xdr:nvSpPr>
        <xdr:cNvPr id="452" name="円/楕円 451"/>
        <xdr:cNvSpPr/>
      </xdr:nvSpPr>
      <xdr:spPr>
        <a:xfrm>
          <a:off x="12954000" y="13689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59707</xdr:rowOff>
    </xdr:from>
    <xdr:ext cx="762000" cy="259045"/>
    <xdr:sp macro="" textlink="">
      <xdr:nvSpPr>
        <xdr:cNvPr id="453" name="テキスト ボックス 452"/>
        <xdr:cNvSpPr txBox="1"/>
      </xdr:nvSpPr>
      <xdr:spPr>
        <a:xfrm>
          <a:off x="12623800" y="13775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三重県菰野町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56210</xdr:rowOff>
    </xdr:from>
    <xdr:to>
      <xdr:col>4</xdr:col>
      <xdr:colOff>1117600</xdr:colOff>
      <xdr:row>20</xdr:row>
      <xdr:rowOff>18285</xdr:rowOff>
    </xdr:to>
    <xdr:cxnSp macro="">
      <xdr:nvCxnSpPr>
        <xdr:cNvPr id="47" name="直線コネクタ 46"/>
        <xdr:cNvCxnSpPr/>
      </xdr:nvCxnSpPr>
      <xdr:spPr bwMode="auto">
        <a:xfrm flipV="1">
          <a:off x="5651500" y="2161235"/>
          <a:ext cx="0" cy="133367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161812</xdr:rowOff>
    </xdr:from>
    <xdr:ext cx="762000" cy="259045"/>
    <xdr:sp macro="" textlink="">
      <xdr:nvSpPr>
        <xdr:cNvPr id="48" name="人口1人当たり決算額の推移最小値テキスト130"/>
        <xdr:cNvSpPr txBox="1"/>
      </xdr:nvSpPr>
      <xdr:spPr>
        <a:xfrm>
          <a:off x="5740400" y="346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40,612</a:t>
          </a:r>
          <a:endParaRPr kumimoji="1" lang="ja-JP" altLang="en-US" sz="1000" b="1">
            <a:latin typeface="ＭＳ Ｐゴシック"/>
          </a:endParaRPr>
        </a:p>
      </xdr:txBody>
    </xdr:sp>
    <xdr:clientData/>
  </xdr:oneCellAnchor>
  <xdr:twoCellAnchor>
    <xdr:from>
      <xdr:col>4</xdr:col>
      <xdr:colOff>1028700</xdr:colOff>
      <xdr:row>20</xdr:row>
      <xdr:rowOff>18285</xdr:rowOff>
    </xdr:from>
    <xdr:to>
      <xdr:col>5</xdr:col>
      <xdr:colOff>73025</xdr:colOff>
      <xdr:row>20</xdr:row>
      <xdr:rowOff>18285</xdr:rowOff>
    </xdr:to>
    <xdr:cxnSp macro="">
      <xdr:nvCxnSpPr>
        <xdr:cNvPr id="49" name="直線コネクタ 48"/>
        <xdr:cNvCxnSpPr/>
      </xdr:nvCxnSpPr>
      <xdr:spPr bwMode="auto">
        <a:xfrm>
          <a:off x="5562600" y="3494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142587</xdr:rowOff>
    </xdr:from>
    <xdr:ext cx="762000" cy="259045"/>
    <xdr:sp macro="" textlink="">
      <xdr:nvSpPr>
        <xdr:cNvPr id="50" name="人口1人当たり決算額の推移最大値テキスト130"/>
        <xdr:cNvSpPr txBox="1"/>
      </xdr:nvSpPr>
      <xdr:spPr>
        <a:xfrm>
          <a:off x="5740400" y="19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163,128</a:t>
          </a:r>
          <a:endParaRPr kumimoji="1" lang="ja-JP" altLang="en-US" sz="1000" b="1">
            <a:latin typeface="ＭＳ Ｐゴシック"/>
          </a:endParaRPr>
        </a:p>
      </xdr:txBody>
    </xdr:sp>
    <xdr:clientData/>
  </xdr:oneCellAnchor>
  <xdr:twoCellAnchor>
    <xdr:from>
      <xdr:col>4</xdr:col>
      <xdr:colOff>1028700</xdr:colOff>
      <xdr:row>12</xdr:row>
      <xdr:rowOff>56210</xdr:rowOff>
    </xdr:from>
    <xdr:to>
      <xdr:col>5</xdr:col>
      <xdr:colOff>73025</xdr:colOff>
      <xdr:row>12</xdr:row>
      <xdr:rowOff>56210</xdr:rowOff>
    </xdr:to>
    <xdr:cxnSp macro="">
      <xdr:nvCxnSpPr>
        <xdr:cNvPr id="51" name="直線コネクタ 50"/>
        <xdr:cNvCxnSpPr/>
      </xdr:nvCxnSpPr>
      <xdr:spPr bwMode="auto">
        <a:xfrm>
          <a:off x="5562600" y="2161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71831</xdr:rowOff>
    </xdr:from>
    <xdr:to>
      <xdr:col>4</xdr:col>
      <xdr:colOff>1117600</xdr:colOff>
      <xdr:row>18</xdr:row>
      <xdr:rowOff>77612</xdr:rowOff>
    </xdr:to>
    <xdr:cxnSp macro="">
      <xdr:nvCxnSpPr>
        <xdr:cNvPr id="52" name="直線コネクタ 51"/>
        <xdr:cNvCxnSpPr/>
      </xdr:nvCxnSpPr>
      <xdr:spPr bwMode="auto">
        <a:xfrm flipV="1">
          <a:off x="5003800" y="3205556"/>
          <a:ext cx="647700" cy="57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13359</xdr:rowOff>
    </xdr:from>
    <xdr:ext cx="762000" cy="259045"/>
    <xdr:sp macro="" textlink="">
      <xdr:nvSpPr>
        <xdr:cNvPr id="53" name="人口1人当たり決算額の推移平均値テキスト130"/>
        <xdr:cNvSpPr txBox="1"/>
      </xdr:nvSpPr>
      <xdr:spPr>
        <a:xfrm>
          <a:off x="5740400" y="2975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168282</xdr:rowOff>
    </xdr:from>
    <xdr:to>
      <xdr:col>5</xdr:col>
      <xdr:colOff>34925</xdr:colOff>
      <xdr:row>18</xdr:row>
      <xdr:rowOff>98432</xdr:rowOff>
    </xdr:to>
    <xdr:sp macro="" textlink="">
      <xdr:nvSpPr>
        <xdr:cNvPr id="54" name="フローチャート : 判断 53"/>
        <xdr:cNvSpPr/>
      </xdr:nvSpPr>
      <xdr:spPr bwMode="auto">
        <a:xfrm>
          <a:off x="56007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56515</xdr:rowOff>
    </xdr:from>
    <xdr:to>
      <xdr:col>4</xdr:col>
      <xdr:colOff>469900</xdr:colOff>
      <xdr:row>18</xdr:row>
      <xdr:rowOff>77612</xdr:rowOff>
    </xdr:to>
    <xdr:cxnSp macro="">
      <xdr:nvCxnSpPr>
        <xdr:cNvPr id="55" name="直線コネクタ 54"/>
        <xdr:cNvCxnSpPr/>
      </xdr:nvCxnSpPr>
      <xdr:spPr bwMode="auto">
        <a:xfrm>
          <a:off x="4305300" y="3190240"/>
          <a:ext cx="698500" cy="210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157386</xdr:rowOff>
    </xdr:from>
    <xdr:to>
      <xdr:col>4</xdr:col>
      <xdr:colOff>520700</xdr:colOff>
      <xdr:row>18</xdr:row>
      <xdr:rowOff>87536</xdr:rowOff>
    </xdr:to>
    <xdr:sp macro="" textlink="">
      <xdr:nvSpPr>
        <xdr:cNvPr id="56" name="フローチャート : 判断 55"/>
        <xdr:cNvSpPr/>
      </xdr:nvSpPr>
      <xdr:spPr bwMode="auto">
        <a:xfrm>
          <a:off x="49530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97713</xdr:rowOff>
    </xdr:from>
    <xdr:ext cx="736600" cy="259045"/>
    <xdr:sp macro="" textlink="">
      <xdr:nvSpPr>
        <xdr:cNvPr id="57" name="テキスト ボックス 56"/>
        <xdr:cNvSpPr txBox="1"/>
      </xdr:nvSpPr>
      <xdr:spPr>
        <a:xfrm>
          <a:off x="4622800" y="2888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56515</xdr:rowOff>
    </xdr:from>
    <xdr:to>
      <xdr:col>3</xdr:col>
      <xdr:colOff>904875</xdr:colOff>
      <xdr:row>18</xdr:row>
      <xdr:rowOff>66541</xdr:rowOff>
    </xdr:to>
    <xdr:cxnSp macro="">
      <xdr:nvCxnSpPr>
        <xdr:cNvPr id="58" name="直線コネクタ 57"/>
        <xdr:cNvCxnSpPr/>
      </xdr:nvCxnSpPr>
      <xdr:spPr bwMode="auto">
        <a:xfrm flipV="1">
          <a:off x="3606800" y="3190240"/>
          <a:ext cx="698500" cy="100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140012</xdr:rowOff>
    </xdr:from>
    <xdr:to>
      <xdr:col>3</xdr:col>
      <xdr:colOff>955675</xdr:colOff>
      <xdr:row>18</xdr:row>
      <xdr:rowOff>70162</xdr:rowOff>
    </xdr:to>
    <xdr:sp macro="" textlink="">
      <xdr:nvSpPr>
        <xdr:cNvPr id="59" name="フローチャート : 判断 58"/>
        <xdr:cNvSpPr/>
      </xdr:nvSpPr>
      <xdr:spPr bwMode="auto">
        <a:xfrm>
          <a:off x="42545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80339</xdr:rowOff>
    </xdr:from>
    <xdr:ext cx="762000" cy="259045"/>
    <xdr:sp macro="" textlink="">
      <xdr:nvSpPr>
        <xdr:cNvPr id="60" name="テキスト ボックス 59"/>
        <xdr:cNvSpPr txBox="1"/>
      </xdr:nvSpPr>
      <xdr:spPr>
        <a:xfrm>
          <a:off x="39243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57070</xdr:rowOff>
    </xdr:from>
    <xdr:to>
      <xdr:col>3</xdr:col>
      <xdr:colOff>206375</xdr:colOff>
      <xdr:row>18</xdr:row>
      <xdr:rowOff>66541</xdr:rowOff>
    </xdr:to>
    <xdr:cxnSp macro="">
      <xdr:nvCxnSpPr>
        <xdr:cNvPr id="61" name="直線コネクタ 60"/>
        <xdr:cNvCxnSpPr/>
      </xdr:nvCxnSpPr>
      <xdr:spPr bwMode="auto">
        <a:xfrm>
          <a:off x="2908300" y="3190795"/>
          <a:ext cx="698500" cy="94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147991</xdr:rowOff>
    </xdr:from>
    <xdr:to>
      <xdr:col>3</xdr:col>
      <xdr:colOff>257175</xdr:colOff>
      <xdr:row>18</xdr:row>
      <xdr:rowOff>78141</xdr:rowOff>
    </xdr:to>
    <xdr:sp macro="" textlink="">
      <xdr:nvSpPr>
        <xdr:cNvPr id="62" name="フローチャート : 判断 61"/>
        <xdr:cNvSpPr/>
      </xdr:nvSpPr>
      <xdr:spPr bwMode="auto">
        <a:xfrm>
          <a:off x="35560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88318</xdr:rowOff>
    </xdr:from>
    <xdr:ext cx="762000" cy="259045"/>
    <xdr:sp macro="" textlink="">
      <xdr:nvSpPr>
        <xdr:cNvPr id="63" name="テキスト ボックス 62"/>
        <xdr:cNvSpPr txBox="1"/>
      </xdr:nvSpPr>
      <xdr:spPr>
        <a:xfrm>
          <a:off x="32258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148198</xdr:rowOff>
    </xdr:from>
    <xdr:to>
      <xdr:col>2</xdr:col>
      <xdr:colOff>692150</xdr:colOff>
      <xdr:row>18</xdr:row>
      <xdr:rowOff>78348</xdr:rowOff>
    </xdr:to>
    <xdr:sp macro="" textlink="">
      <xdr:nvSpPr>
        <xdr:cNvPr id="64" name="フローチャート : 判断 63"/>
        <xdr:cNvSpPr/>
      </xdr:nvSpPr>
      <xdr:spPr bwMode="auto">
        <a:xfrm>
          <a:off x="2857500" y="3110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88525</xdr:rowOff>
    </xdr:from>
    <xdr:ext cx="762000" cy="259045"/>
    <xdr:sp macro="" textlink="">
      <xdr:nvSpPr>
        <xdr:cNvPr id="65" name="テキスト ボックス 64"/>
        <xdr:cNvSpPr txBox="1"/>
      </xdr:nvSpPr>
      <xdr:spPr>
        <a:xfrm>
          <a:off x="2527300" y="2879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21031</xdr:rowOff>
    </xdr:from>
    <xdr:to>
      <xdr:col>5</xdr:col>
      <xdr:colOff>34925</xdr:colOff>
      <xdr:row>18</xdr:row>
      <xdr:rowOff>122631</xdr:rowOff>
    </xdr:to>
    <xdr:sp macro="" textlink="">
      <xdr:nvSpPr>
        <xdr:cNvPr id="71" name="円/楕円 70"/>
        <xdr:cNvSpPr/>
      </xdr:nvSpPr>
      <xdr:spPr bwMode="auto">
        <a:xfrm>
          <a:off x="5600700" y="31547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164558</xdr:rowOff>
    </xdr:from>
    <xdr:ext cx="762000" cy="259045"/>
    <xdr:sp macro="" textlink="">
      <xdr:nvSpPr>
        <xdr:cNvPr id="72" name="人口1人当たり決算額の推移該当値テキスト130"/>
        <xdr:cNvSpPr txBox="1"/>
      </xdr:nvSpPr>
      <xdr:spPr>
        <a:xfrm>
          <a:off x="5740400" y="3126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67,193</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26812</xdr:rowOff>
    </xdr:from>
    <xdr:to>
      <xdr:col>4</xdr:col>
      <xdr:colOff>520700</xdr:colOff>
      <xdr:row>18</xdr:row>
      <xdr:rowOff>128412</xdr:rowOff>
    </xdr:to>
    <xdr:sp macro="" textlink="">
      <xdr:nvSpPr>
        <xdr:cNvPr id="73" name="円/楕円 72"/>
        <xdr:cNvSpPr/>
      </xdr:nvSpPr>
      <xdr:spPr bwMode="auto">
        <a:xfrm>
          <a:off x="4953000" y="31605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113189</xdr:rowOff>
    </xdr:from>
    <xdr:ext cx="736600" cy="259045"/>
    <xdr:sp macro="" textlink="">
      <xdr:nvSpPr>
        <xdr:cNvPr id="74" name="テキスト ボックス 73"/>
        <xdr:cNvSpPr txBox="1"/>
      </xdr:nvSpPr>
      <xdr:spPr>
        <a:xfrm>
          <a:off x="4622800" y="3246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66,662</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5715</xdr:rowOff>
    </xdr:from>
    <xdr:to>
      <xdr:col>3</xdr:col>
      <xdr:colOff>955675</xdr:colOff>
      <xdr:row>18</xdr:row>
      <xdr:rowOff>107315</xdr:rowOff>
    </xdr:to>
    <xdr:sp macro="" textlink="">
      <xdr:nvSpPr>
        <xdr:cNvPr id="75" name="円/楕円 74"/>
        <xdr:cNvSpPr/>
      </xdr:nvSpPr>
      <xdr:spPr bwMode="auto">
        <a:xfrm>
          <a:off x="4254500" y="31394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92092</xdr:rowOff>
    </xdr:from>
    <xdr:ext cx="762000" cy="259045"/>
    <xdr:sp macro="" textlink="">
      <xdr:nvSpPr>
        <xdr:cNvPr id="76" name="テキスト ボックス 75"/>
        <xdr:cNvSpPr txBox="1"/>
      </xdr:nvSpPr>
      <xdr:spPr>
        <a:xfrm>
          <a:off x="3924300" y="322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68,600</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15741</xdr:rowOff>
    </xdr:from>
    <xdr:to>
      <xdr:col>3</xdr:col>
      <xdr:colOff>257175</xdr:colOff>
      <xdr:row>18</xdr:row>
      <xdr:rowOff>117341</xdr:rowOff>
    </xdr:to>
    <xdr:sp macro="" textlink="">
      <xdr:nvSpPr>
        <xdr:cNvPr id="77" name="円/楕円 76"/>
        <xdr:cNvSpPr/>
      </xdr:nvSpPr>
      <xdr:spPr bwMode="auto">
        <a:xfrm>
          <a:off x="3556000" y="31494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102118</xdr:rowOff>
    </xdr:from>
    <xdr:ext cx="762000" cy="259045"/>
    <xdr:sp macro="" textlink="">
      <xdr:nvSpPr>
        <xdr:cNvPr id="78" name="テキスト ボックス 77"/>
        <xdr:cNvSpPr txBox="1"/>
      </xdr:nvSpPr>
      <xdr:spPr>
        <a:xfrm>
          <a:off x="3225800" y="3235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67,679</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6270</xdr:rowOff>
    </xdr:from>
    <xdr:to>
      <xdr:col>2</xdr:col>
      <xdr:colOff>692150</xdr:colOff>
      <xdr:row>18</xdr:row>
      <xdr:rowOff>107870</xdr:rowOff>
    </xdr:to>
    <xdr:sp macro="" textlink="">
      <xdr:nvSpPr>
        <xdr:cNvPr id="79" name="円/楕円 78"/>
        <xdr:cNvSpPr/>
      </xdr:nvSpPr>
      <xdr:spPr bwMode="auto">
        <a:xfrm>
          <a:off x="2857500" y="31399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92647</xdr:rowOff>
    </xdr:from>
    <xdr:ext cx="762000" cy="259045"/>
    <xdr:sp macro="" textlink="">
      <xdr:nvSpPr>
        <xdr:cNvPr id="80" name="テキスト ボックス 79"/>
        <xdr:cNvSpPr txBox="1"/>
      </xdr:nvSpPr>
      <xdr:spPr>
        <a:xfrm>
          <a:off x="2527300" y="3226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68,549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326796</xdr:rowOff>
    </xdr:from>
    <xdr:to>
      <xdr:col>4</xdr:col>
      <xdr:colOff>1117600</xdr:colOff>
      <xdr:row>37</xdr:row>
      <xdr:rowOff>169805</xdr:rowOff>
    </xdr:to>
    <xdr:cxnSp macro="">
      <xdr:nvCxnSpPr>
        <xdr:cNvPr id="108" name="直線コネクタ 107"/>
        <xdr:cNvCxnSpPr/>
      </xdr:nvCxnSpPr>
      <xdr:spPr bwMode="auto">
        <a:xfrm flipV="1">
          <a:off x="5651500" y="6251346"/>
          <a:ext cx="0" cy="10431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141882</xdr:rowOff>
    </xdr:from>
    <xdr:ext cx="762000" cy="259045"/>
    <xdr:sp macro="" textlink="">
      <xdr:nvSpPr>
        <xdr:cNvPr id="109" name="人口1人当たり決算額の推移最小値テキスト445"/>
        <xdr:cNvSpPr txBox="1"/>
      </xdr:nvSpPr>
      <xdr:spPr>
        <a:xfrm>
          <a:off x="5740400" y="726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-6,247</a:t>
          </a:r>
          <a:endParaRPr kumimoji="1" lang="ja-JP" altLang="en-US" sz="1000" b="1">
            <a:latin typeface="ＭＳ Ｐゴシック"/>
          </a:endParaRPr>
        </a:p>
      </xdr:txBody>
    </xdr:sp>
    <xdr:clientData/>
  </xdr:oneCellAnchor>
  <xdr:twoCellAnchor>
    <xdr:from>
      <xdr:col>4</xdr:col>
      <xdr:colOff>1028700</xdr:colOff>
      <xdr:row>37</xdr:row>
      <xdr:rowOff>169805</xdr:rowOff>
    </xdr:from>
    <xdr:to>
      <xdr:col>5</xdr:col>
      <xdr:colOff>73025</xdr:colOff>
      <xdr:row>37</xdr:row>
      <xdr:rowOff>169805</xdr:rowOff>
    </xdr:to>
    <xdr:cxnSp macro="">
      <xdr:nvCxnSpPr>
        <xdr:cNvPr id="110" name="直線コネクタ 109"/>
        <xdr:cNvCxnSpPr/>
      </xdr:nvCxnSpPr>
      <xdr:spPr bwMode="auto">
        <a:xfrm>
          <a:off x="5562600" y="729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70273</xdr:rowOff>
    </xdr:from>
    <xdr:ext cx="762000" cy="259045"/>
    <xdr:sp macro="" textlink="">
      <xdr:nvSpPr>
        <xdr:cNvPr id="111" name="人口1人当たり決算額の推移最大値テキスト445"/>
        <xdr:cNvSpPr txBox="1"/>
      </xdr:nvSpPr>
      <xdr:spPr>
        <a:xfrm>
          <a:off x="5740400" y="59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48,512</a:t>
          </a:r>
          <a:endParaRPr kumimoji="1" lang="ja-JP" altLang="en-US" sz="1000" b="1">
            <a:latin typeface="ＭＳ Ｐゴシック"/>
          </a:endParaRPr>
        </a:p>
      </xdr:txBody>
    </xdr:sp>
    <xdr:clientData/>
  </xdr:oneCellAnchor>
  <xdr:twoCellAnchor>
    <xdr:from>
      <xdr:col>4</xdr:col>
      <xdr:colOff>1028700</xdr:colOff>
      <xdr:row>33</xdr:row>
      <xdr:rowOff>326796</xdr:rowOff>
    </xdr:from>
    <xdr:to>
      <xdr:col>5</xdr:col>
      <xdr:colOff>73025</xdr:colOff>
      <xdr:row>33</xdr:row>
      <xdr:rowOff>326796</xdr:rowOff>
    </xdr:to>
    <xdr:cxnSp macro="">
      <xdr:nvCxnSpPr>
        <xdr:cNvPr id="112" name="直線コネクタ 111"/>
        <xdr:cNvCxnSpPr/>
      </xdr:nvCxnSpPr>
      <xdr:spPr bwMode="auto">
        <a:xfrm>
          <a:off x="5562600" y="6251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36246</xdr:rowOff>
    </xdr:from>
    <xdr:to>
      <xdr:col>4</xdr:col>
      <xdr:colOff>1117600</xdr:colOff>
      <xdr:row>36</xdr:row>
      <xdr:rowOff>76841</xdr:rowOff>
    </xdr:to>
    <xdr:cxnSp macro="">
      <xdr:nvCxnSpPr>
        <xdr:cNvPr id="113" name="直線コネクタ 112"/>
        <xdr:cNvCxnSpPr/>
      </xdr:nvCxnSpPr>
      <xdr:spPr bwMode="auto">
        <a:xfrm>
          <a:off x="5003800" y="6989496"/>
          <a:ext cx="647700" cy="405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74382</xdr:rowOff>
    </xdr:from>
    <xdr:ext cx="762000" cy="259045"/>
    <xdr:sp macro="" textlink="">
      <xdr:nvSpPr>
        <xdr:cNvPr id="114" name="人口1人当たり決算額の推移平均値テキスト445"/>
        <xdr:cNvSpPr txBox="1"/>
      </xdr:nvSpPr>
      <xdr:spPr>
        <a:xfrm>
          <a:off x="5740400" y="66847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229305</xdr:rowOff>
    </xdr:from>
    <xdr:to>
      <xdr:col>5</xdr:col>
      <xdr:colOff>34925</xdr:colOff>
      <xdr:row>35</xdr:row>
      <xdr:rowOff>330905</xdr:rowOff>
    </xdr:to>
    <xdr:sp macro="" textlink="">
      <xdr:nvSpPr>
        <xdr:cNvPr id="115" name="フローチャート : 判断 114"/>
        <xdr:cNvSpPr/>
      </xdr:nvSpPr>
      <xdr:spPr bwMode="auto">
        <a:xfrm>
          <a:off x="56007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3213</xdr:rowOff>
    </xdr:from>
    <xdr:to>
      <xdr:col>4</xdr:col>
      <xdr:colOff>469900</xdr:colOff>
      <xdr:row>36</xdr:row>
      <xdr:rowOff>36246</xdr:rowOff>
    </xdr:to>
    <xdr:cxnSp macro="">
      <xdr:nvCxnSpPr>
        <xdr:cNvPr id="116" name="直線コネクタ 115"/>
        <xdr:cNvCxnSpPr/>
      </xdr:nvCxnSpPr>
      <xdr:spPr bwMode="auto">
        <a:xfrm>
          <a:off x="4305300" y="6956463"/>
          <a:ext cx="698500" cy="330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206007</xdr:rowOff>
    </xdr:from>
    <xdr:to>
      <xdr:col>4</xdr:col>
      <xdr:colOff>520700</xdr:colOff>
      <xdr:row>35</xdr:row>
      <xdr:rowOff>307607</xdr:rowOff>
    </xdr:to>
    <xdr:sp macro="" textlink="">
      <xdr:nvSpPr>
        <xdr:cNvPr id="117" name="フローチャート : 判断 116"/>
        <xdr:cNvSpPr/>
      </xdr:nvSpPr>
      <xdr:spPr bwMode="auto">
        <a:xfrm>
          <a:off x="4953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317784</xdr:rowOff>
    </xdr:from>
    <xdr:ext cx="736600" cy="259045"/>
    <xdr:sp macro="" textlink="">
      <xdr:nvSpPr>
        <xdr:cNvPr id="118" name="テキスト ボックス 117"/>
        <xdr:cNvSpPr txBox="1"/>
      </xdr:nvSpPr>
      <xdr:spPr>
        <a:xfrm>
          <a:off x="4622800" y="6585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331901</xdr:rowOff>
    </xdr:from>
    <xdr:to>
      <xdr:col>3</xdr:col>
      <xdr:colOff>904875</xdr:colOff>
      <xdr:row>36</xdr:row>
      <xdr:rowOff>3213</xdr:rowOff>
    </xdr:to>
    <xdr:cxnSp macro="">
      <xdr:nvCxnSpPr>
        <xdr:cNvPr id="119" name="直線コネクタ 118"/>
        <xdr:cNvCxnSpPr/>
      </xdr:nvCxnSpPr>
      <xdr:spPr bwMode="auto">
        <a:xfrm>
          <a:off x="3606800" y="6942251"/>
          <a:ext cx="698500" cy="142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175508</xdr:rowOff>
    </xdr:from>
    <xdr:to>
      <xdr:col>3</xdr:col>
      <xdr:colOff>955675</xdr:colOff>
      <xdr:row>35</xdr:row>
      <xdr:rowOff>277108</xdr:rowOff>
    </xdr:to>
    <xdr:sp macro="" textlink="">
      <xdr:nvSpPr>
        <xdr:cNvPr id="120" name="フローチャート : 判断 119"/>
        <xdr:cNvSpPr/>
      </xdr:nvSpPr>
      <xdr:spPr bwMode="auto">
        <a:xfrm>
          <a:off x="4254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287285</xdr:rowOff>
    </xdr:from>
    <xdr:ext cx="762000" cy="259045"/>
    <xdr:sp macro="" textlink="">
      <xdr:nvSpPr>
        <xdr:cNvPr id="121" name="テキスト ボックス 120"/>
        <xdr:cNvSpPr txBox="1"/>
      </xdr:nvSpPr>
      <xdr:spPr>
        <a:xfrm>
          <a:off x="3924300" y="6554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331901</xdr:rowOff>
    </xdr:from>
    <xdr:to>
      <xdr:col>3</xdr:col>
      <xdr:colOff>206375</xdr:colOff>
      <xdr:row>36</xdr:row>
      <xdr:rowOff>1556</xdr:rowOff>
    </xdr:to>
    <xdr:cxnSp macro="">
      <xdr:nvCxnSpPr>
        <xdr:cNvPr id="122" name="直線コネクタ 121"/>
        <xdr:cNvCxnSpPr/>
      </xdr:nvCxnSpPr>
      <xdr:spPr bwMode="auto">
        <a:xfrm flipV="1">
          <a:off x="2908300" y="6942251"/>
          <a:ext cx="698500" cy="125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134512</xdr:rowOff>
    </xdr:from>
    <xdr:to>
      <xdr:col>3</xdr:col>
      <xdr:colOff>257175</xdr:colOff>
      <xdr:row>35</xdr:row>
      <xdr:rowOff>236112</xdr:rowOff>
    </xdr:to>
    <xdr:sp macro="" textlink="">
      <xdr:nvSpPr>
        <xdr:cNvPr id="123" name="フローチャート : 判断 122"/>
        <xdr:cNvSpPr/>
      </xdr:nvSpPr>
      <xdr:spPr bwMode="auto">
        <a:xfrm>
          <a:off x="3556000" y="6744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246289</xdr:rowOff>
    </xdr:from>
    <xdr:ext cx="762000" cy="259045"/>
    <xdr:sp macro="" textlink="">
      <xdr:nvSpPr>
        <xdr:cNvPr id="124" name="テキスト ボックス 123"/>
        <xdr:cNvSpPr txBox="1"/>
      </xdr:nvSpPr>
      <xdr:spPr>
        <a:xfrm>
          <a:off x="3225800" y="6513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122225</xdr:rowOff>
    </xdr:from>
    <xdr:to>
      <xdr:col>2</xdr:col>
      <xdr:colOff>692150</xdr:colOff>
      <xdr:row>35</xdr:row>
      <xdr:rowOff>223825</xdr:rowOff>
    </xdr:to>
    <xdr:sp macro="" textlink="">
      <xdr:nvSpPr>
        <xdr:cNvPr id="125" name="フローチャート : 判断 124"/>
        <xdr:cNvSpPr/>
      </xdr:nvSpPr>
      <xdr:spPr bwMode="auto">
        <a:xfrm>
          <a:off x="2857500" y="6732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234002</xdr:rowOff>
    </xdr:from>
    <xdr:ext cx="762000" cy="259045"/>
    <xdr:sp macro="" textlink="">
      <xdr:nvSpPr>
        <xdr:cNvPr id="126" name="テキスト ボックス 125"/>
        <xdr:cNvSpPr txBox="1"/>
      </xdr:nvSpPr>
      <xdr:spPr>
        <a:xfrm>
          <a:off x="2527300" y="650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26041</xdr:rowOff>
    </xdr:from>
    <xdr:to>
      <xdr:col>5</xdr:col>
      <xdr:colOff>34925</xdr:colOff>
      <xdr:row>36</xdr:row>
      <xdr:rowOff>127641</xdr:rowOff>
    </xdr:to>
    <xdr:sp macro="" textlink="">
      <xdr:nvSpPr>
        <xdr:cNvPr id="132" name="円/楕円 131"/>
        <xdr:cNvSpPr/>
      </xdr:nvSpPr>
      <xdr:spPr bwMode="auto">
        <a:xfrm>
          <a:off x="5600700" y="69792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341018</xdr:rowOff>
    </xdr:from>
    <xdr:ext cx="762000" cy="259045"/>
    <xdr:sp macro="" textlink="">
      <xdr:nvSpPr>
        <xdr:cNvPr id="133" name="人口1人当たり決算額の推移該当値テキスト445"/>
        <xdr:cNvSpPr txBox="1"/>
      </xdr:nvSpPr>
      <xdr:spPr>
        <a:xfrm>
          <a:off x="5740400" y="6951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7,633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328346</xdr:rowOff>
    </xdr:from>
    <xdr:to>
      <xdr:col>4</xdr:col>
      <xdr:colOff>520700</xdr:colOff>
      <xdr:row>36</xdr:row>
      <xdr:rowOff>87046</xdr:rowOff>
    </xdr:to>
    <xdr:sp macro="" textlink="">
      <xdr:nvSpPr>
        <xdr:cNvPr id="134" name="円/楕円 133"/>
        <xdr:cNvSpPr/>
      </xdr:nvSpPr>
      <xdr:spPr bwMode="auto">
        <a:xfrm>
          <a:off x="4953000" y="69386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71823</xdr:rowOff>
    </xdr:from>
    <xdr:ext cx="736600" cy="259045"/>
    <xdr:sp macro="" textlink="">
      <xdr:nvSpPr>
        <xdr:cNvPr id="135" name="テキスト ボックス 134"/>
        <xdr:cNvSpPr txBox="1"/>
      </xdr:nvSpPr>
      <xdr:spPr>
        <a:xfrm>
          <a:off x="4622800" y="70250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295313</xdr:rowOff>
    </xdr:from>
    <xdr:to>
      <xdr:col>3</xdr:col>
      <xdr:colOff>955675</xdr:colOff>
      <xdr:row>36</xdr:row>
      <xdr:rowOff>54013</xdr:rowOff>
    </xdr:to>
    <xdr:sp macro="" textlink="">
      <xdr:nvSpPr>
        <xdr:cNvPr id="136" name="円/楕円 135"/>
        <xdr:cNvSpPr/>
      </xdr:nvSpPr>
      <xdr:spPr bwMode="auto">
        <a:xfrm>
          <a:off x="4254500" y="69056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38790</xdr:rowOff>
    </xdr:from>
    <xdr:ext cx="762000" cy="259045"/>
    <xdr:sp macro="" textlink="">
      <xdr:nvSpPr>
        <xdr:cNvPr id="137" name="テキスト ボックス 136"/>
        <xdr:cNvSpPr txBox="1"/>
      </xdr:nvSpPr>
      <xdr:spPr>
        <a:xfrm>
          <a:off x="3924300" y="6992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11,498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281101</xdr:rowOff>
    </xdr:from>
    <xdr:to>
      <xdr:col>3</xdr:col>
      <xdr:colOff>257175</xdr:colOff>
      <xdr:row>36</xdr:row>
      <xdr:rowOff>39801</xdr:rowOff>
    </xdr:to>
    <xdr:sp macro="" textlink="">
      <xdr:nvSpPr>
        <xdr:cNvPr id="138" name="円/楕円 137"/>
        <xdr:cNvSpPr/>
      </xdr:nvSpPr>
      <xdr:spPr bwMode="auto">
        <a:xfrm>
          <a:off x="3556000" y="68914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24578</xdr:rowOff>
    </xdr:from>
    <xdr:ext cx="762000" cy="259045"/>
    <xdr:sp macro="" textlink="">
      <xdr:nvSpPr>
        <xdr:cNvPr id="139" name="テキスト ボックス 138"/>
        <xdr:cNvSpPr txBox="1"/>
      </xdr:nvSpPr>
      <xdr:spPr>
        <a:xfrm>
          <a:off x="3225800" y="6977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12,244</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293656</xdr:rowOff>
    </xdr:from>
    <xdr:to>
      <xdr:col>2</xdr:col>
      <xdr:colOff>692150</xdr:colOff>
      <xdr:row>36</xdr:row>
      <xdr:rowOff>52356</xdr:rowOff>
    </xdr:to>
    <xdr:sp macro="" textlink="">
      <xdr:nvSpPr>
        <xdr:cNvPr id="140" name="円/楕円 139"/>
        <xdr:cNvSpPr/>
      </xdr:nvSpPr>
      <xdr:spPr bwMode="auto">
        <a:xfrm>
          <a:off x="2857500" y="69040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37133</xdr:rowOff>
    </xdr:from>
    <xdr:ext cx="762000" cy="259045"/>
    <xdr:sp macro="" textlink="">
      <xdr:nvSpPr>
        <xdr:cNvPr id="141" name="テキスト ボックス 140"/>
        <xdr:cNvSpPr txBox="1"/>
      </xdr:nvSpPr>
      <xdr:spPr>
        <a:xfrm>
          <a:off x="2527300" y="6990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11,585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三重県菰野町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近年、標準財政規模に対する財政調整基金残高は減少し、実質単年度収支はマイナスとなってい</a:t>
          </a:r>
          <a:r>
            <a:rPr lang="ja-JP" altLang="en-US" sz="1100" b="0" i="0" baseline="0">
              <a:solidFill>
                <a:schemeClr val="dk1"/>
              </a:solidFill>
              <a:effectLst/>
              <a:latin typeface="+mn-lt"/>
              <a:ea typeface="+mn-ea"/>
              <a:cs typeface="+mn-cs"/>
            </a:rPr>
            <a:t>たが、平成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年度は約</a:t>
          </a:r>
          <a:r>
            <a:rPr lang="en-US" altLang="ja-JP" sz="1100" b="0" i="0" baseline="0">
              <a:solidFill>
                <a:schemeClr val="dk1"/>
              </a:solidFill>
              <a:effectLst/>
              <a:latin typeface="+mn-lt"/>
              <a:ea typeface="+mn-ea"/>
              <a:cs typeface="+mn-cs"/>
            </a:rPr>
            <a:t>95,000</a:t>
          </a:r>
          <a:r>
            <a:rPr lang="ja-JP" altLang="en-US" sz="1100" b="0" i="0" baseline="0">
              <a:solidFill>
                <a:schemeClr val="dk1"/>
              </a:solidFill>
              <a:effectLst/>
              <a:latin typeface="+mn-lt"/>
              <a:ea typeface="+mn-ea"/>
              <a:cs typeface="+mn-cs"/>
            </a:rPr>
            <a:t>千円のプラスとなり、平成</a:t>
          </a:r>
          <a:r>
            <a:rPr lang="en-US" altLang="ja-JP" sz="1100" b="0" i="0" baseline="0">
              <a:solidFill>
                <a:schemeClr val="dk1"/>
              </a:solidFill>
              <a:effectLst/>
              <a:latin typeface="+mn-lt"/>
              <a:ea typeface="+mn-ea"/>
              <a:cs typeface="+mn-cs"/>
            </a:rPr>
            <a:t>16</a:t>
          </a:r>
          <a:r>
            <a:rPr lang="ja-JP" altLang="en-US" sz="1100" b="0" i="0" baseline="0">
              <a:solidFill>
                <a:schemeClr val="dk1"/>
              </a:solidFill>
              <a:effectLst/>
              <a:latin typeface="+mn-lt"/>
              <a:ea typeface="+mn-ea"/>
              <a:cs typeface="+mn-cs"/>
            </a:rPr>
            <a:t>年度以来のプラスとなる</a:t>
          </a:r>
          <a:r>
            <a:rPr lang="ja-JP" altLang="ja-JP"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一方で</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今後は</a:t>
          </a:r>
          <a:r>
            <a:rPr lang="ja-JP" altLang="ja-JP" sz="1100" b="0" i="0" baseline="0">
              <a:solidFill>
                <a:schemeClr val="dk1"/>
              </a:solidFill>
              <a:effectLst/>
              <a:latin typeface="+mn-lt"/>
              <a:ea typeface="+mn-ea"/>
              <a:cs typeface="+mn-cs"/>
            </a:rPr>
            <a:t>高齢化による社会保障費の増大が見込まれる</a:t>
          </a:r>
          <a:r>
            <a:rPr lang="ja-JP" altLang="en-US" sz="1100" b="0" i="0" baseline="0">
              <a:solidFill>
                <a:schemeClr val="dk1"/>
              </a:solidFill>
              <a:effectLst/>
              <a:latin typeface="+mn-lt"/>
              <a:ea typeface="+mn-ea"/>
              <a:cs typeface="+mn-cs"/>
            </a:rPr>
            <a:t>ため</a:t>
          </a:r>
          <a:r>
            <a:rPr lang="ja-JP" altLang="ja-JP" sz="1100" b="0" i="0" baseline="0">
              <a:solidFill>
                <a:schemeClr val="dk1"/>
              </a:solidFill>
              <a:effectLst/>
              <a:latin typeface="+mn-lt"/>
              <a:ea typeface="+mn-ea"/>
              <a:cs typeface="+mn-cs"/>
            </a:rPr>
            <a:t>、計画性を持った財政運営を行い、財政の健全化を図る。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三重県菰野町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年度においては、</a:t>
          </a:r>
          <a:r>
            <a:rPr lang="ja-JP" altLang="en-US" sz="1100" b="0" i="0" baseline="0">
              <a:solidFill>
                <a:schemeClr val="dk1"/>
              </a:solidFill>
              <a:effectLst/>
              <a:latin typeface="+mn-lt"/>
              <a:ea typeface="+mn-ea"/>
              <a:cs typeface="+mn-cs"/>
            </a:rPr>
            <a:t>国民健康保険</a:t>
          </a:r>
          <a:r>
            <a:rPr lang="ja-JP" altLang="ja-JP" sz="1100" b="0" i="0" baseline="0">
              <a:solidFill>
                <a:schemeClr val="dk1"/>
              </a:solidFill>
              <a:effectLst/>
              <a:latin typeface="+mn-lt"/>
              <a:ea typeface="+mn-ea"/>
              <a:cs typeface="+mn-cs"/>
            </a:rPr>
            <a:t>特別会計が保険</a:t>
          </a:r>
          <a:r>
            <a:rPr lang="ja-JP" altLang="en-US" sz="1100" b="0" i="0" baseline="0">
              <a:solidFill>
                <a:schemeClr val="dk1"/>
              </a:solidFill>
              <a:effectLst/>
              <a:latin typeface="+mn-lt"/>
              <a:ea typeface="+mn-ea"/>
              <a:cs typeface="+mn-cs"/>
            </a:rPr>
            <a:t>税</a:t>
          </a:r>
          <a:r>
            <a:rPr lang="ja-JP" altLang="ja-JP" sz="1100" b="0" i="0" baseline="0">
              <a:solidFill>
                <a:schemeClr val="dk1"/>
              </a:solidFill>
              <a:effectLst/>
              <a:latin typeface="+mn-lt"/>
              <a:ea typeface="+mn-ea"/>
              <a:cs typeface="+mn-cs"/>
            </a:rPr>
            <a:t>改定を行ったことにより、同会計の標準財政規模</a:t>
          </a:r>
          <a:r>
            <a:rPr lang="ja-JP" altLang="en-US" sz="1100" b="0" i="0" baseline="0">
              <a:solidFill>
                <a:schemeClr val="dk1"/>
              </a:solidFill>
              <a:effectLst/>
              <a:latin typeface="+mn-lt"/>
              <a:ea typeface="+mn-ea"/>
              <a:cs typeface="+mn-cs"/>
            </a:rPr>
            <a:t>比</a:t>
          </a:r>
          <a:r>
            <a:rPr lang="ja-JP" altLang="ja-JP" sz="1100" b="0" i="0" baseline="0">
              <a:solidFill>
                <a:schemeClr val="dk1"/>
              </a:solidFill>
              <a:effectLst/>
              <a:latin typeface="+mn-lt"/>
              <a:ea typeface="+mn-ea"/>
              <a:cs typeface="+mn-cs"/>
            </a:rPr>
            <a:t>の黒字額が大幅な増となった。</a:t>
          </a:r>
          <a:endParaRPr lang="ja-JP" altLang="ja-JP" sz="1400">
            <a:effectLst/>
          </a:endParaRPr>
        </a:p>
        <a:p>
          <a:pPr rtl="0"/>
          <a:r>
            <a:rPr lang="ja-JP" altLang="ja-JP" sz="1100" b="0" i="0" baseline="0">
              <a:solidFill>
                <a:schemeClr val="dk1"/>
              </a:solidFill>
              <a:effectLst/>
              <a:latin typeface="+mn-lt"/>
              <a:ea typeface="+mn-ea"/>
              <a:cs typeface="+mn-cs"/>
            </a:rPr>
            <a:t>近年においては全ての会計において黒字となっているが、今後においても税収の確保、適正な保険料や使用料などの徴収に努め、行政のスリム化・効率化を図り、持続可能な財政運営を行う必要がある。また、一般会計から他の会計に対する繰出金等については、負担区分に基づいた適正な繰出を行い、運営・経営の健全化に努めなければならない。</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三重県菰野町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実質公債費比率の分子の減少は、</a:t>
          </a:r>
          <a:r>
            <a:rPr lang="ja-JP" altLang="en-US" sz="1100" b="0" i="0" baseline="0">
              <a:solidFill>
                <a:schemeClr val="dk1"/>
              </a:solidFill>
              <a:effectLst/>
              <a:latin typeface="+mn-lt"/>
              <a:ea typeface="+mn-ea"/>
              <a:cs typeface="+mn-cs"/>
            </a:rPr>
            <a:t>元利償還金における平成</a:t>
          </a:r>
          <a:r>
            <a:rPr lang="en-US" altLang="ja-JP" sz="1100" b="0" i="0" baseline="0">
              <a:solidFill>
                <a:schemeClr val="dk1"/>
              </a:solidFill>
              <a:effectLst/>
              <a:latin typeface="+mn-lt"/>
              <a:ea typeface="+mn-ea"/>
              <a:cs typeface="+mn-cs"/>
            </a:rPr>
            <a:t>10</a:t>
          </a:r>
          <a:r>
            <a:rPr lang="ja-JP" altLang="en-US" sz="1100" b="0" i="0" baseline="0">
              <a:solidFill>
                <a:schemeClr val="dk1"/>
              </a:solidFill>
              <a:effectLst/>
              <a:latin typeface="+mn-lt"/>
              <a:ea typeface="+mn-ea"/>
              <a:cs typeface="+mn-cs"/>
            </a:rPr>
            <a:t>年発行の地域総合整備事業債の償還終了や、朝明広域衛生組合が平成</a:t>
          </a:r>
          <a:r>
            <a:rPr lang="en-US" altLang="ja-JP" sz="1100" b="0" i="0" baseline="0">
              <a:solidFill>
                <a:schemeClr val="dk1"/>
              </a:solidFill>
              <a:effectLst/>
              <a:latin typeface="+mn-lt"/>
              <a:ea typeface="+mn-ea"/>
              <a:cs typeface="+mn-cs"/>
            </a:rPr>
            <a:t>9</a:t>
          </a:r>
          <a:r>
            <a:rPr lang="ja-JP" altLang="en-US" sz="1100" b="0" i="0" baseline="0">
              <a:solidFill>
                <a:schemeClr val="dk1"/>
              </a:solidFill>
              <a:effectLst/>
              <a:latin typeface="+mn-lt"/>
              <a:ea typeface="+mn-ea"/>
              <a:cs typeface="+mn-cs"/>
            </a:rPr>
            <a:t>年に発行した地方債の償還終了</a:t>
          </a:r>
          <a:r>
            <a:rPr lang="ja-JP" altLang="ja-JP" sz="1100" b="0" i="0" baseline="0">
              <a:solidFill>
                <a:schemeClr val="dk1"/>
              </a:solidFill>
              <a:effectLst/>
              <a:latin typeface="+mn-lt"/>
              <a:ea typeface="+mn-ea"/>
              <a:cs typeface="+mn-cs"/>
            </a:rPr>
            <a:t>が要因である。また、従来より、起債抑制を行ってきたことや基準財政需要額に算入される地方債を中心として借入を行ってきたことにより実質公債費比率（分子）を抑えている。今後、清掃センター整備事業において高額な地方債の借入が見込まれるが、将来の公債費の推移を予測しながら、最少の経費で最大の効果をあげることができるよう事業を遂行す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三重県菰野町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将来負担比率の分子はマイナスで推移している。主な要因として、起債抑制を行ってきたことにより、将来負担である地方債の現在高が比較的小さく表れているため、将来負担額が充当可能財源等を下回ったことがあげられる。今後、清掃センター整備事業などの大規模事業が予定されており、大幅な基金残高の減少、地方債残高の増加が見込まれるが、将来負担比率に目を配りながら健全な財政運営に努め、住民サービスの提供と施設長寿命化を含む社会資本整備等を行う</a:t>
          </a:r>
          <a:r>
            <a:rPr lang="ja-JP" altLang="en-US" sz="1100" b="0" i="0" baseline="0">
              <a:solidFill>
                <a:schemeClr val="dk1"/>
              </a:solidFill>
              <a:effectLst/>
              <a:latin typeface="+mn-lt"/>
              <a:ea typeface="+mn-ea"/>
              <a:cs typeface="+mn-cs"/>
            </a:rPr>
            <a:t>。</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11412514</v>
      </c>
      <c r="BO4" s="379"/>
      <c r="BP4" s="379"/>
      <c r="BQ4" s="379"/>
      <c r="BR4" s="379"/>
      <c r="BS4" s="379"/>
      <c r="BT4" s="379"/>
      <c r="BU4" s="380"/>
      <c r="BV4" s="378">
        <v>11566900</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6.8</v>
      </c>
      <c r="CU4" s="554"/>
      <c r="CV4" s="554"/>
      <c r="CW4" s="554"/>
      <c r="CX4" s="554"/>
      <c r="CY4" s="554"/>
      <c r="CZ4" s="554"/>
      <c r="DA4" s="555"/>
      <c r="DB4" s="553">
        <v>5.7</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10767541</v>
      </c>
      <c r="BO5" s="384"/>
      <c r="BP5" s="384"/>
      <c r="BQ5" s="384"/>
      <c r="BR5" s="384"/>
      <c r="BS5" s="384"/>
      <c r="BT5" s="384"/>
      <c r="BU5" s="385"/>
      <c r="BV5" s="383">
        <v>10877583</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87.5</v>
      </c>
      <c r="CU5" s="354"/>
      <c r="CV5" s="354"/>
      <c r="CW5" s="354"/>
      <c r="CX5" s="354"/>
      <c r="CY5" s="354"/>
      <c r="CZ5" s="354"/>
      <c r="DA5" s="355"/>
      <c r="DB5" s="353">
        <v>86.2</v>
      </c>
      <c r="DC5" s="354"/>
      <c r="DD5" s="354"/>
      <c r="DE5" s="354"/>
      <c r="DF5" s="354"/>
      <c r="DG5" s="354"/>
      <c r="DH5" s="354"/>
      <c r="DI5" s="355"/>
      <c r="DJ5" s="137"/>
      <c r="DK5" s="137"/>
      <c r="DL5" s="137"/>
      <c r="DM5" s="137"/>
      <c r="DN5" s="137"/>
      <c r="DO5" s="137"/>
    </row>
    <row r="6" spans="1:119" ht="18.75" customHeight="1">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644973</v>
      </c>
      <c r="BO6" s="384"/>
      <c r="BP6" s="384"/>
      <c r="BQ6" s="384"/>
      <c r="BR6" s="384"/>
      <c r="BS6" s="384"/>
      <c r="BT6" s="384"/>
      <c r="BU6" s="385"/>
      <c r="BV6" s="383">
        <v>689317</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92.7</v>
      </c>
      <c r="CU6" s="528"/>
      <c r="CV6" s="528"/>
      <c r="CW6" s="528"/>
      <c r="CX6" s="528"/>
      <c r="CY6" s="528"/>
      <c r="CZ6" s="528"/>
      <c r="DA6" s="529"/>
      <c r="DB6" s="527">
        <v>91.9</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104278</v>
      </c>
      <c r="BO7" s="384"/>
      <c r="BP7" s="384"/>
      <c r="BQ7" s="384"/>
      <c r="BR7" s="384"/>
      <c r="BS7" s="384"/>
      <c r="BT7" s="384"/>
      <c r="BU7" s="385"/>
      <c r="BV7" s="383">
        <v>235814</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8006755</v>
      </c>
      <c r="CU7" s="384"/>
      <c r="CV7" s="384"/>
      <c r="CW7" s="384"/>
      <c r="CX7" s="384"/>
      <c r="CY7" s="384"/>
      <c r="CZ7" s="384"/>
      <c r="DA7" s="385"/>
      <c r="DB7" s="383">
        <v>7954142</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540695</v>
      </c>
      <c r="BO8" s="384"/>
      <c r="BP8" s="384"/>
      <c r="BQ8" s="384"/>
      <c r="BR8" s="384"/>
      <c r="BS8" s="384"/>
      <c r="BT8" s="384"/>
      <c r="BU8" s="385"/>
      <c r="BV8" s="383">
        <v>453503</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0.76</v>
      </c>
      <c r="CU8" s="491"/>
      <c r="CV8" s="491"/>
      <c r="CW8" s="491"/>
      <c r="CX8" s="491"/>
      <c r="CY8" s="491"/>
      <c r="CZ8" s="491"/>
      <c r="DA8" s="492"/>
      <c r="DB8" s="490">
        <v>0.76</v>
      </c>
      <c r="DC8" s="491"/>
      <c r="DD8" s="491"/>
      <c r="DE8" s="491"/>
      <c r="DF8" s="491"/>
      <c r="DG8" s="491"/>
      <c r="DH8" s="491"/>
      <c r="DI8" s="492"/>
      <c r="DJ8" s="137"/>
      <c r="DK8" s="137"/>
      <c r="DL8" s="137"/>
      <c r="DM8" s="137"/>
      <c r="DN8" s="137"/>
      <c r="DO8" s="137"/>
    </row>
    <row r="9" spans="1:119" ht="18.75" customHeight="1" thickBot="1">
      <c r="A9" s="138"/>
      <c r="B9" s="516" t="s">
        <v>95</v>
      </c>
      <c r="C9" s="517"/>
      <c r="D9" s="517"/>
      <c r="E9" s="517"/>
      <c r="F9" s="517"/>
      <c r="G9" s="517"/>
      <c r="H9" s="517"/>
      <c r="I9" s="517"/>
      <c r="J9" s="517"/>
      <c r="K9" s="444"/>
      <c r="L9" s="518" t="s">
        <v>96</v>
      </c>
      <c r="M9" s="519"/>
      <c r="N9" s="519"/>
      <c r="O9" s="519"/>
      <c r="P9" s="519"/>
      <c r="Q9" s="520"/>
      <c r="R9" s="521">
        <v>39978</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99</v>
      </c>
      <c r="AV9" s="439"/>
      <c r="AW9" s="439"/>
      <c r="AX9" s="439"/>
      <c r="AY9" s="363" t="s">
        <v>100</v>
      </c>
      <c r="AZ9" s="364"/>
      <c r="BA9" s="364"/>
      <c r="BB9" s="364"/>
      <c r="BC9" s="364"/>
      <c r="BD9" s="364"/>
      <c r="BE9" s="364"/>
      <c r="BF9" s="364"/>
      <c r="BG9" s="364"/>
      <c r="BH9" s="364"/>
      <c r="BI9" s="364"/>
      <c r="BJ9" s="364"/>
      <c r="BK9" s="364"/>
      <c r="BL9" s="364"/>
      <c r="BM9" s="365"/>
      <c r="BN9" s="383">
        <v>87192</v>
      </c>
      <c r="BO9" s="384"/>
      <c r="BP9" s="384"/>
      <c r="BQ9" s="384"/>
      <c r="BR9" s="384"/>
      <c r="BS9" s="384"/>
      <c r="BT9" s="384"/>
      <c r="BU9" s="385"/>
      <c r="BV9" s="383">
        <v>263419</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8.5</v>
      </c>
      <c r="CU9" s="354"/>
      <c r="CV9" s="354"/>
      <c r="CW9" s="354"/>
      <c r="CX9" s="354"/>
      <c r="CY9" s="354"/>
      <c r="CZ9" s="354"/>
      <c r="DA9" s="355"/>
      <c r="DB9" s="353">
        <v>8.6999999999999993</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38986</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3597</v>
      </c>
      <c r="BO10" s="384"/>
      <c r="BP10" s="384"/>
      <c r="BQ10" s="384"/>
      <c r="BR10" s="384"/>
      <c r="BS10" s="384"/>
      <c r="BT10" s="384"/>
      <c r="BU10" s="385"/>
      <c r="BV10" s="383">
        <v>3693</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77</v>
      </c>
      <c r="AV11" s="439"/>
      <c r="AW11" s="439"/>
      <c r="AX11" s="439"/>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c r="A12" s="138"/>
      <c r="B12" s="493" t="s">
        <v>113</v>
      </c>
      <c r="C12" s="494"/>
      <c r="D12" s="494"/>
      <c r="E12" s="494"/>
      <c r="F12" s="494"/>
      <c r="G12" s="494"/>
      <c r="H12" s="494"/>
      <c r="I12" s="494"/>
      <c r="J12" s="494"/>
      <c r="K12" s="495"/>
      <c r="L12" s="502" t="s">
        <v>114</v>
      </c>
      <c r="M12" s="503"/>
      <c r="N12" s="503"/>
      <c r="O12" s="503"/>
      <c r="P12" s="503"/>
      <c r="Q12" s="504"/>
      <c r="R12" s="505">
        <v>41484</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v>300000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122</v>
      </c>
      <c r="N13" s="480"/>
      <c r="O13" s="480"/>
      <c r="P13" s="480"/>
      <c r="Q13" s="481"/>
      <c r="R13" s="482">
        <v>40705</v>
      </c>
      <c r="S13" s="483"/>
      <c r="T13" s="483"/>
      <c r="U13" s="483"/>
      <c r="V13" s="484"/>
      <c r="W13" s="470" t="s">
        <v>123</v>
      </c>
      <c r="X13" s="396"/>
      <c r="Y13" s="396"/>
      <c r="Z13" s="396"/>
      <c r="AA13" s="396"/>
      <c r="AB13" s="397"/>
      <c r="AC13" s="359">
        <v>424</v>
      </c>
      <c r="AD13" s="360"/>
      <c r="AE13" s="360"/>
      <c r="AF13" s="360"/>
      <c r="AG13" s="361"/>
      <c r="AH13" s="359">
        <v>570</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90789</v>
      </c>
      <c r="BO13" s="384"/>
      <c r="BP13" s="384"/>
      <c r="BQ13" s="384"/>
      <c r="BR13" s="384"/>
      <c r="BS13" s="384"/>
      <c r="BT13" s="384"/>
      <c r="BU13" s="385"/>
      <c r="BV13" s="383">
        <v>-32888</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5.5</v>
      </c>
      <c r="CU13" s="354"/>
      <c r="CV13" s="354"/>
      <c r="CW13" s="354"/>
      <c r="CX13" s="354"/>
      <c r="CY13" s="354"/>
      <c r="CZ13" s="354"/>
      <c r="DA13" s="355"/>
      <c r="DB13" s="353">
        <v>6.4</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128</v>
      </c>
      <c r="M14" s="511"/>
      <c r="N14" s="511"/>
      <c r="O14" s="511"/>
      <c r="P14" s="511"/>
      <c r="Q14" s="512"/>
      <c r="R14" s="482">
        <v>41353</v>
      </c>
      <c r="S14" s="483"/>
      <c r="T14" s="483"/>
      <c r="U14" s="483"/>
      <c r="V14" s="484"/>
      <c r="W14" s="485"/>
      <c r="X14" s="399"/>
      <c r="Y14" s="399"/>
      <c r="Z14" s="399"/>
      <c r="AA14" s="399"/>
      <c r="AB14" s="400"/>
      <c r="AC14" s="475">
        <v>2.2999999999999998</v>
      </c>
      <c r="AD14" s="476"/>
      <c r="AE14" s="476"/>
      <c r="AF14" s="476"/>
      <c r="AG14" s="477"/>
      <c r="AH14" s="475">
        <v>3</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t="s">
        <v>120</v>
      </c>
      <c r="CU14" s="454"/>
      <c r="CV14" s="454"/>
      <c r="CW14" s="454"/>
      <c r="CX14" s="454"/>
      <c r="CY14" s="454"/>
      <c r="CZ14" s="454"/>
      <c r="DA14" s="455"/>
      <c r="DB14" s="486" t="s">
        <v>120</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122</v>
      </c>
      <c r="N15" s="480"/>
      <c r="O15" s="480"/>
      <c r="P15" s="480"/>
      <c r="Q15" s="481"/>
      <c r="R15" s="482">
        <v>40602</v>
      </c>
      <c r="S15" s="483"/>
      <c r="T15" s="483"/>
      <c r="U15" s="483"/>
      <c r="V15" s="484"/>
      <c r="W15" s="470" t="s">
        <v>130</v>
      </c>
      <c r="X15" s="396"/>
      <c r="Y15" s="396"/>
      <c r="Z15" s="396"/>
      <c r="AA15" s="396"/>
      <c r="AB15" s="397"/>
      <c r="AC15" s="359">
        <v>7248</v>
      </c>
      <c r="AD15" s="360"/>
      <c r="AE15" s="360"/>
      <c r="AF15" s="360"/>
      <c r="AG15" s="361"/>
      <c r="AH15" s="359">
        <v>7412</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4591704</v>
      </c>
      <c r="BO15" s="379"/>
      <c r="BP15" s="379"/>
      <c r="BQ15" s="379"/>
      <c r="BR15" s="379"/>
      <c r="BS15" s="379"/>
      <c r="BT15" s="379"/>
      <c r="BU15" s="380"/>
      <c r="BV15" s="378">
        <v>4439217</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39.4</v>
      </c>
      <c r="AD16" s="476"/>
      <c r="AE16" s="476"/>
      <c r="AF16" s="476"/>
      <c r="AG16" s="477"/>
      <c r="AH16" s="475">
        <v>38.799999999999997</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5900208</v>
      </c>
      <c r="BO16" s="384"/>
      <c r="BP16" s="384"/>
      <c r="BQ16" s="384"/>
      <c r="BR16" s="384"/>
      <c r="BS16" s="384"/>
      <c r="BT16" s="384"/>
      <c r="BU16" s="385"/>
      <c r="BV16" s="383">
        <v>5923581</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134</v>
      </c>
      <c r="S17" s="468"/>
      <c r="T17" s="468"/>
      <c r="U17" s="468"/>
      <c r="V17" s="469"/>
      <c r="W17" s="470" t="s">
        <v>137</v>
      </c>
      <c r="X17" s="396"/>
      <c r="Y17" s="396"/>
      <c r="Z17" s="396"/>
      <c r="AA17" s="396"/>
      <c r="AB17" s="397"/>
      <c r="AC17" s="359">
        <v>10739</v>
      </c>
      <c r="AD17" s="360"/>
      <c r="AE17" s="360"/>
      <c r="AF17" s="360"/>
      <c r="AG17" s="361"/>
      <c r="AH17" s="359">
        <v>10927</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5930877</v>
      </c>
      <c r="BO17" s="384"/>
      <c r="BP17" s="384"/>
      <c r="BQ17" s="384"/>
      <c r="BR17" s="384"/>
      <c r="BS17" s="384"/>
      <c r="BT17" s="384"/>
      <c r="BU17" s="385"/>
      <c r="BV17" s="383">
        <v>5729464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106.89</v>
      </c>
      <c r="M18" s="446"/>
      <c r="N18" s="446"/>
      <c r="O18" s="446"/>
      <c r="P18" s="446"/>
      <c r="Q18" s="446"/>
      <c r="R18" s="447"/>
      <c r="S18" s="447"/>
      <c r="T18" s="447"/>
      <c r="U18" s="447"/>
      <c r="V18" s="448"/>
      <c r="W18" s="462"/>
      <c r="X18" s="463"/>
      <c r="Y18" s="463"/>
      <c r="Z18" s="463"/>
      <c r="AA18" s="463"/>
      <c r="AB18" s="471"/>
      <c r="AC18" s="347">
        <v>58.3</v>
      </c>
      <c r="AD18" s="348"/>
      <c r="AE18" s="348"/>
      <c r="AF18" s="348"/>
      <c r="AG18" s="449"/>
      <c r="AH18" s="347">
        <v>57.3</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6866613</v>
      </c>
      <c r="BO18" s="384"/>
      <c r="BP18" s="384"/>
      <c r="BQ18" s="384"/>
      <c r="BR18" s="384"/>
      <c r="BS18" s="384"/>
      <c r="BT18" s="384"/>
      <c r="BU18" s="385"/>
      <c r="BV18" s="383">
        <v>6839481</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141</v>
      </c>
      <c r="C19" s="444"/>
      <c r="D19" s="444"/>
      <c r="E19" s="445"/>
      <c r="F19" s="445"/>
      <c r="G19" s="445"/>
      <c r="H19" s="445"/>
      <c r="I19" s="445"/>
      <c r="J19" s="445"/>
      <c r="K19" s="445"/>
      <c r="L19" s="451">
        <v>374</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8447608</v>
      </c>
      <c r="BO19" s="384"/>
      <c r="BP19" s="384"/>
      <c r="BQ19" s="384"/>
      <c r="BR19" s="384"/>
      <c r="BS19" s="384"/>
      <c r="BT19" s="384"/>
      <c r="BU19" s="385"/>
      <c r="BV19" s="383">
        <v>8743043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143</v>
      </c>
      <c r="C20" s="444"/>
      <c r="D20" s="444"/>
      <c r="E20" s="445"/>
      <c r="F20" s="445"/>
      <c r="G20" s="445"/>
      <c r="H20" s="445"/>
      <c r="I20" s="445"/>
      <c r="J20" s="445"/>
      <c r="K20" s="445"/>
      <c r="L20" s="451">
        <v>13568</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6460298</v>
      </c>
      <c r="BO23" s="384"/>
      <c r="BP23" s="384"/>
      <c r="BQ23" s="384"/>
      <c r="BR23" s="384"/>
      <c r="BS23" s="384"/>
      <c r="BT23" s="384"/>
      <c r="BU23" s="385"/>
      <c r="BV23" s="383">
        <v>6283561</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8600</v>
      </c>
      <c r="R24" s="360"/>
      <c r="S24" s="360"/>
      <c r="T24" s="360"/>
      <c r="U24" s="360"/>
      <c r="V24" s="361"/>
      <c r="W24" s="425"/>
      <c r="X24" s="416"/>
      <c r="Y24" s="417"/>
      <c r="Z24" s="356" t="s">
        <v>153</v>
      </c>
      <c r="AA24" s="357"/>
      <c r="AB24" s="357"/>
      <c r="AC24" s="357"/>
      <c r="AD24" s="357"/>
      <c r="AE24" s="357"/>
      <c r="AF24" s="357"/>
      <c r="AG24" s="358"/>
      <c r="AH24" s="359">
        <v>284</v>
      </c>
      <c r="AI24" s="360"/>
      <c r="AJ24" s="360"/>
      <c r="AK24" s="360"/>
      <c r="AL24" s="361"/>
      <c r="AM24" s="359">
        <v>852000</v>
      </c>
      <c r="AN24" s="360"/>
      <c r="AO24" s="360"/>
      <c r="AP24" s="360"/>
      <c r="AQ24" s="360"/>
      <c r="AR24" s="361"/>
      <c r="AS24" s="359">
        <v>3000</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6042770</v>
      </c>
      <c r="BO24" s="384"/>
      <c r="BP24" s="384"/>
      <c r="BQ24" s="384"/>
      <c r="BR24" s="384"/>
      <c r="BS24" s="384"/>
      <c r="BT24" s="384"/>
      <c r="BU24" s="385"/>
      <c r="BV24" s="383">
        <v>5920922</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6600</v>
      </c>
      <c r="R25" s="360"/>
      <c r="S25" s="360"/>
      <c r="T25" s="360"/>
      <c r="U25" s="360"/>
      <c r="V25" s="361"/>
      <c r="W25" s="425"/>
      <c r="X25" s="416"/>
      <c r="Y25" s="417"/>
      <c r="Z25" s="356" t="s">
        <v>156</v>
      </c>
      <c r="AA25" s="357"/>
      <c r="AB25" s="357"/>
      <c r="AC25" s="357"/>
      <c r="AD25" s="357"/>
      <c r="AE25" s="357"/>
      <c r="AF25" s="357"/>
      <c r="AG25" s="358"/>
      <c r="AH25" s="359">
        <v>44</v>
      </c>
      <c r="AI25" s="360"/>
      <c r="AJ25" s="360"/>
      <c r="AK25" s="360"/>
      <c r="AL25" s="361"/>
      <c r="AM25" s="359">
        <v>139964</v>
      </c>
      <c r="AN25" s="360"/>
      <c r="AO25" s="360"/>
      <c r="AP25" s="360"/>
      <c r="AQ25" s="360"/>
      <c r="AR25" s="361"/>
      <c r="AS25" s="359">
        <v>3181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78945</v>
      </c>
      <c r="BO25" s="379"/>
      <c r="BP25" s="379"/>
      <c r="BQ25" s="379"/>
      <c r="BR25" s="379"/>
      <c r="BS25" s="379"/>
      <c r="BT25" s="379"/>
      <c r="BU25" s="380"/>
      <c r="BV25" s="378">
        <v>77801</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5850</v>
      </c>
      <c r="R26" s="360"/>
      <c r="S26" s="360"/>
      <c r="T26" s="360"/>
      <c r="U26" s="360"/>
      <c r="V26" s="361"/>
      <c r="W26" s="425"/>
      <c r="X26" s="416"/>
      <c r="Y26" s="417"/>
      <c r="Z26" s="356" t="s">
        <v>159</v>
      </c>
      <c r="AA26" s="436"/>
      <c r="AB26" s="436"/>
      <c r="AC26" s="436"/>
      <c r="AD26" s="436"/>
      <c r="AE26" s="436"/>
      <c r="AF26" s="436"/>
      <c r="AG26" s="437"/>
      <c r="AH26" s="359">
        <v>20</v>
      </c>
      <c r="AI26" s="360"/>
      <c r="AJ26" s="360"/>
      <c r="AK26" s="360"/>
      <c r="AL26" s="361"/>
      <c r="AM26" s="359">
        <v>58820</v>
      </c>
      <c r="AN26" s="360"/>
      <c r="AO26" s="360"/>
      <c r="AP26" s="360"/>
      <c r="AQ26" s="360"/>
      <c r="AR26" s="361"/>
      <c r="AS26" s="359">
        <v>2941</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4000</v>
      </c>
      <c r="R27" s="360"/>
      <c r="S27" s="360"/>
      <c r="T27" s="360"/>
      <c r="U27" s="360"/>
      <c r="V27" s="361"/>
      <c r="W27" s="425"/>
      <c r="X27" s="416"/>
      <c r="Y27" s="417"/>
      <c r="Z27" s="356" t="s">
        <v>162</v>
      </c>
      <c r="AA27" s="357"/>
      <c r="AB27" s="357"/>
      <c r="AC27" s="357"/>
      <c r="AD27" s="357"/>
      <c r="AE27" s="357"/>
      <c r="AF27" s="357"/>
      <c r="AG27" s="358"/>
      <c r="AH27" s="359">
        <v>7</v>
      </c>
      <c r="AI27" s="360"/>
      <c r="AJ27" s="360"/>
      <c r="AK27" s="360"/>
      <c r="AL27" s="361"/>
      <c r="AM27" s="359">
        <v>18018</v>
      </c>
      <c r="AN27" s="360"/>
      <c r="AO27" s="360"/>
      <c r="AP27" s="360"/>
      <c r="AQ27" s="360"/>
      <c r="AR27" s="361"/>
      <c r="AS27" s="359">
        <v>2574</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372192</v>
      </c>
      <c r="BO27" s="387"/>
      <c r="BP27" s="387"/>
      <c r="BQ27" s="387"/>
      <c r="BR27" s="387"/>
      <c r="BS27" s="387"/>
      <c r="BT27" s="387"/>
      <c r="BU27" s="388"/>
      <c r="BV27" s="386">
        <v>371746</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3200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2306257</v>
      </c>
      <c r="BO28" s="379"/>
      <c r="BP28" s="379"/>
      <c r="BQ28" s="379"/>
      <c r="BR28" s="379"/>
      <c r="BS28" s="379"/>
      <c r="BT28" s="379"/>
      <c r="BU28" s="380"/>
      <c r="BV28" s="378">
        <v>2062660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16</v>
      </c>
      <c r="M29" s="360"/>
      <c r="N29" s="360"/>
      <c r="O29" s="360"/>
      <c r="P29" s="361"/>
      <c r="Q29" s="359">
        <v>3000</v>
      </c>
      <c r="R29" s="360"/>
      <c r="S29" s="360"/>
      <c r="T29" s="360"/>
      <c r="U29" s="360"/>
      <c r="V29" s="361"/>
      <c r="W29" s="425"/>
      <c r="X29" s="416"/>
      <c r="Y29" s="417"/>
      <c r="Z29" s="356" t="s">
        <v>169</v>
      </c>
      <c r="AA29" s="357"/>
      <c r="AB29" s="357"/>
      <c r="AC29" s="357"/>
      <c r="AD29" s="357"/>
      <c r="AE29" s="357"/>
      <c r="AF29" s="357"/>
      <c r="AG29" s="358"/>
      <c r="AH29" s="359">
        <v>291</v>
      </c>
      <c r="AI29" s="360"/>
      <c r="AJ29" s="360"/>
      <c r="AK29" s="360"/>
      <c r="AL29" s="361"/>
      <c r="AM29" s="359">
        <v>870018</v>
      </c>
      <c r="AN29" s="360"/>
      <c r="AO29" s="360"/>
      <c r="AP29" s="360"/>
      <c r="AQ29" s="360"/>
      <c r="AR29" s="361"/>
      <c r="AS29" s="359">
        <v>2990</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474127</v>
      </c>
      <c r="BO29" s="384"/>
      <c r="BP29" s="384"/>
      <c r="BQ29" s="384"/>
      <c r="BR29" s="384"/>
      <c r="BS29" s="384"/>
      <c r="BT29" s="384"/>
      <c r="BU29" s="385"/>
      <c r="BV29" s="383">
        <v>490542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100.6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2375016</v>
      </c>
      <c r="BO30" s="387"/>
      <c r="BP30" s="387"/>
      <c r="BQ30" s="387"/>
      <c r="BR30" s="387"/>
      <c r="BS30" s="387"/>
      <c r="BT30" s="387"/>
      <c r="BU30" s="388"/>
      <c r="BV30" s="386">
        <v>2396666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IF('各会計、関係団体の財政状況及び健全化判断比率'!B32="","",'各会計、関係団体の財政状況及び健全化判断比率'!B32)</f>
        <v>公共下水道特別会計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三重地方税管理回収機構（一般会計）</v>
      </c>
      <c r="BZ34" s="342"/>
      <c r="CA34" s="342"/>
      <c r="CB34" s="342"/>
      <c r="CC34" s="342"/>
      <c r="CD34" s="342"/>
      <c r="CE34" s="342"/>
      <c r="CF34" s="342"/>
      <c r="CG34" s="342"/>
      <c r="CH34" s="342"/>
      <c r="CI34" s="342"/>
      <c r="CJ34" s="342"/>
      <c r="CK34" s="342"/>
      <c r="CL34" s="342"/>
      <c r="CM34" s="342"/>
      <c r="CN34" s="165"/>
      <c r="CO34" s="343" t="e">
        <f>IF(CQ34="","",MAX(C34:D43,U34:V43,AM34:AN43,BE34:BF43,BW34:BX43)+1)</f>
        <v>#VALUE!</v>
      </c>
      <c r="CP34" s="343"/>
      <c r="CQ34" s="342" t="str">
        <f>IF('各会計、関係団体の財政状況及び健全化判断比率'!BS7="","",'各会計、関係団体の財政状況及び健全化判断比率'!BS7)</f>
        <v>三重県三重郡土地開発公社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土地取得特別会計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IF('各会計、関係団体の財政状況及び健全化判断比率'!B33="","",'各会計、関係団体の財政状況及び健全化判断比率'!B33)</f>
        <v>農業集落排水事業特別会計</v>
      </c>
      <c r="BH35" s="342"/>
      <c r="BI35" s="342"/>
      <c r="BJ35" s="342"/>
      <c r="BK35" s="342"/>
      <c r="BL35" s="342"/>
      <c r="BM35" s="342"/>
      <c r="BN35" s="342"/>
      <c r="BO35" s="342"/>
      <c r="BP35" s="342"/>
      <c r="BQ35" s="342"/>
      <c r="BR35" s="342"/>
      <c r="BS35" s="342"/>
      <c r="BT35" s="342"/>
      <c r="BU35" s="342"/>
      <c r="BV35" s="165"/>
      <c r="BW35" s="343" t="str">
        <f t="shared" ref="BW35:BW43" si="2">IF(BY35="","",BW34+1)</f>
        <v/>
      </c>
      <c r="BX35" s="343"/>
      <c r="BY35" s="342" t="str">
        <f>IF('各会計、関係団体の財政状況及び健全化判断比率'!B69="","",'各会計、関係団体の財政状況及び健全化判断比率'!B69)</f>
        <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t="e">
        <f t="shared" si="2"/>
        <v>#VALUE!</v>
      </c>
      <c r="BX36" s="343"/>
      <c r="BY36" s="342" t="str">
        <f>IF('各会計、関係団体の財政状況及び健全化判断比率'!B70="","",'各会計、関係団体の財政状況及び健全化判断比率'!B70)</f>
        <v>三重県市町総合事務組合（一般会計）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t="e">
        <f t="shared" si="2"/>
        <v>#VALUE!</v>
      </c>
      <c r="BX37" s="343"/>
      <c r="BY37" s="342" t="str">
        <f>IF('各会計、関係団体の財政状況及び健全化判断比率'!B71="","",'各会計、関係団体の財政状況及び健全化判断比率'!B71)</f>
        <v>　　　（退職手当特別会計）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e">
        <f t="shared" si="2"/>
        <v>#VALUE!</v>
      </c>
      <c r="BX38" s="343"/>
      <c r="BY38" s="342" t="str">
        <f>IF('各会計、関係団体の財政状況及び健全化判断比率'!B72="","",'各会計、関係団体の財政状況及び健全化判断比率'!B72)</f>
        <v>　　　（共有デジタル地図特別会計）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e">
        <f t="shared" si="2"/>
        <v>#VALUE!</v>
      </c>
      <c r="BX39" s="343"/>
      <c r="BY39" s="342" t="str">
        <f>IF('各会計、関係団体の財政状況及び健全化判断比率'!B73="","",'各会計、関係団体の財政状況及び健全化判断比率'!B73)</f>
        <v>　　　（共同研修特別会計）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e">
        <f t="shared" si="2"/>
        <v>#VALUE!</v>
      </c>
      <c r="BX40" s="343"/>
      <c r="BY40" s="342" t="str">
        <f>IF('各会計、関係団体の財政状況及び健全化判断比率'!B74="","",'各会計、関係団体の財政状況及び健全化判断比率'!B74)</f>
        <v>　　　（物品特別会計）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e">
        <f t="shared" si="2"/>
        <v>#VALUE!</v>
      </c>
      <c r="BX41" s="343"/>
      <c r="BY41" s="342" t="str">
        <f>IF('各会計、関係団体の財政状況及び健全化判断比率'!B75="","",'各会計、関係団体の財政状況及び健全化判断比率'!B75)</f>
        <v>　　　（公平委員会特別会計）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e">
        <f t="shared" si="2"/>
        <v>#VALUE!</v>
      </c>
      <c r="BX42" s="343"/>
      <c r="BY42" s="342" t="str">
        <f>IF('各会計、関係団体の財政状況及び健全化判断比率'!B76="","",'各会計、関係団体の財政状況及び健全化判断比率'!B76)</f>
        <v>　　　（消防救急無線特別会計）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J37"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514</v>
      </c>
      <c r="J40" s="79" t="s">
        <v>515</v>
      </c>
      <c r="K40" s="79" t="s">
        <v>516</v>
      </c>
      <c r="L40" s="79" t="s">
        <v>517</v>
      </c>
      <c r="M40" s="80" t="s">
        <v>518</v>
      </c>
    </row>
    <row r="41" spans="2:13" ht="27.75" customHeight="1">
      <c r="B41" s="1180" t="s">
        <v>24</v>
      </c>
      <c r="C41" s="1181"/>
      <c r="D41" s="81"/>
      <c r="E41" s="1182" t="s">
        <v>25</v>
      </c>
      <c r="F41" s="1182"/>
      <c r="G41" s="1182"/>
      <c r="H41" s="1183"/>
      <c r="I41" s="82">
        <v>6760</v>
      </c>
      <c r="J41" s="83">
        <v>6518</v>
      </c>
      <c r="K41" s="83">
        <v>6313</v>
      </c>
      <c r="L41" s="83">
        <v>6284</v>
      </c>
      <c r="M41" s="84">
        <v>6460</v>
      </c>
    </row>
    <row r="42" spans="2:13" ht="27.75" customHeight="1">
      <c r="B42" s="1170"/>
      <c r="C42" s="1171"/>
      <c r="D42" s="85"/>
      <c r="E42" s="1174" t="s">
        <v>26</v>
      </c>
      <c r="F42" s="1174"/>
      <c r="G42" s="1174"/>
      <c r="H42" s="1175"/>
      <c r="I42" s="86">
        <v>176</v>
      </c>
      <c r="J42" s="87">
        <v>127</v>
      </c>
      <c r="K42" s="87">
        <v>86</v>
      </c>
      <c r="L42" s="87">
        <v>50</v>
      </c>
      <c r="M42" s="88">
        <v>22</v>
      </c>
    </row>
    <row r="43" spans="2:13" ht="27.75" customHeight="1">
      <c r="B43" s="1170"/>
      <c r="C43" s="1171"/>
      <c r="D43" s="85"/>
      <c r="E43" s="1174" t="s">
        <v>27</v>
      </c>
      <c r="F43" s="1174"/>
      <c r="G43" s="1174"/>
      <c r="H43" s="1175"/>
      <c r="I43" s="86">
        <v>9053</v>
      </c>
      <c r="J43" s="87">
        <v>8945</v>
      </c>
      <c r="K43" s="87">
        <v>8856</v>
      </c>
      <c r="L43" s="87">
        <v>8376</v>
      </c>
      <c r="M43" s="88">
        <v>8012</v>
      </c>
    </row>
    <row r="44" spans="2:13" ht="27.75" customHeight="1">
      <c r="B44" s="1170"/>
      <c r="C44" s="1171"/>
      <c r="D44" s="85"/>
      <c r="E44" s="1174" t="s">
        <v>28</v>
      </c>
      <c r="F44" s="1174"/>
      <c r="G44" s="1174"/>
      <c r="H44" s="1175"/>
      <c r="I44" s="86">
        <v>214</v>
      </c>
      <c r="J44" s="87">
        <v>148</v>
      </c>
      <c r="K44" s="87">
        <v>75</v>
      </c>
      <c r="L44" s="87">
        <v>16</v>
      </c>
      <c r="M44" s="88">
        <v>41</v>
      </c>
    </row>
    <row r="45" spans="2:13" ht="27.75" customHeight="1">
      <c r="B45" s="1170"/>
      <c r="C45" s="1171"/>
      <c r="D45" s="85"/>
      <c r="E45" s="1174" t="s">
        <v>29</v>
      </c>
      <c r="F45" s="1174"/>
      <c r="G45" s="1174"/>
      <c r="H45" s="1175"/>
      <c r="I45" s="86">
        <v>1481</v>
      </c>
      <c r="J45" s="87">
        <v>1424</v>
      </c>
      <c r="K45" s="87">
        <v>1359</v>
      </c>
      <c r="L45" s="87">
        <v>1398</v>
      </c>
      <c r="M45" s="88">
        <v>1322</v>
      </c>
    </row>
    <row r="46" spans="2:13" ht="27.75" customHeight="1">
      <c r="B46" s="1170"/>
      <c r="C46" s="1171"/>
      <c r="D46" s="85"/>
      <c r="E46" s="1174" t="s">
        <v>30</v>
      </c>
      <c r="F46" s="1174"/>
      <c r="G46" s="1174"/>
      <c r="H46" s="1175"/>
      <c r="I46" s="86" t="s">
        <v>475</v>
      </c>
      <c r="J46" s="87" t="s">
        <v>475</v>
      </c>
      <c r="K46" s="87" t="s">
        <v>475</v>
      </c>
      <c r="L46" s="87" t="s">
        <v>475</v>
      </c>
      <c r="M46" s="88" t="s">
        <v>475</v>
      </c>
    </row>
    <row r="47" spans="2:13" ht="27.75" customHeight="1">
      <c r="B47" s="1170"/>
      <c r="C47" s="1171"/>
      <c r="D47" s="85"/>
      <c r="E47" s="1174" t="s">
        <v>31</v>
      </c>
      <c r="F47" s="1174"/>
      <c r="G47" s="1174"/>
      <c r="H47" s="1175"/>
      <c r="I47" s="86" t="s">
        <v>475</v>
      </c>
      <c r="J47" s="87" t="s">
        <v>475</v>
      </c>
      <c r="K47" s="87" t="s">
        <v>475</v>
      </c>
      <c r="L47" s="87" t="s">
        <v>475</v>
      </c>
      <c r="M47" s="88" t="s">
        <v>475</v>
      </c>
    </row>
    <row r="48" spans="2:13" ht="27.75" customHeight="1">
      <c r="B48" s="1172"/>
      <c r="C48" s="1173"/>
      <c r="D48" s="85"/>
      <c r="E48" s="1174" t="s">
        <v>32</v>
      </c>
      <c r="F48" s="1174"/>
      <c r="G48" s="1174"/>
      <c r="H48" s="1175"/>
      <c r="I48" s="86" t="s">
        <v>475</v>
      </c>
      <c r="J48" s="87" t="s">
        <v>475</v>
      </c>
      <c r="K48" s="87" t="s">
        <v>475</v>
      </c>
      <c r="L48" s="87" t="s">
        <v>475</v>
      </c>
      <c r="M48" s="88" t="s">
        <v>475</v>
      </c>
    </row>
    <row r="49" spans="2:13" ht="27.75" customHeight="1">
      <c r="B49" s="1168" t="s">
        <v>33</v>
      </c>
      <c r="C49" s="1169"/>
      <c r="D49" s="89"/>
      <c r="E49" s="1174" t="s">
        <v>34</v>
      </c>
      <c r="F49" s="1174"/>
      <c r="G49" s="1174"/>
      <c r="H49" s="1175"/>
      <c r="I49" s="86">
        <v>6816</v>
      </c>
      <c r="J49" s="87">
        <v>5930</v>
      </c>
      <c r="K49" s="87">
        <v>5970</v>
      </c>
      <c r="L49" s="87">
        <v>5327</v>
      </c>
      <c r="M49" s="88">
        <v>5649</v>
      </c>
    </row>
    <row r="50" spans="2:13" ht="27.75" customHeight="1">
      <c r="B50" s="1170"/>
      <c r="C50" s="1171"/>
      <c r="D50" s="85"/>
      <c r="E50" s="1174" t="s">
        <v>35</v>
      </c>
      <c r="F50" s="1174"/>
      <c r="G50" s="1174"/>
      <c r="H50" s="1175"/>
      <c r="I50" s="86" t="s">
        <v>475</v>
      </c>
      <c r="J50" s="87" t="s">
        <v>475</v>
      </c>
      <c r="K50" s="87" t="s">
        <v>475</v>
      </c>
      <c r="L50" s="87" t="s">
        <v>475</v>
      </c>
      <c r="M50" s="88" t="s">
        <v>475</v>
      </c>
    </row>
    <row r="51" spans="2:13" ht="27.75" customHeight="1">
      <c r="B51" s="1172"/>
      <c r="C51" s="1173"/>
      <c r="D51" s="85"/>
      <c r="E51" s="1174" t="s">
        <v>36</v>
      </c>
      <c r="F51" s="1174"/>
      <c r="G51" s="1174"/>
      <c r="H51" s="1175"/>
      <c r="I51" s="86">
        <v>11461</v>
      </c>
      <c r="J51" s="87">
        <v>11908</v>
      </c>
      <c r="K51" s="87">
        <v>12265</v>
      </c>
      <c r="L51" s="87">
        <v>12734</v>
      </c>
      <c r="M51" s="88">
        <v>13154</v>
      </c>
    </row>
    <row r="52" spans="2:13" ht="27.75" customHeight="1" thickBot="1">
      <c r="B52" s="1176" t="s">
        <v>37</v>
      </c>
      <c r="C52" s="1177"/>
      <c r="D52" s="90"/>
      <c r="E52" s="1178" t="s">
        <v>38</v>
      </c>
      <c r="F52" s="1178"/>
      <c r="G52" s="1178"/>
      <c r="H52" s="1179"/>
      <c r="I52" s="91">
        <v>-593</v>
      </c>
      <c r="J52" s="92">
        <v>-675</v>
      </c>
      <c r="K52" s="92">
        <v>-1548</v>
      </c>
      <c r="L52" s="92">
        <v>-1937</v>
      </c>
      <c r="M52" s="93">
        <v>-2946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513</v>
      </c>
      <c r="G2" s="111"/>
      <c r="H2" s="112"/>
    </row>
    <row r="3" spans="1:8">
      <c r="A3" s="108" t="s">
        <v>506</v>
      </c>
      <c r="B3" s="113"/>
      <c r="C3" s="114"/>
      <c r="D3" s="115">
        <v>34108</v>
      </c>
      <c r="E3" s="116"/>
      <c r="F3" s="117">
        <v>47258</v>
      </c>
      <c r="G3" s="118"/>
      <c r="H3" s="119"/>
    </row>
    <row r="4" spans="1:8">
      <c r="A4" s="120"/>
      <c r="B4" s="121"/>
      <c r="C4" s="122"/>
      <c r="D4" s="123">
        <v>20684</v>
      </c>
      <c r="E4" s="124"/>
      <c r="F4" s="125">
        <v>27842</v>
      </c>
      <c r="G4" s="126"/>
      <c r="H4" s="127"/>
    </row>
    <row r="5" spans="1:8">
      <c r="A5" s="108" t="s">
        <v>508</v>
      </c>
      <c r="B5" s="113"/>
      <c r="C5" s="114"/>
      <c r="D5" s="115">
        <v>48352</v>
      </c>
      <c r="E5" s="116"/>
      <c r="F5" s="117">
        <v>49426</v>
      </c>
      <c r="G5" s="118"/>
      <c r="H5" s="119"/>
    </row>
    <row r="6" spans="1:8">
      <c r="A6" s="120"/>
      <c r="B6" s="121"/>
      <c r="C6" s="122"/>
      <c r="D6" s="123">
        <v>23026</v>
      </c>
      <c r="E6" s="124"/>
      <c r="F6" s="125">
        <v>26568</v>
      </c>
      <c r="G6" s="126"/>
      <c r="H6" s="127"/>
    </row>
    <row r="7" spans="1:8">
      <c r="A7" s="108" t="s">
        <v>509</v>
      </c>
      <c r="B7" s="113"/>
      <c r="C7" s="114"/>
      <c r="D7" s="115">
        <v>20796</v>
      </c>
      <c r="E7" s="116"/>
      <c r="F7" s="117">
        <v>42839</v>
      </c>
      <c r="G7" s="118"/>
      <c r="H7" s="119"/>
    </row>
    <row r="8" spans="1:8">
      <c r="A8" s="120"/>
      <c r="B8" s="121"/>
      <c r="C8" s="122"/>
      <c r="D8" s="123">
        <v>12781</v>
      </c>
      <c r="E8" s="124"/>
      <c r="F8" s="125">
        <v>22027</v>
      </c>
      <c r="G8" s="126"/>
      <c r="H8" s="127"/>
    </row>
    <row r="9" spans="1:8">
      <c r="A9" s="108" t="s">
        <v>510</v>
      </c>
      <c r="B9" s="113"/>
      <c r="C9" s="114"/>
      <c r="D9" s="115">
        <v>36031</v>
      </c>
      <c r="E9" s="116"/>
      <c r="F9" s="117">
        <v>46819</v>
      </c>
      <c r="G9" s="118"/>
      <c r="H9" s="119"/>
    </row>
    <row r="10" spans="1:8">
      <c r="A10" s="120"/>
      <c r="B10" s="121"/>
      <c r="C10" s="122"/>
      <c r="D10" s="123">
        <v>26648</v>
      </c>
      <c r="E10" s="124"/>
      <c r="F10" s="125">
        <v>24121</v>
      </c>
      <c r="G10" s="126"/>
      <c r="H10" s="127"/>
    </row>
    <row r="11" spans="1:8">
      <c r="A11" s="108" t="s">
        <v>511</v>
      </c>
      <c r="B11" s="113"/>
      <c r="C11" s="114"/>
      <c r="D11" s="115">
        <v>34394</v>
      </c>
      <c r="E11" s="116"/>
      <c r="F11" s="117">
        <v>53270</v>
      </c>
      <c r="G11" s="118"/>
      <c r="H11" s="119"/>
    </row>
    <row r="12" spans="1:8">
      <c r="A12" s="120"/>
      <c r="B12" s="121"/>
      <c r="C12" s="128"/>
      <c r="D12" s="123">
        <v>18606</v>
      </c>
      <c r="E12" s="124"/>
      <c r="F12" s="125">
        <v>24316</v>
      </c>
      <c r="G12" s="126"/>
      <c r="H12" s="127"/>
    </row>
    <row r="13" spans="1:8">
      <c r="A13" s="108"/>
      <c r="B13" s="113"/>
      <c r="C13" s="129"/>
      <c r="D13" s="130">
        <v>34736</v>
      </c>
      <c r="E13" s="131"/>
      <c r="F13" s="132">
        <v>47922</v>
      </c>
      <c r="G13" s="133"/>
      <c r="H13" s="119"/>
    </row>
    <row r="14" spans="1:8">
      <c r="A14" s="120"/>
      <c r="B14" s="121"/>
      <c r="C14" s="122"/>
      <c r="D14" s="123">
        <v>20349</v>
      </c>
      <c r="E14" s="124"/>
      <c r="F14" s="125">
        <v>24975</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4.82</v>
      </c>
      <c r="C19" s="134">
        <f>ROUND(VALUE(SUBSTITUTE(実質収支比率等に係る経年分析!G$48,"▲","-")),2)</f>
        <v>5</v>
      </c>
      <c r="D19" s="134">
        <f>ROUND(VALUE(SUBSTITUTE(実質収支比率等に係る経年分析!H$48,"▲","-")),2)</f>
        <v>2.42</v>
      </c>
      <c r="E19" s="134">
        <f>ROUND(VALUE(SUBSTITUTE(実質収支比率等に係る経年分析!I$48,"▲","-")),2)</f>
        <v>5.7</v>
      </c>
      <c r="F19" s="134">
        <f>ROUND(VALUE(SUBSTITUTE(実質収支比率等に係る経年分析!J$48,"▲","-")),2)</f>
        <v>6.75</v>
      </c>
    </row>
    <row r="20" spans="1:11">
      <c r="A20" s="134" t="s">
        <v>43</v>
      </c>
      <c r="B20" s="134">
        <f>ROUND(VALUE(SUBSTITUTE(実質収支比率等に係る経年分析!F$47,"▲","-")),2)</f>
        <v>30.95</v>
      </c>
      <c r="C20" s="134">
        <f>ROUND(VALUE(SUBSTITUTE(実質収支比率等に係る経年分析!G$47,"▲","-")),2)</f>
        <v>27.93</v>
      </c>
      <c r="D20" s="134">
        <f>ROUND(VALUE(SUBSTITUTE(実質収支比率等に係る経年分析!H$47,"▲","-")),2)</f>
        <v>27.83</v>
      </c>
      <c r="E20" s="134">
        <f>ROUND(VALUE(SUBSTITUTE(実質収支比率等に係る経年分析!I$47,"▲","-")),2)</f>
        <v>25.93</v>
      </c>
      <c r="F20" s="134">
        <f>ROUND(VALUE(SUBSTITUTE(実質収支比率等に係る経年分析!J$47,"▲","-")),2)</f>
        <v>28.8</v>
      </c>
    </row>
    <row r="21" spans="1:11">
      <c r="A21" s="134" t="s">
        <v>44</v>
      </c>
      <c r="B21" s="134">
        <f>IF(ISNUMBER(VALUE(SUBSTITUTE(実質収支比率等に係る経年分析!F$49,"▲","-"))),ROUND(VALUE(SUBSTITUTE(実質収支比率等に係る経年分析!F$49,"▲","-")),2),NA())</f>
        <v>-8.42</v>
      </c>
      <c r="C21" s="134">
        <f>IF(ISNUMBER(VALUE(SUBSTITUTE(実質収支比率等に係る経年分析!G$49,"▲","-"))),ROUND(VALUE(SUBSTITUTE(実質収支比率等に係る経年分析!G$49,"▲","-")),2),NA())</f>
        <v>-5.03</v>
      </c>
      <c r="D21" s="134">
        <f>IF(ISNUMBER(VALUE(SUBSTITUTE(実質収支比率等に係る経年分析!H$49,"▲","-"))),ROUND(VALUE(SUBSTITUTE(実質収支比率等に係る経年分析!H$49,"▲","-")),2),NA())</f>
        <v>-5.0599999999999996</v>
      </c>
      <c r="E21" s="134">
        <f>IF(ISNUMBER(VALUE(SUBSTITUTE(実質収支比率等に係る経年分析!I$49,"▲","-"))),ROUND(VALUE(SUBSTITUTE(実質収支比率等に係る経年分析!I$49,"▲","-")),2),NA())</f>
        <v>-0.41</v>
      </c>
      <c r="F21" s="134">
        <f>IF(ISNUMBER(VALUE(SUBSTITUTE(実質収支比率等に係る経年分析!J$49,"▲","-"))),ROUND(VALUE(SUBSTITUTE(実質収支比率等に係る経年分析!J$49,"▲","-")),2),NA())</f>
        <v>1.1299999999999999</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土地取得特別会計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0.14000000000000001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0.09</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0.17</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v>
      </c>
    </row>
    <row r="31" spans="1:11">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0.24</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0.59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1.57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0.77</v>
      </c>
    </row>
    <row r="33" spans="1:16">
      <c r="A33" s="135" t="str">
        <f>IF(連結実質赤字比率に係る赤字・黒字の構成分析!C$37="",NA(),連結実質赤字比率に係る赤字・黒字の構成分析!C$37)</f>
        <v>公共下水道特別会計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1.35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1.83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2.4700000000000002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1.63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1.56</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1.21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1.1599999999999999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1.1399999999999999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2.67</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4.82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2.41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6.75</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13.93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13.89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14.83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16.09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16.28</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857</v>
      </c>
      <c r="E42" s="136"/>
      <c r="F42" s="136"/>
      <c r="G42" s="136">
        <f>'実質公債費比率（分子）の構造'!L$52</f>
        <v>832</v>
      </c>
      <c r="H42" s="136"/>
      <c r="I42" s="136"/>
      <c r="J42" s="136">
        <f>'実質公債費比率（分子）の構造'!M$52</f>
        <v>819</v>
      </c>
      <c r="K42" s="136"/>
      <c r="L42" s="136"/>
      <c r="M42" s="136">
        <f>'実質公債費比率（分子）の構造'!N$52</f>
        <v>853</v>
      </c>
      <c r="N42" s="136"/>
      <c r="O42" s="136"/>
      <c r="P42" s="136">
        <f>'実質公債費比率（分子）の構造'!O$52</f>
        <v>871</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t="str">
        <f>'実質公債費比率（分子）の構造'!O$51</f>
        <v>-</v>
      </c>
      <c r="O43" s="136"/>
      <c r="P43" s="136"/>
    </row>
    <row r="44" spans="1:16">
      <c r="A44" s="136" t="s">
        <v>53</v>
      </c>
      <c r="B44" s="136">
        <f>'実質公債費比率（分子）の構造'!K$50</f>
        <v>72</v>
      </c>
      <c r="C44" s="136"/>
      <c r="D44" s="136"/>
      <c r="E44" s="136">
        <f>'実質公債費比率（分子）の構造'!L$50</f>
        <v>58</v>
      </c>
      <c r="F44" s="136"/>
      <c r="G44" s="136"/>
      <c r="H44" s="136">
        <f>'実質公債費比率（分子）の構造'!M$50</f>
        <v>50</v>
      </c>
      <c r="I44" s="136"/>
      <c r="J44" s="136"/>
      <c r="K44" s="136">
        <f>'実質公債費比率（分子）の構造'!N$50</f>
        <v>45</v>
      </c>
      <c r="L44" s="136"/>
      <c r="M44" s="136"/>
      <c r="N44" s="136">
        <f>'実質公債費比率（分子）の構造'!O$50</f>
        <v>36</v>
      </c>
      <c r="O44" s="136"/>
      <c r="P44" s="136"/>
    </row>
    <row r="45" spans="1:16">
      <c r="A45" s="136" t="s">
        <v>54</v>
      </c>
      <c r="B45" s="136">
        <f>'実質公債費比率（分子）の構造'!K$49</f>
        <v>72</v>
      </c>
      <c r="C45" s="136"/>
      <c r="D45" s="136"/>
      <c r="E45" s="136">
        <f>'実質公債費比率（分子）の構造'!L$49</f>
        <v>74</v>
      </c>
      <c r="F45" s="136"/>
      <c r="G45" s="136"/>
      <c r="H45" s="136">
        <f>'実質公債費比率（分子）の構造'!M$49</f>
        <v>70</v>
      </c>
      <c r="I45" s="136"/>
      <c r="J45" s="136"/>
      <c r="K45" s="136">
        <f>'実質公債費比率（分子）の構造'!N$49</f>
        <v>60</v>
      </c>
      <c r="L45" s="136"/>
      <c r="M45" s="136"/>
      <c r="N45" s="136">
        <f>'実質公債費比率（分子）の構造'!O$49</f>
        <v>14</v>
      </c>
      <c r="O45" s="136"/>
      <c r="P45" s="136"/>
    </row>
    <row r="46" spans="1:16">
      <c r="A46" s="136" t="s">
        <v>55</v>
      </c>
      <c r="B46" s="136">
        <f>'実質公債費比率（分子）の構造'!K$48</f>
        <v>436</v>
      </c>
      <c r="C46" s="136"/>
      <c r="D46" s="136"/>
      <c r="E46" s="136">
        <f>'実質公債費比率（分子）の構造'!L$48</f>
        <v>432</v>
      </c>
      <c r="F46" s="136"/>
      <c r="G46" s="136"/>
      <c r="H46" s="136">
        <f>'実質公債費比率（分子）の構造'!M$48</f>
        <v>415</v>
      </c>
      <c r="I46" s="136"/>
      <c r="J46" s="136"/>
      <c r="K46" s="136">
        <f>'実質公債費比率（分子）の構造'!N$48</f>
        <v>394</v>
      </c>
      <c r="L46" s="136"/>
      <c r="M46" s="136"/>
      <c r="N46" s="136">
        <f>'実質公債費比率（分子）の構造'!O$48</f>
        <v>420</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741</v>
      </c>
      <c r="C49" s="136"/>
      <c r="D49" s="136"/>
      <c r="E49" s="136">
        <f>'実質公債費比率（分子）の構造'!L$45</f>
        <v>761</v>
      </c>
      <c r="F49" s="136"/>
      <c r="G49" s="136"/>
      <c r="H49" s="136">
        <f>'実質公債費比率（分子）の構造'!M$45</f>
        <v>748</v>
      </c>
      <c r="I49" s="136"/>
      <c r="J49" s="136"/>
      <c r="K49" s="136">
        <f>'実質公債費比率（分子）の構造'!N$45</f>
        <v>757</v>
      </c>
      <c r="L49" s="136"/>
      <c r="M49" s="136"/>
      <c r="N49" s="136">
        <f>'実質公債費比率（分子）の構造'!O$45</f>
        <v>718</v>
      </c>
      <c r="O49" s="136"/>
      <c r="P49" s="136"/>
    </row>
    <row r="50" spans="1:16">
      <c r="A50" s="136" t="s">
        <v>58</v>
      </c>
      <c r="B50" s="136" t="e">
        <f>NA()</f>
        <v>#N/A</v>
      </c>
      <c r="C50" s="136">
        <f>IF(ISNUMBER('実質公債費比率（分子）の構造'!K$53),'実質公債費比率（分子）の構造'!K$53,NA())</f>
        <v>464</v>
      </c>
      <c r="D50" s="136" t="e">
        <f>NA()</f>
        <v>#N/A</v>
      </c>
      <c r="E50" s="136" t="e">
        <f>NA()</f>
        <v>#N/A</v>
      </c>
      <c r="F50" s="136">
        <f>IF(ISNUMBER('実質公債費比率（分子）の構造'!L$53),'実質公債費比率（分子）の構造'!L$53,NA())</f>
        <v>493</v>
      </c>
      <c r="G50" s="136" t="e">
        <f>NA()</f>
        <v>#N/A</v>
      </c>
      <c r="H50" s="136" t="e">
        <f>NA()</f>
        <v>#N/A</v>
      </c>
      <c r="I50" s="136">
        <f>IF(ISNUMBER('実質公債費比率（分子）の構造'!M$53),'実質公債費比率（分子）の構造'!M$53,NA())</f>
        <v>464</v>
      </c>
      <c r="J50" s="136" t="e">
        <f>NA()</f>
        <v>#N/A</v>
      </c>
      <c r="K50" s="136" t="e">
        <f>NA()</f>
        <v>#N/A</v>
      </c>
      <c r="L50" s="136">
        <f>IF(ISNUMBER('実質公債費比率（分子）の構造'!N$53),'実質公債費比率（分子）の構造'!N$53,NA())</f>
        <v>403</v>
      </c>
      <c r="M50" s="136" t="e">
        <f>NA()</f>
        <v>#N/A</v>
      </c>
      <c r="N50" s="136" t="e">
        <f>NA()</f>
        <v>#N/A</v>
      </c>
      <c r="O50" s="136">
        <f>IF(ISNUMBER('実質公債費比率（分子）の構造'!O$53),'実質公債費比率（分子）の構造'!O$53,NA())</f>
        <v>317</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11461</v>
      </c>
      <c r="E56" s="135"/>
      <c r="F56" s="135"/>
      <c r="G56" s="135">
        <f>'将来負担比率（分子）の構造'!J$51</f>
        <v>11908</v>
      </c>
      <c r="H56" s="135"/>
      <c r="I56" s="135"/>
      <c r="J56" s="135">
        <f>'将来負担比率（分子）の構造'!K$51</f>
        <v>12265</v>
      </c>
      <c r="K56" s="135"/>
      <c r="L56" s="135"/>
      <c r="M56" s="135">
        <f>'将来負担比率（分子）の構造'!L$51</f>
        <v>12734</v>
      </c>
      <c r="N56" s="135"/>
      <c r="O56" s="135"/>
      <c r="P56" s="135">
        <f>'将来負担比率（分子）の構造'!M$51</f>
        <v>13154</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6816</v>
      </c>
      <c r="E58" s="135"/>
      <c r="F58" s="135"/>
      <c r="G58" s="135">
        <f>'将来負担比率（分子）の構造'!J$49</f>
        <v>5930</v>
      </c>
      <c r="H58" s="135"/>
      <c r="I58" s="135"/>
      <c r="J58" s="135">
        <f>'将来負担比率（分子）の構造'!K$49</f>
        <v>5970</v>
      </c>
      <c r="K58" s="135"/>
      <c r="L58" s="135"/>
      <c r="M58" s="135">
        <f>'将来負担比率（分子）の構造'!L$49</f>
        <v>5327</v>
      </c>
      <c r="N58" s="135"/>
      <c r="O58" s="135"/>
      <c r="P58" s="135">
        <f>'将来負担比率（分子）の構造'!M$49</f>
        <v>5649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1481</v>
      </c>
      <c r="C62" s="135"/>
      <c r="D62" s="135"/>
      <c r="E62" s="135">
        <f>'将来負担比率（分子）の構造'!J$45</f>
        <v>1424</v>
      </c>
      <c r="F62" s="135"/>
      <c r="G62" s="135"/>
      <c r="H62" s="135">
        <f>'将来負担比率（分子）の構造'!K$45</f>
        <v>1359</v>
      </c>
      <c r="I62" s="135"/>
      <c r="J62" s="135"/>
      <c r="K62" s="135">
        <f>'将来負担比率（分子）の構造'!L$45</f>
        <v>1398</v>
      </c>
      <c r="L62" s="135"/>
      <c r="M62" s="135"/>
      <c r="N62" s="135">
        <f>'将来負担比率（分子）の構造'!M$45</f>
        <v>1322</v>
      </c>
      <c r="O62" s="135"/>
      <c r="P62" s="135"/>
    </row>
    <row r="63" spans="1:16">
      <c r="A63" s="135" t="s">
        <v>28</v>
      </c>
      <c r="B63" s="135">
        <f>'将来負担比率（分子）の構造'!I$44</f>
        <v>214</v>
      </c>
      <c r="C63" s="135"/>
      <c r="D63" s="135"/>
      <c r="E63" s="135">
        <f>'将来負担比率（分子）の構造'!J$44</f>
        <v>148</v>
      </c>
      <c r="F63" s="135"/>
      <c r="G63" s="135"/>
      <c r="H63" s="135">
        <f>'将来負担比率（分子）の構造'!K$44</f>
        <v>75</v>
      </c>
      <c r="I63" s="135"/>
      <c r="J63" s="135"/>
      <c r="K63" s="135">
        <f>'将来負担比率（分子）の構造'!L$44</f>
        <v>16</v>
      </c>
      <c r="L63" s="135"/>
      <c r="M63" s="135"/>
      <c r="N63" s="135">
        <f>'将来負担比率（分子）の構造'!M$44</f>
        <v>41</v>
      </c>
      <c r="O63" s="135"/>
      <c r="P63" s="135"/>
    </row>
    <row r="64" spans="1:16">
      <c r="A64" s="135" t="s">
        <v>27</v>
      </c>
      <c r="B64" s="135">
        <f>'将来負担比率（分子）の構造'!I$43</f>
        <v>9053</v>
      </c>
      <c r="C64" s="135"/>
      <c r="D64" s="135"/>
      <c r="E64" s="135">
        <f>'将来負担比率（分子）の構造'!J$43</f>
        <v>8945</v>
      </c>
      <c r="F64" s="135"/>
      <c r="G64" s="135"/>
      <c r="H64" s="135">
        <f>'将来負担比率（分子）の構造'!K$43</f>
        <v>8856</v>
      </c>
      <c r="I64" s="135"/>
      <c r="J64" s="135"/>
      <c r="K64" s="135">
        <f>'将来負担比率（分子）の構造'!L$43</f>
        <v>8376</v>
      </c>
      <c r="L64" s="135"/>
      <c r="M64" s="135"/>
      <c r="N64" s="135">
        <f>'将来負担比率（分子）の構造'!M$43</f>
        <v>8012</v>
      </c>
      <c r="O64" s="135"/>
      <c r="P64" s="135"/>
    </row>
    <row r="65" spans="1:16">
      <c r="A65" s="135" t="s">
        <v>26</v>
      </c>
      <c r="B65" s="135">
        <f>'将来負担比率（分子）の構造'!I$42</f>
        <v>176</v>
      </c>
      <c r="C65" s="135"/>
      <c r="D65" s="135"/>
      <c r="E65" s="135">
        <f>'将来負担比率（分子）の構造'!J$42</f>
        <v>127</v>
      </c>
      <c r="F65" s="135"/>
      <c r="G65" s="135"/>
      <c r="H65" s="135">
        <f>'将来負担比率（分子）の構造'!K$42</f>
        <v>86</v>
      </c>
      <c r="I65" s="135"/>
      <c r="J65" s="135"/>
      <c r="K65" s="135">
        <f>'将来負担比率（分子）の構造'!L$42</f>
        <v>50</v>
      </c>
      <c r="L65" s="135"/>
      <c r="M65" s="135"/>
      <c r="N65" s="135">
        <f>'将来負担比率（分子）の構造'!M$42</f>
        <v>22</v>
      </c>
      <c r="O65" s="135"/>
      <c r="P65" s="135"/>
    </row>
    <row r="66" spans="1:16">
      <c r="A66" s="135" t="s">
        <v>25</v>
      </c>
      <c r="B66" s="135">
        <f>'将来負担比率（分子）の構造'!I$41</f>
        <v>6760</v>
      </c>
      <c r="C66" s="135"/>
      <c r="D66" s="135"/>
      <c r="E66" s="135">
        <f>'将来負担比率（分子）の構造'!J$41</f>
        <v>6518</v>
      </c>
      <c r="F66" s="135"/>
      <c r="G66" s="135"/>
      <c r="H66" s="135">
        <f>'将来負担比率（分子）の構造'!K$41</f>
        <v>6313</v>
      </c>
      <c r="I66" s="135"/>
      <c r="J66" s="135"/>
      <c r="K66" s="135">
        <f>'将来負担比率（分子）の構造'!L$41</f>
        <v>6284</v>
      </c>
      <c r="L66" s="135"/>
      <c r="M66" s="135"/>
      <c r="N66" s="135">
        <f>'将来負担比率（分子）の構造'!M$41</f>
        <v>6460</v>
      </c>
      <c r="O66" s="135"/>
      <c r="P66" s="135"/>
    </row>
    <row r="67" spans="1:16">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R7" sqref="R7:Y7"/>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206</v>
      </c>
      <c r="C5" s="674"/>
      <c r="D5" s="674"/>
      <c r="E5" s="674"/>
      <c r="F5" s="674"/>
      <c r="G5" s="674"/>
      <c r="H5" s="674"/>
      <c r="I5" s="674"/>
      <c r="J5" s="674"/>
      <c r="K5" s="674"/>
      <c r="L5" s="674"/>
      <c r="M5" s="674"/>
      <c r="N5" s="674"/>
      <c r="O5" s="674"/>
      <c r="P5" s="674"/>
      <c r="Q5" s="675"/>
      <c r="R5" s="636">
        <v>5294634</v>
      </c>
      <c r="S5" s="637"/>
      <c r="T5" s="637"/>
      <c r="U5" s="637"/>
      <c r="V5" s="637"/>
      <c r="W5" s="637"/>
      <c r="X5" s="637"/>
      <c r="Y5" s="684"/>
      <c r="Z5" s="697">
        <v>46.4</v>
      </c>
      <c r="AA5" s="697"/>
      <c r="AB5" s="697"/>
      <c r="AC5" s="697"/>
      <c r="AD5" s="698">
        <v>5294608</v>
      </c>
      <c r="AE5" s="698"/>
      <c r="AF5" s="698"/>
      <c r="AG5" s="698"/>
      <c r="AH5" s="698"/>
      <c r="AI5" s="698"/>
      <c r="AJ5" s="698"/>
      <c r="AK5" s="698"/>
      <c r="AL5" s="685">
        <v>71.5</v>
      </c>
      <c r="AM5" s="654"/>
      <c r="AN5" s="654"/>
      <c r="AO5" s="686"/>
      <c r="AP5" s="673" t="s">
        <v>207</v>
      </c>
      <c r="AQ5" s="674"/>
      <c r="AR5" s="674"/>
      <c r="AS5" s="674"/>
      <c r="AT5" s="674"/>
      <c r="AU5" s="674"/>
      <c r="AV5" s="674"/>
      <c r="AW5" s="674"/>
      <c r="AX5" s="674"/>
      <c r="AY5" s="674"/>
      <c r="AZ5" s="674"/>
      <c r="BA5" s="674"/>
      <c r="BB5" s="674"/>
      <c r="BC5" s="674"/>
      <c r="BD5" s="674"/>
      <c r="BE5" s="674"/>
      <c r="BF5" s="675"/>
      <c r="BG5" s="586">
        <v>5267972</v>
      </c>
      <c r="BH5" s="587"/>
      <c r="BI5" s="587"/>
      <c r="BJ5" s="587"/>
      <c r="BK5" s="587"/>
      <c r="BL5" s="587"/>
      <c r="BM5" s="587"/>
      <c r="BN5" s="588"/>
      <c r="BO5" s="639">
        <v>99.5</v>
      </c>
      <c r="BP5" s="639"/>
      <c r="BQ5" s="639"/>
      <c r="BR5" s="639"/>
      <c r="BS5" s="640">
        <v>24013</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208</v>
      </c>
      <c r="CS5" s="692"/>
      <c r="CT5" s="692"/>
      <c r="CU5" s="692"/>
      <c r="CV5" s="692"/>
      <c r="CW5" s="692"/>
      <c r="CX5" s="692"/>
      <c r="CY5" s="693"/>
      <c r="CZ5" s="691" t="s">
        <v>200</v>
      </c>
      <c r="DA5" s="692"/>
      <c r="DB5" s="692"/>
      <c r="DC5" s="693"/>
      <c r="DD5" s="691" t="s">
        <v>209</v>
      </c>
      <c r="DE5" s="692"/>
      <c r="DF5" s="692"/>
      <c r="DG5" s="692"/>
      <c r="DH5" s="692"/>
      <c r="DI5" s="692"/>
      <c r="DJ5" s="692"/>
      <c r="DK5" s="692"/>
      <c r="DL5" s="692"/>
      <c r="DM5" s="692"/>
      <c r="DN5" s="692"/>
      <c r="DO5" s="692"/>
      <c r="DP5" s="693"/>
      <c r="DQ5" s="691" t="s">
        <v>210</v>
      </c>
      <c r="DR5" s="692"/>
      <c r="DS5" s="692"/>
      <c r="DT5" s="692"/>
      <c r="DU5" s="692"/>
      <c r="DV5" s="692"/>
      <c r="DW5" s="692"/>
      <c r="DX5" s="692"/>
      <c r="DY5" s="692"/>
      <c r="DZ5" s="692"/>
      <c r="EA5" s="692"/>
      <c r="EB5" s="692"/>
      <c r="EC5" s="693"/>
    </row>
    <row r="6" spans="2:143" ht="11.25" customHeight="1">
      <c r="B6" s="583" t="s">
        <v>211</v>
      </c>
      <c r="C6" s="584"/>
      <c r="D6" s="584"/>
      <c r="E6" s="584"/>
      <c r="F6" s="584"/>
      <c r="G6" s="584"/>
      <c r="H6" s="584"/>
      <c r="I6" s="584"/>
      <c r="J6" s="584"/>
      <c r="K6" s="584"/>
      <c r="L6" s="584"/>
      <c r="M6" s="584"/>
      <c r="N6" s="584"/>
      <c r="O6" s="584"/>
      <c r="P6" s="584"/>
      <c r="Q6" s="585"/>
      <c r="R6" s="586">
        <v>174400</v>
      </c>
      <c r="S6" s="587"/>
      <c r="T6" s="587"/>
      <c r="U6" s="587"/>
      <c r="V6" s="587"/>
      <c r="W6" s="587"/>
      <c r="X6" s="587"/>
      <c r="Y6" s="588"/>
      <c r="Z6" s="639">
        <v>1.5</v>
      </c>
      <c r="AA6" s="639"/>
      <c r="AB6" s="639"/>
      <c r="AC6" s="639"/>
      <c r="AD6" s="640">
        <v>174400</v>
      </c>
      <c r="AE6" s="640"/>
      <c r="AF6" s="640"/>
      <c r="AG6" s="640"/>
      <c r="AH6" s="640"/>
      <c r="AI6" s="640"/>
      <c r="AJ6" s="640"/>
      <c r="AK6" s="640"/>
      <c r="AL6" s="609">
        <v>2.4</v>
      </c>
      <c r="AM6" s="641"/>
      <c r="AN6" s="641"/>
      <c r="AO6" s="642"/>
      <c r="AP6" s="583" t="s">
        <v>212</v>
      </c>
      <c r="AQ6" s="584"/>
      <c r="AR6" s="584"/>
      <c r="AS6" s="584"/>
      <c r="AT6" s="584"/>
      <c r="AU6" s="584"/>
      <c r="AV6" s="584"/>
      <c r="AW6" s="584"/>
      <c r="AX6" s="584"/>
      <c r="AY6" s="584"/>
      <c r="AZ6" s="584"/>
      <c r="BA6" s="584"/>
      <c r="BB6" s="584"/>
      <c r="BC6" s="584"/>
      <c r="BD6" s="584"/>
      <c r="BE6" s="584"/>
      <c r="BF6" s="585"/>
      <c r="BG6" s="586">
        <v>5267972</v>
      </c>
      <c r="BH6" s="587"/>
      <c r="BI6" s="587"/>
      <c r="BJ6" s="587"/>
      <c r="BK6" s="587"/>
      <c r="BL6" s="587"/>
      <c r="BM6" s="587"/>
      <c r="BN6" s="588"/>
      <c r="BO6" s="639">
        <v>99.5</v>
      </c>
      <c r="BP6" s="639"/>
      <c r="BQ6" s="639"/>
      <c r="BR6" s="639"/>
      <c r="BS6" s="640">
        <v>24013</v>
      </c>
      <c r="BT6" s="640"/>
      <c r="BU6" s="640"/>
      <c r="BV6" s="640"/>
      <c r="BW6" s="640"/>
      <c r="BX6" s="640"/>
      <c r="BY6" s="640"/>
      <c r="BZ6" s="640"/>
      <c r="CA6" s="640"/>
      <c r="CB6" s="676"/>
      <c r="CD6" s="643" t="s">
        <v>213</v>
      </c>
      <c r="CE6" s="644"/>
      <c r="CF6" s="644"/>
      <c r="CG6" s="644"/>
      <c r="CH6" s="644"/>
      <c r="CI6" s="644"/>
      <c r="CJ6" s="644"/>
      <c r="CK6" s="644"/>
      <c r="CL6" s="644"/>
      <c r="CM6" s="644"/>
      <c r="CN6" s="644"/>
      <c r="CO6" s="644"/>
      <c r="CP6" s="644"/>
      <c r="CQ6" s="645"/>
      <c r="CR6" s="586">
        <v>163495</v>
      </c>
      <c r="CS6" s="587"/>
      <c r="CT6" s="587"/>
      <c r="CU6" s="587"/>
      <c r="CV6" s="587"/>
      <c r="CW6" s="587"/>
      <c r="CX6" s="587"/>
      <c r="CY6" s="588"/>
      <c r="CZ6" s="639">
        <v>1.5</v>
      </c>
      <c r="DA6" s="639"/>
      <c r="DB6" s="639"/>
      <c r="DC6" s="639"/>
      <c r="DD6" s="592" t="s">
        <v>214</v>
      </c>
      <c r="DE6" s="587"/>
      <c r="DF6" s="587"/>
      <c r="DG6" s="587"/>
      <c r="DH6" s="587"/>
      <c r="DI6" s="587"/>
      <c r="DJ6" s="587"/>
      <c r="DK6" s="587"/>
      <c r="DL6" s="587"/>
      <c r="DM6" s="587"/>
      <c r="DN6" s="587"/>
      <c r="DO6" s="587"/>
      <c r="DP6" s="588"/>
      <c r="DQ6" s="592">
        <v>163495</v>
      </c>
      <c r="DR6" s="587"/>
      <c r="DS6" s="587"/>
      <c r="DT6" s="587"/>
      <c r="DU6" s="587"/>
      <c r="DV6" s="587"/>
      <c r="DW6" s="587"/>
      <c r="DX6" s="587"/>
      <c r="DY6" s="587"/>
      <c r="DZ6" s="587"/>
      <c r="EA6" s="587"/>
      <c r="EB6" s="587"/>
      <c r="EC6" s="622"/>
    </row>
    <row r="7" spans="2:143" ht="11.25" customHeight="1">
      <c r="B7" s="583" t="s">
        <v>215</v>
      </c>
      <c r="C7" s="584"/>
      <c r="D7" s="584"/>
      <c r="E7" s="584"/>
      <c r="F7" s="584"/>
      <c r="G7" s="584"/>
      <c r="H7" s="584"/>
      <c r="I7" s="584"/>
      <c r="J7" s="584"/>
      <c r="K7" s="584"/>
      <c r="L7" s="584"/>
      <c r="M7" s="584"/>
      <c r="N7" s="584"/>
      <c r="O7" s="584"/>
      <c r="P7" s="584"/>
      <c r="Q7" s="585"/>
      <c r="R7" s="586">
        <v>17601</v>
      </c>
      <c r="S7" s="587"/>
      <c r="T7" s="587"/>
      <c r="U7" s="587"/>
      <c r="V7" s="587"/>
      <c r="W7" s="587"/>
      <c r="X7" s="587"/>
      <c r="Y7" s="588"/>
      <c r="Z7" s="639">
        <v>0.2</v>
      </c>
      <c r="AA7" s="639"/>
      <c r="AB7" s="639"/>
      <c r="AC7" s="639"/>
      <c r="AD7" s="640">
        <v>17601</v>
      </c>
      <c r="AE7" s="640"/>
      <c r="AF7" s="640"/>
      <c r="AG7" s="640"/>
      <c r="AH7" s="640"/>
      <c r="AI7" s="640"/>
      <c r="AJ7" s="640"/>
      <c r="AK7" s="640"/>
      <c r="AL7" s="609">
        <v>0.2</v>
      </c>
      <c r="AM7" s="641"/>
      <c r="AN7" s="641"/>
      <c r="AO7" s="642"/>
      <c r="AP7" s="583" t="s">
        <v>216</v>
      </c>
      <c r="AQ7" s="584"/>
      <c r="AR7" s="584"/>
      <c r="AS7" s="584"/>
      <c r="AT7" s="584"/>
      <c r="AU7" s="584"/>
      <c r="AV7" s="584"/>
      <c r="AW7" s="584"/>
      <c r="AX7" s="584"/>
      <c r="AY7" s="584"/>
      <c r="AZ7" s="584"/>
      <c r="BA7" s="584"/>
      <c r="BB7" s="584"/>
      <c r="BC7" s="584"/>
      <c r="BD7" s="584"/>
      <c r="BE7" s="584"/>
      <c r="BF7" s="585"/>
      <c r="BG7" s="586">
        <v>2606567</v>
      </c>
      <c r="BH7" s="587"/>
      <c r="BI7" s="587"/>
      <c r="BJ7" s="587"/>
      <c r="BK7" s="587"/>
      <c r="BL7" s="587"/>
      <c r="BM7" s="587"/>
      <c r="BN7" s="588"/>
      <c r="BO7" s="639">
        <v>49.2</v>
      </c>
      <c r="BP7" s="639"/>
      <c r="BQ7" s="639"/>
      <c r="BR7" s="639"/>
      <c r="BS7" s="640">
        <v>24013</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1315098</v>
      </c>
      <c r="CS7" s="587"/>
      <c r="CT7" s="587"/>
      <c r="CU7" s="587"/>
      <c r="CV7" s="587"/>
      <c r="CW7" s="587"/>
      <c r="CX7" s="587"/>
      <c r="CY7" s="588"/>
      <c r="CZ7" s="639">
        <v>12.2</v>
      </c>
      <c r="DA7" s="639"/>
      <c r="DB7" s="639"/>
      <c r="DC7" s="639"/>
      <c r="DD7" s="592">
        <v>6613</v>
      </c>
      <c r="DE7" s="587"/>
      <c r="DF7" s="587"/>
      <c r="DG7" s="587"/>
      <c r="DH7" s="587"/>
      <c r="DI7" s="587"/>
      <c r="DJ7" s="587"/>
      <c r="DK7" s="587"/>
      <c r="DL7" s="587"/>
      <c r="DM7" s="587"/>
      <c r="DN7" s="587"/>
      <c r="DO7" s="587"/>
      <c r="DP7" s="588"/>
      <c r="DQ7" s="592">
        <v>1189627</v>
      </c>
      <c r="DR7" s="587"/>
      <c r="DS7" s="587"/>
      <c r="DT7" s="587"/>
      <c r="DU7" s="587"/>
      <c r="DV7" s="587"/>
      <c r="DW7" s="587"/>
      <c r="DX7" s="587"/>
      <c r="DY7" s="587"/>
      <c r="DZ7" s="587"/>
      <c r="EA7" s="587"/>
      <c r="EB7" s="587"/>
      <c r="EC7" s="622"/>
    </row>
    <row r="8" spans="2:143" ht="11.25" customHeight="1">
      <c r="B8" s="583" t="s">
        <v>218</v>
      </c>
      <c r="C8" s="584"/>
      <c r="D8" s="584"/>
      <c r="E8" s="584"/>
      <c r="F8" s="584"/>
      <c r="G8" s="584"/>
      <c r="H8" s="584"/>
      <c r="I8" s="584"/>
      <c r="J8" s="584"/>
      <c r="K8" s="584"/>
      <c r="L8" s="584"/>
      <c r="M8" s="584"/>
      <c r="N8" s="584"/>
      <c r="O8" s="584"/>
      <c r="P8" s="584"/>
      <c r="Q8" s="585"/>
      <c r="R8" s="586">
        <v>26479</v>
      </c>
      <c r="S8" s="587"/>
      <c r="T8" s="587"/>
      <c r="U8" s="587"/>
      <c r="V8" s="587"/>
      <c r="W8" s="587"/>
      <c r="X8" s="587"/>
      <c r="Y8" s="588"/>
      <c r="Z8" s="639">
        <v>0.2</v>
      </c>
      <c r="AA8" s="639"/>
      <c r="AB8" s="639"/>
      <c r="AC8" s="639"/>
      <c r="AD8" s="640">
        <v>26479</v>
      </c>
      <c r="AE8" s="640"/>
      <c r="AF8" s="640"/>
      <c r="AG8" s="640"/>
      <c r="AH8" s="640"/>
      <c r="AI8" s="640"/>
      <c r="AJ8" s="640"/>
      <c r="AK8" s="640"/>
      <c r="AL8" s="609">
        <v>0.4</v>
      </c>
      <c r="AM8" s="641"/>
      <c r="AN8" s="641"/>
      <c r="AO8" s="642"/>
      <c r="AP8" s="583" t="s">
        <v>219</v>
      </c>
      <c r="AQ8" s="584"/>
      <c r="AR8" s="584"/>
      <c r="AS8" s="584"/>
      <c r="AT8" s="584"/>
      <c r="AU8" s="584"/>
      <c r="AV8" s="584"/>
      <c r="AW8" s="584"/>
      <c r="AX8" s="584"/>
      <c r="AY8" s="584"/>
      <c r="AZ8" s="584"/>
      <c r="BA8" s="584"/>
      <c r="BB8" s="584"/>
      <c r="BC8" s="584"/>
      <c r="BD8" s="584"/>
      <c r="BE8" s="584"/>
      <c r="BF8" s="585"/>
      <c r="BG8" s="586">
        <v>62980</v>
      </c>
      <c r="BH8" s="587"/>
      <c r="BI8" s="587"/>
      <c r="BJ8" s="587"/>
      <c r="BK8" s="587"/>
      <c r="BL8" s="587"/>
      <c r="BM8" s="587"/>
      <c r="BN8" s="588"/>
      <c r="BO8" s="639">
        <v>1.2</v>
      </c>
      <c r="BP8" s="639"/>
      <c r="BQ8" s="639"/>
      <c r="BR8" s="639"/>
      <c r="BS8" s="592" t="s">
        <v>111</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3665511</v>
      </c>
      <c r="CS8" s="587"/>
      <c r="CT8" s="587"/>
      <c r="CU8" s="587"/>
      <c r="CV8" s="587"/>
      <c r="CW8" s="587"/>
      <c r="CX8" s="587"/>
      <c r="CY8" s="588"/>
      <c r="CZ8" s="639">
        <v>34</v>
      </c>
      <c r="DA8" s="639"/>
      <c r="DB8" s="639"/>
      <c r="DC8" s="639"/>
      <c r="DD8" s="592">
        <v>99537</v>
      </c>
      <c r="DE8" s="587"/>
      <c r="DF8" s="587"/>
      <c r="DG8" s="587"/>
      <c r="DH8" s="587"/>
      <c r="DI8" s="587"/>
      <c r="DJ8" s="587"/>
      <c r="DK8" s="587"/>
      <c r="DL8" s="587"/>
      <c r="DM8" s="587"/>
      <c r="DN8" s="587"/>
      <c r="DO8" s="587"/>
      <c r="DP8" s="588"/>
      <c r="DQ8" s="592">
        <v>2130962</v>
      </c>
      <c r="DR8" s="587"/>
      <c r="DS8" s="587"/>
      <c r="DT8" s="587"/>
      <c r="DU8" s="587"/>
      <c r="DV8" s="587"/>
      <c r="DW8" s="587"/>
      <c r="DX8" s="587"/>
      <c r="DY8" s="587"/>
      <c r="DZ8" s="587"/>
      <c r="EA8" s="587"/>
      <c r="EB8" s="587"/>
      <c r="EC8" s="622"/>
    </row>
    <row r="9" spans="2:143" ht="11.25" customHeight="1">
      <c r="B9" s="583" t="s">
        <v>221</v>
      </c>
      <c r="C9" s="584"/>
      <c r="D9" s="584"/>
      <c r="E9" s="584"/>
      <c r="F9" s="584"/>
      <c r="G9" s="584"/>
      <c r="H9" s="584"/>
      <c r="I9" s="584"/>
      <c r="J9" s="584"/>
      <c r="K9" s="584"/>
      <c r="L9" s="584"/>
      <c r="M9" s="584"/>
      <c r="N9" s="584"/>
      <c r="O9" s="584"/>
      <c r="P9" s="584"/>
      <c r="Q9" s="585"/>
      <c r="R9" s="586">
        <v>44438</v>
      </c>
      <c r="S9" s="587"/>
      <c r="T9" s="587"/>
      <c r="U9" s="587"/>
      <c r="V9" s="587"/>
      <c r="W9" s="587"/>
      <c r="X9" s="587"/>
      <c r="Y9" s="588"/>
      <c r="Z9" s="639">
        <v>0.4</v>
      </c>
      <c r="AA9" s="639"/>
      <c r="AB9" s="639"/>
      <c r="AC9" s="639"/>
      <c r="AD9" s="640">
        <v>44438</v>
      </c>
      <c r="AE9" s="640"/>
      <c r="AF9" s="640"/>
      <c r="AG9" s="640"/>
      <c r="AH9" s="640"/>
      <c r="AI9" s="640"/>
      <c r="AJ9" s="640"/>
      <c r="AK9" s="640"/>
      <c r="AL9" s="609">
        <v>0.6</v>
      </c>
      <c r="AM9" s="641"/>
      <c r="AN9" s="641"/>
      <c r="AO9" s="642"/>
      <c r="AP9" s="583" t="s">
        <v>222</v>
      </c>
      <c r="AQ9" s="584"/>
      <c r="AR9" s="584"/>
      <c r="AS9" s="584"/>
      <c r="AT9" s="584"/>
      <c r="AU9" s="584"/>
      <c r="AV9" s="584"/>
      <c r="AW9" s="584"/>
      <c r="AX9" s="584"/>
      <c r="AY9" s="584"/>
      <c r="AZ9" s="584"/>
      <c r="BA9" s="584"/>
      <c r="BB9" s="584"/>
      <c r="BC9" s="584"/>
      <c r="BD9" s="584"/>
      <c r="BE9" s="584"/>
      <c r="BF9" s="585"/>
      <c r="BG9" s="586">
        <v>2170103</v>
      </c>
      <c r="BH9" s="587"/>
      <c r="BI9" s="587"/>
      <c r="BJ9" s="587"/>
      <c r="BK9" s="587"/>
      <c r="BL9" s="587"/>
      <c r="BM9" s="587"/>
      <c r="BN9" s="588"/>
      <c r="BO9" s="639">
        <v>41</v>
      </c>
      <c r="BP9" s="639"/>
      <c r="BQ9" s="639"/>
      <c r="BR9" s="639"/>
      <c r="BS9" s="592" t="s">
        <v>111</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1056425</v>
      </c>
      <c r="CS9" s="587"/>
      <c r="CT9" s="587"/>
      <c r="CU9" s="587"/>
      <c r="CV9" s="587"/>
      <c r="CW9" s="587"/>
      <c r="CX9" s="587"/>
      <c r="CY9" s="588"/>
      <c r="CZ9" s="639">
        <v>9.8000000000000007</v>
      </c>
      <c r="DA9" s="639"/>
      <c r="DB9" s="639"/>
      <c r="DC9" s="639"/>
      <c r="DD9" s="592">
        <v>94052</v>
      </c>
      <c r="DE9" s="587"/>
      <c r="DF9" s="587"/>
      <c r="DG9" s="587"/>
      <c r="DH9" s="587"/>
      <c r="DI9" s="587"/>
      <c r="DJ9" s="587"/>
      <c r="DK9" s="587"/>
      <c r="DL9" s="587"/>
      <c r="DM9" s="587"/>
      <c r="DN9" s="587"/>
      <c r="DO9" s="587"/>
      <c r="DP9" s="588"/>
      <c r="DQ9" s="592">
        <v>923950</v>
      </c>
      <c r="DR9" s="587"/>
      <c r="DS9" s="587"/>
      <c r="DT9" s="587"/>
      <c r="DU9" s="587"/>
      <c r="DV9" s="587"/>
      <c r="DW9" s="587"/>
      <c r="DX9" s="587"/>
      <c r="DY9" s="587"/>
      <c r="DZ9" s="587"/>
      <c r="EA9" s="587"/>
      <c r="EB9" s="587"/>
      <c r="EC9" s="622"/>
    </row>
    <row r="10" spans="2:143" ht="11.25" customHeight="1">
      <c r="B10" s="583" t="s">
        <v>224</v>
      </c>
      <c r="C10" s="584"/>
      <c r="D10" s="584"/>
      <c r="E10" s="584"/>
      <c r="F10" s="584"/>
      <c r="G10" s="584"/>
      <c r="H10" s="584"/>
      <c r="I10" s="584"/>
      <c r="J10" s="584"/>
      <c r="K10" s="584"/>
      <c r="L10" s="584"/>
      <c r="M10" s="584"/>
      <c r="N10" s="584"/>
      <c r="O10" s="584"/>
      <c r="P10" s="584"/>
      <c r="Q10" s="585"/>
      <c r="R10" s="586">
        <v>346204</v>
      </c>
      <c r="S10" s="587"/>
      <c r="T10" s="587"/>
      <c r="U10" s="587"/>
      <c r="V10" s="587"/>
      <c r="W10" s="587"/>
      <c r="X10" s="587"/>
      <c r="Y10" s="588"/>
      <c r="Z10" s="639">
        <v>3</v>
      </c>
      <c r="AA10" s="639"/>
      <c r="AB10" s="639"/>
      <c r="AC10" s="639"/>
      <c r="AD10" s="640">
        <v>346204</v>
      </c>
      <c r="AE10" s="640"/>
      <c r="AF10" s="640"/>
      <c r="AG10" s="640"/>
      <c r="AH10" s="640"/>
      <c r="AI10" s="640"/>
      <c r="AJ10" s="640"/>
      <c r="AK10" s="640"/>
      <c r="AL10" s="609">
        <v>4.7</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89885</v>
      </c>
      <c r="BH10" s="587"/>
      <c r="BI10" s="587"/>
      <c r="BJ10" s="587"/>
      <c r="BK10" s="587"/>
      <c r="BL10" s="587"/>
      <c r="BM10" s="587"/>
      <c r="BN10" s="588"/>
      <c r="BO10" s="639">
        <v>1.7</v>
      </c>
      <c r="BP10" s="639"/>
      <c r="BQ10" s="639"/>
      <c r="BR10" s="639"/>
      <c r="BS10" s="592" t="s">
        <v>111</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t="s">
        <v>111</v>
      </c>
      <c r="CS10" s="587"/>
      <c r="CT10" s="587"/>
      <c r="CU10" s="587"/>
      <c r="CV10" s="587"/>
      <c r="CW10" s="587"/>
      <c r="CX10" s="587"/>
      <c r="CY10" s="588"/>
      <c r="CZ10" s="639" t="s">
        <v>111</v>
      </c>
      <c r="DA10" s="639"/>
      <c r="DB10" s="639"/>
      <c r="DC10" s="639"/>
      <c r="DD10" s="592" t="s">
        <v>111</v>
      </c>
      <c r="DE10" s="587"/>
      <c r="DF10" s="587"/>
      <c r="DG10" s="587"/>
      <c r="DH10" s="587"/>
      <c r="DI10" s="587"/>
      <c r="DJ10" s="587"/>
      <c r="DK10" s="587"/>
      <c r="DL10" s="587"/>
      <c r="DM10" s="587"/>
      <c r="DN10" s="587"/>
      <c r="DO10" s="587"/>
      <c r="DP10" s="588"/>
      <c r="DQ10" s="592" t="s">
        <v>111</v>
      </c>
      <c r="DR10" s="587"/>
      <c r="DS10" s="587"/>
      <c r="DT10" s="587"/>
      <c r="DU10" s="587"/>
      <c r="DV10" s="587"/>
      <c r="DW10" s="587"/>
      <c r="DX10" s="587"/>
      <c r="DY10" s="587"/>
      <c r="DZ10" s="587"/>
      <c r="EA10" s="587"/>
      <c r="EB10" s="587"/>
      <c r="EC10" s="622"/>
    </row>
    <row r="11" spans="2:143" ht="11.25" customHeight="1">
      <c r="B11" s="583" t="s">
        <v>227</v>
      </c>
      <c r="C11" s="584"/>
      <c r="D11" s="584"/>
      <c r="E11" s="584"/>
      <c r="F11" s="584"/>
      <c r="G11" s="584"/>
      <c r="H11" s="584"/>
      <c r="I11" s="584"/>
      <c r="J11" s="584"/>
      <c r="K11" s="584"/>
      <c r="L11" s="584"/>
      <c r="M11" s="584"/>
      <c r="N11" s="584"/>
      <c r="O11" s="584"/>
      <c r="P11" s="584"/>
      <c r="Q11" s="585"/>
      <c r="R11" s="586">
        <v>51713</v>
      </c>
      <c r="S11" s="587"/>
      <c r="T11" s="587"/>
      <c r="U11" s="587"/>
      <c r="V11" s="587"/>
      <c r="W11" s="587"/>
      <c r="X11" s="587"/>
      <c r="Y11" s="588"/>
      <c r="Z11" s="639">
        <v>0.5</v>
      </c>
      <c r="AA11" s="639"/>
      <c r="AB11" s="639"/>
      <c r="AC11" s="639"/>
      <c r="AD11" s="640">
        <v>51713</v>
      </c>
      <c r="AE11" s="640"/>
      <c r="AF11" s="640"/>
      <c r="AG11" s="640"/>
      <c r="AH11" s="640"/>
      <c r="AI11" s="640"/>
      <c r="AJ11" s="640"/>
      <c r="AK11" s="640"/>
      <c r="AL11" s="609">
        <v>0.7</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283599</v>
      </c>
      <c r="BH11" s="587"/>
      <c r="BI11" s="587"/>
      <c r="BJ11" s="587"/>
      <c r="BK11" s="587"/>
      <c r="BL11" s="587"/>
      <c r="BM11" s="587"/>
      <c r="BN11" s="588"/>
      <c r="BO11" s="639">
        <v>5.4</v>
      </c>
      <c r="BP11" s="639"/>
      <c r="BQ11" s="639"/>
      <c r="BR11" s="639"/>
      <c r="BS11" s="592">
        <v>24013</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389293</v>
      </c>
      <c r="CS11" s="587"/>
      <c r="CT11" s="587"/>
      <c r="CU11" s="587"/>
      <c r="CV11" s="587"/>
      <c r="CW11" s="587"/>
      <c r="CX11" s="587"/>
      <c r="CY11" s="588"/>
      <c r="CZ11" s="639">
        <v>3.6</v>
      </c>
      <c r="DA11" s="639"/>
      <c r="DB11" s="639"/>
      <c r="DC11" s="639"/>
      <c r="DD11" s="592">
        <v>59634</v>
      </c>
      <c r="DE11" s="587"/>
      <c r="DF11" s="587"/>
      <c r="DG11" s="587"/>
      <c r="DH11" s="587"/>
      <c r="DI11" s="587"/>
      <c r="DJ11" s="587"/>
      <c r="DK11" s="587"/>
      <c r="DL11" s="587"/>
      <c r="DM11" s="587"/>
      <c r="DN11" s="587"/>
      <c r="DO11" s="587"/>
      <c r="DP11" s="588"/>
      <c r="DQ11" s="592">
        <v>311184</v>
      </c>
      <c r="DR11" s="587"/>
      <c r="DS11" s="587"/>
      <c r="DT11" s="587"/>
      <c r="DU11" s="587"/>
      <c r="DV11" s="587"/>
      <c r="DW11" s="587"/>
      <c r="DX11" s="587"/>
      <c r="DY11" s="587"/>
      <c r="DZ11" s="587"/>
      <c r="EA11" s="587"/>
      <c r="EB11" s="587"/>
      <c r="EC11" s="622"/>
    </row>
    <row r="12" spans="2:143" ht="11.25" customHeight="1">
      <c r="B12" s="583" t="s">
        <v>230</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2268162</v>
      </c>
      <c r="BH12" s="587"/>
      <c r="BI12" s="587"/>
      <c r="BJ12" s="587"/>
      <c r="BK12" s="587"/>
      <c r="BL12" s="587"/>
      <c r="BM12" s="587"/>
      <c r="BN12" s="588"/>
      <c r="BO12" s="639">
        <v>42.8</v>
      </c>
      <c r="BP12" s="639"/>
      <c r="BQ12" s="639"/>
      <c r="BR12" s="639"/>
      <c r="BS12" s="592" t="s">
        <v>111</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178155</v>
      </c>
      <c r="CS12" s="587"/>
      <c r="CT12" s="587"/>
      <c r="CU12" s="587"/>
      <c r="CV12" s="587"/>
      <c r="CW12" s="587"/>
      <c r="CX12" s="587"/>
      <c r="CY12" s="588"/>
      <c r="CZ12" s="639">
        <v>1.7</v>
      </c>
      <c r="DA12" s="639"/>
      <c r="DB12" s="639"/>
      <c r="DC12" s="639"/>
      <c r="DD12" s="592">
        <v>40046</v>
      </c>
      <c r="DE12" s="587"/>
      <c r="DF12" s="587"/>
      <c r="DG12" s="587"/>
      <c r="DH12" s="587"/>
      <c r="DI12" s="587"/>
      <c r="DJ12" s="587"/>
      <c r="DK12" s="587"/>
      <c r="DL12" s="587"/>
      <c r="DM12" s="587"/>
      <c r="DN12" s="587"/>
      <c r="DO12" s="587"/>
      <c r="DP12" s="588"/>
      <c r="DQ12" s="592">
        <v>86904</v>
      </c>
      <c r="DR12" s="587"/>
      <c r="DS12" s="587"/>
      <c r="DT12" s="587"/>
      <c r="DU12" s="587"/>
      <c r="DV12" s="587"/>
      <c r="DW12" s="587"/>
      <c r="DX12" s="587"/>
      <c r="DY12" s="587"/>
      <c r="DZ12" s="587"/>
      <c r="EA12" s="587"/>
      <c r="EB12" s="587"/>
      <c r="EC12" s="622"/>
    </row>
    <row r="13" spans="2:143" ht="11.25" customHeight="1">
      <c r="B13" s="583" t="s">
        <v>233</v>
      </c>
      <c r="C13" s="584"/>
      <c r="D13" s="584"/>
      <c r="E13" s="584"/>
      <c r="F13" s="584"/>
      <c r="G13" s="584"/>
      <c r="H13" s="584"/>
      <c r="I13" s="584"/>
      <c r="J13" s="584"/>
      <c r="K13" s="584"/>
      <c r="L13" s="584"/>
      <c r="M13" s="584"/>
      <c r="N13" s="584"/>
      <c r="O13" s="584"/>
      <c r="P13" s="584"/>
      <c r="Q13" s="585"/>
      <c r="R13" s="586">
        <v>70637</v>
      </c>
      <c r="S13" s="587"/>
      <c r="T13" s="587"/>
      <c r="U13" s="587"/>
      <c r="V13" s="587"/>
      <c r="W13" s="587"/>
      <c r="X13" s="587"/>
      <c r="Y13" s="588"/>
      <c r="Z13" s="639">
        <v>0.6</v>
      </c>
      <c r="AA13" s="639"/>
      <c r="AB13" s="639"/>
      <c r="AC13" s="639"/>
      <c r="AD13" s="640">
        <v>70637</v>
      </c>
      <c r="AE13" s="640"/>
      <c r="AF13" s="640"/>
      <c r="AG13" s="640"/>
      <c r="AH13" s="640"/>
      <c r="AI13" s="640"/>
      <c r="AJ13" s="640"/>
      <c r="AK13" s="640"/>
      <c r="AL13" s="609">
        <v>1</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2267441</v>
      </c>
      <c r="BH13" s="587"/>
      <c r="BI13" s="587"/>
      <c r="BJ13" s="587"/>
      <c r="BK13" s="587"/>
      <c r="BL13" s="587"/>
      <c r="BM13" s="587"/>
      <c r="BN13" s="588"/>
      <c r="BO13" s="639">
        <v>42.8</v>
      </c>
      <c r="BP13" s="639"/>
      <c r="BQ13" s="639"/>
      <c r="BR13" s="639"/>
      <c r="BS13" s="592" t="s">
        <v>111</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1042728</v>
      </c>
      <c r="CS13" s="587"/>
      <c r="CT13" s="587"/>
      <c r="CU13" s="587"/>
      <c r="CV13" s="587"/>
      <c r="CW13" s="587"/>
      <c r="CX13" s="587"/>
      <c r="CY13" s="588"/>
      <c r="CZ13" s="639">
        <v>9.6999999999999993</v>
      </c>
      <c r="DA13" s="639"/>
      <c r="DB13" s="639"/>
      <c r="DC13" s="639"/>
      <c r="DD13" s="592">
        <v>352464</v>
      </c>
      <c r="DE13" s="587"/>
      <c r="DF13" s="587"/>
      <c r="DG13" s="587"/>
      <c r="DH13" s="587"/>
      <c r="DI13" s="587"/>
      <c r="DJ13" s="587"/>
      <c r="DK13" s="587"/>
      <c r="DL13" s="587"/>
      <c r="DM13" s="587"/>
      <c r="DN13" s="587"/>
      <c r="DO13" s="587"/>
      <c r="DP13" s="588"/>
      <c r="DQ13" s="592">
        <v>779253</v>
      </c>
      <c r="DR13" s="587"/>
      <c r="DS13" s="587"/>
      <c r="DT13" s="587"/>
      <c r="DU13" s="587"/>
      <c r="DV13" s="587"/>
      <c r="DW13" s="587"/>
      <c r="DX13" s="587"/>
      <c r="DY13" s="587"/>
      <c r="DZ13" s="587"/>
      <c r="EA13" s="587"/>
      <c r="EB13" s="587"/>
      <c r="EC13" s="622"/>
    </row>
    <row r="14" spans="2:143" ht="11.25" customHeight="1">
      <c r="B14" s="583" t="s">
        <v>236</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94056</v>
      </c>
      <c r="BH14" s="587"/>
      <c r="BI14" s="587"/>
      <c r="BJ14" s="587"/>
      <c r="BK14" s="587"/>
      <c r="BL14" s="587"/>
      <c r="BM14" s="587"/>
      <c r="BN14" s="588"/>
      <c r="BO14" s="639">
        <v>1.8</v>
      </c>
      <c r="BP14" s="639"/>
      <c r="BQ14" s="639"/>
      <c r="BR14" s="639"/>
      <c r="BS14" s="592" t="s">
        <v>111</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849223</v>
      </c>
      <c r="CS14" s="587"/>
      <c r="CT14" s="587"/>
      <c r="CU14" s="587"/>
      <c r="CV14" s="587"/>
      <c r="CW14" s="587"/>
      <c r="CX14" s="587"/>
      <c r="CY14" s="588"/>
      <c r="CZ14" s="639">
        <v>7.9</v>
      </c>
      <c r="DA14" s="639"/>
      <c r="DB14" s="639"/>
      <c r="DC14" s="639"/>
      <c r="DD14" s="592">
        <v>396145</v>
      </c>
      <c r="DE14" s="587"/>
      <c r="DF14" s="587"/>
      <c r="DG14" s="587"/>
      <c r="DH14" s="587"/>
      <c r="DI14" s="587"/>
      <c r="DJ14" s="587"/>
      <c r="DK14" s="587"/>
      <c r="DL14" s="587"/>
      <c r="DM14" s="587"/>
      <c r="DN14" s="587"/>
      <c r="DO14" s="587"/>
      <c r="DP14" s="588"/>
      <c r="DQ14" s="592">
        <v>503764</v>
      </c>
      <c r="DR14" s="587"/>
      <c r="DS14" s="587"/>
      <c r="DT14" s="587"/>
      <c r="DU14" s="587"/>
      <c r="DV14" s="587"/>
      <c r="DW14" s="587"/>
      <c r="DX14" s="587"/>
      <c r="DY14" s="587"/>
      <c r="DZ14" s="587"/>
      <c r="EA14" s="587"/>
      <c r="EB14" s="587"/>
      <c r="EC14" s="622"/>
    </row>
    <row r="15" spans="2:143" ht="11.25" customHeight="1">
      <c r="B15" s="583" t="s">
        <v>239</v>
      </c>
      <c r="C15" s="584"/>
      <c r="D15" s="584"/>
      <c r="E15" s="584"/>
      <c r="F15" s="584"/>
      <c r="G15" s="584"/>
      <c r="H15" s="584"/>
      <c r="I15" s="584"/>
      <c r="J15" s="584"/>
      <c r="K15" s="584"/>
      <c r="L15" s="584"/>
      <c r="M15" s="584"/>
      <c r="N15" s="584"/>
      <c r="O15" s="584"/>
      <c r="P15" s="584"/>
      <c r="Q15" s="585"/>
      <c r="R15" s="586">
        <v>31734</v>
      </c>
      <c r="S15" s="587"/>
      <c r="T15" s="587"/>
      <c r="U15" s="587"/>
      <c r="V15" s="587"/>
      <c r="W15" s="587"/>
      <c r="X15" s="587"/>
      <c r="Y15" s="588"/>
      <c r="Z15" s="639">
        <v>0.3</v>
      </c>
      <c r="AA15" s="639"/>
      <c r="AB15" s="639"/>
      <c r="AC15" s="639"/>
      <c r="AD15" s="640">
        <v>31734</v>
      </c>
      <c r="AE15" s="640"/>
      <c r="AF15" s="640"/>
      <c r="AG15" s="640"/>
      <c r="AH15" s="640"/>
      <c r="AI15" s="640"/>
      <c r="AJ15" s="640"/>
      <c r="AK15" s="640"/>
      <c r="AL15" s="609">
        <v>0.4</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299187</v>
      </c>
      <c r="BH15" s="587"/>
      <c r="BI15" s="587"/>
      <c r="BJ15" s="587"/>
      <c r="BK15" s="587"/>
      <c r="BL15" s="587"/>
      <c r="BM15" s="587"/>
      <c r="BN15" s="588"/>
      <c r="BO15" s="639">
        <v>5.7</v>
      </c>
      <c r="BP15" s="639"/>
      <c r="BQ15" s="639"/>
      <c r="BR15" s="639"/>
      <c r="BS15" s="592" t="s">
        <v>111</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1354252</v>
      </c>
      <c r="CS15" s="587"/>
      <c r="CT15" s="587"/>
      <c r="CU15" s="587"/>
      <c r="CV15" s="587"/>
      <c r="CW15" s="587"/>
      <c r="CX15" s="587"/>
      <c r="CY15" s="588"/>
      <c r="CZ15" s="639">
        <v>12.6</v>
      </c>
      <c r="DA15" s="639"/>
      <c r="DB15" s="639"/>
      <c r="DC15" s="639"/>
      <c r="DD15" s="592">
        <v>378305</v>
      </c>
      <c r="DE15" s="587"/>
      <c r="DF15" s="587"/>
      <c r="DG15" s="587"/>
      <c r="DH15" s="587"/>
      <c r="DI15" s="587"/>
      <c r="DJ15" s="587"/>
      <c r="DK15" s="587"/>
      <c r="DL15" s="587"/>
      <c r="DM15" s="587"/>
      <c r="DN15" s="587"/>
      <c r="DO15" s="587"/>
      <c r="DP15" s="588"/>
      <c r="DQ15" s="592">
        <v>992552</v>
      </c>
      <c r="DR15" s="587"/>
      <c r="DS15" s="587"/>
      <c r="DT15" s="587"/>
      <c r="DU15" s="587"/>
      <c r="DV15" s="587"/>
      <c r="DW15" s="587"/>
      <c r="DX15" s="587"/>
      <c r="DY15" s="587"/>
      <c r="DZ15" s="587"/>
      <c r="EA15" s="587"/>
      <c r="EB15" s="587"/>
      <c r="EC15" s="622"/>
    </row>
    <row r="16" spans="2:143" ht="11.25" customHeight="1">
      <c r="B16" s="583" t="s">
        <v>242</v>
      </c>
      <c r="C16" s="584"/>
      <c r="D16" s="584"/>
      <c r="E16" s="584"/>
      <c r="F16" s="584"/>
      <c r="G16" s="584"/>
      <c r="H16" s="584"/>
      <c r="I16" s="584"/>
      <c r="J16" s="584"/>
      <c r="K16" s="584"/>
      <c r="L16" s="584"/>
      <c r="M16" s="584"/>
      <c r="N16" s="584"/>
      <c r="O16" s="584"/>
      <c r="P16" s="584"/>
      <c r="Q16" s="585"/>
      <c r="R16" s="586">
        <v>1436341</v>
      </c>
      <c r="S16" s="587"/>
      <c r="T16" s="587"/>
      <c r="U16" s="587"/>
      <c r="V16" s="587"/>
      <c r="W16" s="587"/>
      <c r="X16" s="587"/>
      <c r="Y16" s="588"/>
      <c r="Z16" s="639">
        <v>12.6</v>
      </c>
      <c r="AA16" s="639"/>
      <c r="AB16" s="639"/>
      <c r="AC16" s="639"/>
      <c r="AD16" s="640">
        <v>1314541</v>
      </c>
      <c r="AE16" s="640"/>
      <c r="AF16" s="640"/>
      <c r="AG16" s="640"/>
      <c r="AH16" s="640"/>
      <c r="AI16" s="640"/>
      <c r="AJ16" s="640"/>
      <c r="AK16" s="640"/>
      <c r="AL16" s="609">
        <v>17.7</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v>35756</v>
      </c>
      <c r="CS16" s="587"/>
      <c r="CT16" s="587"/>
      <c r="CU16" s="587"/>
      <c r="CV16" s="587"/>
      <c r="CW16" s="587"/>
      <c r="CX16" s="587"/>
      <c r="CY16" s="588"/>
      <c r="CZ16" s="639">
        <v>0.3</v>
      </c>
      <c r="DA16" s="639"/>
      <c r="DB16" s="639"/>
      <c r="DC16" s="639"/>
      <c r="DD16" s="592" t="s">
        <v>111</v>
      </c>
      <c r="DE16" s="587"/>
      <c r="DF16" s="587"/>
      <c r="DG16" s="587"/>
      <c r="DH16" s="587"/>
      <c r="DI16" s="587"/>
      <c r="DJ16" s="587"/>
      <c r="DK16" s="587"/>
      <c r="DL16" s="587"/>
      <c r="DM16" s="587"/>
      <c r="DN16" s="587"/>
      <c r="DO16" s="587"/>
      <c r="DP16" s="588"/>
      <c r="DQ16" s="592">
        <v>3339</v>
      </c>
      <c r="DR16" s="587"/>
      <c r="DS16" s="587"/>
      <c r="DT16" s="587"/>
      <c r="DU16" s="587"/>
      <c r="DV16" s="587"/>
      <c r="DW16" s="587"/>
      <c r="DX16" s="587"/>
      <c r="DY16" s="587"/>
      <c r="DZ16" s="587"/>
      <c r="EA16" s="587"/>
      <c r="EB16" s="587"/>
      <c r="EC16" s="622"/>
    </row>
    <row r="17" spans="2:133" ht="11.25" customHeight="1">
      <c r="B17" s="583" t="s">
        <v>245</v>
      </c>
      <c r="C17" s="584"/>
      <c r="D17" s="584"/>
      <c r="E17" s="584"/>
      <c r="F17" s="584"/>
      <c r="G17" s="584"/>
      <c r="H17" s="584"/>
      <c r="I17" s="584"/>
      <c r="J17" s="584"/>
      <c r="K17" s="584"/>
      <c r="L17" s="584"/>
      <c r="M17" s="584"/>
      <c r="N17" s="584"/>
      <c r="O17" s="584"/>
      <c r="P17" s="584"/>
      <c r="Q17" s="585"/>
      <c r="R17" s="586">
        <v>1314541</v>
      </c>
      <c r="S17" s="587"/>
      <c r="T17" s="587"/>
      <c r="U17" s="587"/>
      <c r="V17" s="587"/>
      <c r="W17" s="587"/>
      <c r="X17" s="587"/>
      <c r="Y17" s="588"/>
      <c r="Z17" s="639">
        <v>11.5</v>
      </c>
      <c r="AA17" s="639"/>
      <c r="AB17" s="639"/>
      <c r="AC17" s="639"/>
      <c r="AD17" s="640">
        <v>1314541</v>
      </c>
      <c r="AE17" s="640"/>
      <c r="AF17" s="640"/>
      <c r="AG17" s="640"/>
      <c r="AH17" s="640"/>
      <c r="AI17" s="640"/>
      <c r="AJ17" s="640"/>
      <c r="AK17" s="640"/>
      <c r="AL17" s="609">
        <v>17.7</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717605</v>
      </c>
      <c r="CS17" s="587"/>
      <c r="CT17" s="587"/>
      <c r="CU17" s="587"/>
      <c r="CV17" s="587"/>
      <c r="CW17" s="587"/>
      <c r="CX17" s="587"/>
      <c r="CY17" s="588"/>
      <c r="CZ17" s="639">
        <v>6.7</v>
      </c>
      <c r="DA17" s="639"/>
      <c r="DB17" s="639"/>
      <c r="DC17" s="639"/>
      <c r="DD17" s="592" t="s">
        <v>111</v>
      </c>
      <c r="DE17" s="587"/>
      <c r="DF17" s="587"/>
      <c r="DG17" s="587"/>
      <c r="DH17" s="587"/>
      <c r="DI17" s="587"/>
      <c r="DJ17" s="587"/>
      <c r="DK17" s="587"/>
      <c r="DL17" s="587"/>
      <c r="DM17" s="587"/>
      <c r="DN17" s="587"/>
      <c r="DO17" s="587"/>
      <c r="DP17" s="588"/>
      <c r="DQ17" s="592">
        <v>717605</v>
      </c>
      <c r="DR17" s="587"/>
      <c r="DS17" s="587"/>
      <c r="DT17" s="587"/>
      <c r="DU17" s="587"/>
      <c r="DV17" s="587"/>
      <c r="DW17" s="587"/>
      <c r="DX17" s="587"/>
      <c r="DY17" s="587"/>
      <c r="DZ17" s="587"/>
      <c r="EA17" s="587"/>
      <c r="EB17" s="587"/>
      <c r="EC17" s="622"/>
    </row>
    <row r="18" spans="2:133" ht="11.25" customHeight="1">
      <c r="B18" s="583" t="s">
        <v>248</v>
      </c>
      <c r="C18" s="584"/>
      <c r="D18" s="584"/>
      <c r="E18" s="584"/>
      <c r="F18" s="584"/>
      <c r="G18" s="584"/>
      <c r="H18" s="584"/>
      <c r="I18" s="584"/>
      <c r="J18" s="584"/>
      <c r="K18" s="584"/>
      <c r="L18" s="584"/>
      <c r="M18" s="584"/>
      <c r="N18" s="584"/>
      <c r="O18" s="584"/>
      <c r="P18" s="584"/>
      <c r="Q18" s="585"/>
      <c r="R18" s="586">
        <v>121784</v>
      </c>
      <c r="S18" s="587"/>
      <c r="T18" s="587"/>
      <c r="U18" s="587"/>
      <c r="V18" s="587"/>
      <c r="W18" s="587"/>
      <c r="X18" s="587"/>
      <c r="Y18" s="588"/>
      <c r="Z18" s="639">
        <v>1.1000000000000001</v>
      </c>
      <c r="AA18" s="639"/>
      <c r="AB18" s="639"/>
      <c r="AC18" s="639"/>
      <c r="AD18" s="640" t="s">
        <v>111</v>
      </c>
      <c r="AE18" s="640"/>
      <c r="AF18" s="640"/>
      <c r="AG18" s="640"/>
      <c r="AH18" s="640"/>
      <c r="AI18" s="640"/>
      <c r="AJ18" s="640"/>
      <c r="AK18" s="640"/>
      <c r="AL18" s="609" t="s">
        <v>111</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t="s">
        <v>111</v>
      </c>
      <c r="CS18" s="587"/>
      <c r="CT18" s="587"/>
      <c r="CU18" s="587"/>
      <c r="CV18" s="587"/>
      <c r="CW18" s="587"/>
      <c r="CX18" s="587"/>
      <c r="CY18" s="588"/>
      <c r="CZ18" s="639" t="s">
        <v>111</v>
      </c>
      <c r="DA18" s="639"/>
      <c r="DB18" s="639"/>
      <c r="DC18" s="639"/>
      <c r="DD18" s="592" t="s">
        <v>111</v>
      </c>
      <c r="DE18" s="587"/>
      <c r="DF18" s="587"/>
      <c r="DG18" s="587"/>
      <c r="DH18" s="587"/>
      <c r="DI18" s="587"/>
      <c r="DJ18" s="587"/>
      <c r="DK18" s="587"/>
      <c r="DL18" s="587"/>
      <c r="DM18" s="587"/>
      <c r="DN18" s="587"/>
      <c r="DO18" s="587"/>
      <c r="DP18" s="588"/>
      <c r="DQ18" s="592" t="s">
        <v>111</v>
      </c>
      <c r="DR18" s="587"/>
      <c r="DS18" s="587"/>
      <c r="DT18" s="587"/>
      <c r="DU18" s="587"/>
      <c r="DV18" s="587"/>
      <c r="DW18" s="587"/>
      <c r="DX18" s="587"/>
      <c r="DY18" s="587"/>
      <c r="DZ18" s="587"/>
      <c r="EA18" s="587"/>
      <c r="EB18" s="587"/>
      <c r="EC18" s="622"/>
    </row>
    <row r="19" spans="2:133" ht="11.25" customHeight="1">
      <c r="B19" s="583" t="s">
        <v>251</v>
      </c>
      <c r="C19" s="584"/>
      <c r="D19" s="584"/>
      <c r="E19" s="584"/>
      <c r="F19" s="584"/>
      <c r="G19" s="584"/>
      <c r="H19" s="584"/>
      <c r="I19" s="584"/>
      <c r="J19" s="584"/>
      <c r="K19" s="584"/>
      <c r="L19" s="584"/>
      <c r="M19" s="584"/>
      <c r="N19" s="584"/>
      <c r="O19" s="584"/>
      <c r="P19" s="584"/>
      <c r="Q19" s="585"/>
      <c r="R19" s="586">
        <v>16</v>
      </c>
      <c r="S19" s="587"/>
      <c r="T19" s="587"/>
      <c r="U19" s="587"/>
      <c r="V19" s="587"/>
      <c r="W19" s="587"/>
      <c r="X19" s="587"/>
      <c r="Y19" s="588"/>
      <c r="Z19" s="639">
        <v>0</v>
      </c>
      <c r="AA19" s="639"/>
      <c r="AB19" s="639"/>
      <c r="AC19" s="639"/>
      <c r="AD19" s="640" t="s">
        <v>111</v>
      </c>
      <c r="AE19" s="640"/>
      <c r="AF19" s="640"/>
      <c r="AG19" s="640"/>
      <c r="AH19" s="640"/>
      <c r="AI19" s="640"/>
      <c r="AJ19" s="640"/>
      <c r="AK19" s="640"/>
      <c r="AL19" s="609" t="s">
        <v>111</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26662</v>
      </c>
      <c r="BH19" s="587"/>
      <c r="BI19" s="587"/>
      <c r="BJ19" s="587"/>
      <c r="BK19" s="587"/>
      <c r="BL19" s="587"/>
      <c r="BM19" s="587"/>
      <c r="BN19" s="588"/>
      <c r="BO19" s="639">
        <v>0.5</v>
      </c>
      <c r="BP19" s="639"/>
      <c r="BQ19" s="639"/>
      <c r="BR19" s="639"/>
      <c r="BS19" s="592" t="s">
        <v>111</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c r="B20" s="583" t="s">
        <v>254</v>
      </c>
      <c r="C20" s="584"/>
      <c r="D20" s="584"/>
      <c r="E20" s="584"/>
      <c r="F20" s="584"/>
      <c r="G20" s="584"/>
      <c r="H20" s="584"/>
      <c r="I20" s="584"/>
      <c r="J20" s="584"/>
      <c r="K20" s="584"/>
      <c r="L20" s="584"/>
      <c r="M20" s="584"/>
      <c r="N20" s="584"/>
      <c r="O20" s="584"/>
      <c r="P20" s="584"/>
      <c r="Q20" s="585"/>
      <c r="R20" s="586">
        <v>7494181</v>
      </c>
      <c r="S20" s="587"/>
      <c r="T20" s="587"/>
      <c r="U20" s="587"/>
      <c r="V20" s="587"/>
      <c r="W20" s="587"/>
      <c r="X20" s="587"/>
      <c r="Y20" s="588"/>
      <c r="Z20" s="639">
        <v>65.7</v>
      </c>
      <c r="AA20" s="639"/>
      <c r="AB20" s="639"/>
      <c r="AC20" s="639"/>
      <c r="AD20" s="640">
        <v>7372355</v>
      </c>
      <c r="AE20" s="640"/>
      <c r="AF20" s="640"/>
      <c r="AG20" s="640"/>
      <c r="AH20" s="640"/>
      <c r="AI20" s="640"/>
      <c r="AJ20" s="640"/>
      <c r="AK20" s="640"/>
      <c r="AL20" s="609">
        <v>99.5</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26662</v>
      </c>
      <c r="BH20" s="587"/>
      <c r="BI20" s="587"/>
      <c r="BJ20" s="587"/>
      <c r="BK20" s="587"/>
      <c r="BL20" s="587"/>
      <c r="BM20" s="587"/>
      <c r="BN20" s="588"/>
      <c r="BO20" s="639">
        <v>0.5</v>
      </c>
      <c r="BP20" s="639"/>
      <c r="BQ20" s="639"/>
      <c r="BR20" s="639"/>
      <c r="BS20" s="592" t="s">
        <v>111</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10767541</v>
      </c>
      <c r="CS20" s="587"/>
      <c r="CT20" s="587"/>
      <c r="CU20" s="587"/>
      <c r="CV20" s="587"/>
      <c r="CW20" s="587"/>
      <c r="CX20" s="587"/>
      <c r="CY20" s="588"/>
      <c r="CZ20" s="639">
        <v>100</v>
      </c>
      <c r="DA20" s="639"/>
      <c r="DB20" s="639"/>
      <c r="DC20" s="639"/>
      <c r="DD20" s="592">
        <v>1426796</v>
      </c>
      <c r="DE20" s="587"/>
      <c r="DF20" s="587"/>
      <c r="DG20" s="587"/>
      <c r="DH20" s="587"/>
      <c r="DI20" s="587"/>
      <c r="DJ20" s="587"/>
      <c r="DK20" s="587"/>
      <c r="DL20" s="587"/>
      <c r="DM20" s="587"/>
      <c r="DN20" s="587"/>
      <c r="DO20" s="587"/>
      <c r="DP20" s="588"/>
      <c r="DQ20" s="592">
        <v>7802635</v>
      </c>
      <c r="DR20" s="587"/>
      <c r="DS20" s="587"/>
      <c r="DT20" s="587"/>
      <c r="DU20" s="587"/>
      <c r="DV20" s="587"/>
      <c r="DW20" s="587"/>
      <c r="DX20" s="587"/>
      <c r="DY20" s="587"/>
      <c r="DZ20" s="587"/>
      <c r="EA20" s="587"/>
      <c r="EB20" s="587"/>
      <c r="EC20" s="622"/>
    </row>
    <row r="21" spans="2:133" ht="11.25" customHeight="1">
      <c r="B21" s="583" t="s">
        <v>257</v>
      </c>
      <c r="C21" s="584"/>
      <c r="D21" s="584"/>
      <c r="E21" s="584"/>
      <c r="F21" s="584"/>
      <c r="G21" s="584"/>
      <c r="H21" s="584"/>
      <c r="I21" s="584"/>
      <c r="J21" s="584"/>
      <c r="K21" s="584"/>
      <c r="L21" s="584"/>
      <c r="M21" s="584"/>
      <c r="N21" s="584"/>
      <c r="O21" s="584"/>
      <c r="P21" s="584"/>
      <c r="Q21" s="585"/>
      <c r="R21" s="586">
        <v>6792</v>
      </c>
      <c r="S21" s="587"/>
      <c r="T21" s="587"/>
      <c r="U21" s="587"/>
      <c r="V21" s="587"/>
      <c r="W21" s="587"/>
      <c r="X21" s="587"/>
      <c r="Y21" s="588"/>
      <c r="Z21" s="639">
        <v>0.1</v>
      </c>
      <c r="AA21" s="639"/>
      <c r="AB21" s="639"/>
      <c r="AC21" s="639"/>
      <c r="AD21" s="640">
        <v>6792</v>
      </c>
      <c r="AE21" s="640"/>
      <c r="AF21" s="640"/>
      <c r="AG21" s="640"/>
      <c r="AH21" s="640"/>
      <c r="AI21" s="640"/>
      <c r="AJ21" s="640"/>
      <c r="AK21" s="640"/>
      <c r="AL21" s="609">
        <v>0.1</v>
      </c>
      <c r="AM21" s="641"/>
      <c r="AN21" s="641"/>
      <c r="AO21" s="642"/>
      <c r="AP21" s="677" t="s">
        <v>258</v>
      </c>
      <c r="AQ21" s="687"/>
      <c r="AR21" s="687"/>
      <c r="AS21" s="687"/>
      <c r="AT21" s="687"/>
      <c r="AU21" s="687"/>
      <c r="AV21" s="687"/>
      <c r="AW21" s="687"/>
      <c r="AX21" s="687"/>
      <c r="AY21" s="687"/>
      <c r="AZ21" s="687"/>
      <c r="BA21" s="687"/>
      <c r="BB21" s="687"/>
      <c r="BC21" s="687"/>
      <c r="BD21" s="687"/>
      <c r="BE21" s="687"/>
      <c r="BF21" s="679"/>
      <c r="BG21" s="586">
        <v>26636</v>
      </c>
      <c r="BH21" s="587"/>
      <c r="BI21" s="587"/>
      <c r="BJ21" s="587"/>
      <c r="BK21" s="587"/>
      <c r="BL21" s="587"/>
      <c r="BM21" s="587"/>
      <c r="BN21" s="588"/>
      <c r="BO21" s="639">
        <v>0.5</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259</v>
      </c>
      <c r="C22" s="584"/>
      <c r="D22" s="584"/>
      <c r="E22" s="584"/>
      <c r="F22" s="584"/>
      <c r="G22" s="584"/>
      <c r="H22" s="584"/>
      <c r="I22" s="584"/>
      <c r="J22" s="584"/>
      <c r="K22" s="584"/>
      <c r="L22" s="584"/>
      <c r="M22" s="584"/>
      <c r="N22" s="584"/>
      <c r="O22" s="584"/>
      <c r="P22" s="584"/>
      <c r="Q22" s="585"/>
      <c r="R22" s="586">
        <v>51572</v>
      </c>
      <c r="S22" s="587"/>
      <c r="T22" s="587"/>
      <c r="U22" s="587"/>
      <c r="V22" s="587"/>
      <c r="W22" s="587"/>
      <c r="X22" s="587"/>
      <c r="Y22" s="588"/>
      <c r="Z22" s="639">
        <v>0.5</v>
      </c>
      <c r="AA22" s="639"/>
      <c r="AB22" s="639"/>
      <c r="AC22" s="639"/>
      <c r="AD22" s="640" t="s">
        <v>111</v>
      </c>
      <c r="AE22" s="640"/>
      <c r="AF22" s="640"/>
      <c r="AG22" s="640"/>
      <c r="AH22" s="640"/>
      <c r="AI22" s="640"/>
      <c r="AJ22" s="640"/>
      <c r="AK22" s="640"/>
      <c r="AL22" s="609" t="s">
        <v>111</v>
      </c>
      <c r="AM22" s="641"/>
      <c r="AN22" s="641"/>
      <c r="AO22" s="642"/>
      <c r="AP22" s="677" t="s">
        <v>260</v>
      </c>
      <c r="AQ22" s="687"/>
      <c r="AR22" s="687"/>
      <c r="AS22" s="687"/>
      <c r="AT22" s="687"/>
      <c r="AU22" s="687"/>
      <c r="AV22" s="687"/>
      <c r="AW22" s="687"/>
      <c r="AX22" s="687"/>
      <c r="AY22" s="687"/>
      <c r="AZ22" s="687"/>
      <c r="BA22" s="687"/>
      <c r="BB22" s="687"/>
      <c r="BC22" s="687"/>
      <c r="BD22" s="687"/>
      <c r="BE22" s="687"/>
      <c r="BF22" s="679"/>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245774</v>
      </c>
      <c r="S23" s="587"/>
      <c r="T23" s="587"/>
      <c r="U23" s="587"/>
      <c r="V23" s="587"/>
      <c r="W23" s="587"/>
      <c r="X23" s="587"/>
      <c r="Y23" s="588"/>
      <c r="Z23" s="639">
        <v>2.2000000000000002</v>
      </c>
      <c r="AA23" s="639"/>
      <c r="AB23" s="639"/>
      <c r="AC23" s="639"/>
      <c r="AD23" s="640">
        <v>21964</v>
      </c>
      <c r="AE23" s="640"/>
      <c r="AF23" s="640"/>
      <c r="AG23" s="640"/>
      <c r="AH23" s="640"/>
      <c r="AI23" s="640"/>
      <c r="AJ23" s="640"/>
      <c r="AK23" s="640"/>
      <c r="AL23" s="609">
        <v>0.3</v>
      </c>
      <c r="AM23" s="641"/>
      <c r="AN23" s="641"/>
      <c r="AO23" s="642"/>
      <c r="AP23" s="677" t="s">
        <v>263</v>
      </c>
      <c r="AQ23" s="687"/>
      <c r="AR23" s="687"/>
      <c r="AS23" s="687"/>
      <c r="AT23" s="687"/>
      <c r="AU23" s="687"/>
      <c r="AV23" s="687"/>
      <c r="AW23" s="687"/>
      <c r="AX23" s="687"/>
      <c r="AY23" s="687"/>
      <c r="AZ23" s="687"/>
      <c r="BA23" s="687"/>
      <c r="BB23" s="687"/>
      <c r="BC23" s="687"/>
      <c r="BD23" s="687"/>
      <c r="BE23" s="687"/>
      <c r="BF23" s="679"/>
      <c r="BG23" s="586">
        <v>26</v>
      </c>
      <c r="BH23" s="587"/>
      <c r="BI23" s="587"/>
      <c r="BJ23" s="587"/>
      <c r="BK23" s="587"/>
      <c r="BL23" s="587"/>
      <c r="BM23" s="587"/>
      <c r="BN23" s="588"/>
      <c r="BO23" s="639">
        <v>0</v>
      </c>
      <c r="BP23" s="639"/>
      <c r="BQ23" s="639"/>
      <c r="BR23" s="639"/>
      <c r="BS23" s="592" t="s">
        <v>111</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93238</v>
      </c>
      <c r="S24" s="587"/>
      <c r="T24" s="587"/>
      <c r="U24" s="587"/>
      <c r="V24" s="587"/>
      <c r="W24" s="587"/>
      <c r="X24" s="587"/>
      <c r="Y24" s="588"/>
      <c r="Z24" s="639">
        <v>0.8</v>
      </c>
      <c r="AA24" s="639"/>
      <c r="AB24" s="639"/>
      <c r="AC24" s="639"/>
      <c r="AD24" s="640" t="s">
        <v>111</v>
      </c>
      <c r="AE24" s="640"/>
      <c r="AF24" s="640"/>
      <c r="AG24" s="640"/>
      <c r="AH24" s="640"/>
      <c r="AI24" s="640"/>
      <c r="AJ24" s="640"/>
      <c r="AK24" s="640"/>
      <c r="AL24" s="609" t="s">
        <v>111</v>
      </c>
      <c r="AM24" s="641"/>
      <c r="AN24" s="641"/>
      <c r="AO24" s="642"/>
      <c r="AP24" s="677" t="s">
        <v>270</v>
      </c>
      <c r="AQ24" s="687"/>
      <c r="AR24" s="687"/>
      <c r="AS24" s="687"/>
      <c r="AT24" s="687"/>
      <c r="AU24" s="687"/>
      <c r="AV24" s="687"/>
      <c r="AW24" s="687"/>
      <c r="AX24" s="687"/>
      <c r="AY24" s="687"/>
      <c r="AZ24" s="687"/>
      <c r="BA24" s="687"/>
      <c r="BB24" s="687"/>
      <c r="BC24" s="687"/>
      <c r="BD24" s="687"/>
      <c r="BE24" s="687"/>
      <c r="BF24" s="679"/>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4794121</v>
      </c>
      <c r="CS24" s="637"/>
      <c r="CT24" s="637"/>
      <c r="CU24" s="637"/>
      <c r="CV24" s="637"/>
      <c r="CW24" s="637"/>
      <c r="CX24" s="637"/>
      <c r="CY24" s="684"/>
      <c r="CZ24" s="688">
        <v>44.5</v>
      </c>
      <c r="DA24" s="689"/>
      <c r="DB24" s="689"/>
      <c r="DC24" s="690"/>
      <c r="DD24" s="683">
        <v>3469853</v>
      </c>
      <c r="DE24" s="637"/>
      <c r="DF24" s="637"/>
      <c r="DG24" s="637"/>
      <c r="DH24" s="637"/>
      <c r="DI24" s="637"/>
      <c r="DJ24" s="637"/>
      <c r="DK24" s="684"/>
      <c r="DL24" s="683">
        <v>3427080</v>
      </c>
      <c r="DM24" s="637"/>
      <c r="DN24" s="637"/>
      <c r="DO24" s="637"/>
      <c r="DP24" s="637"/>
      <c r="DQ24" s="637"/>
      <c r="DR24" s="637"/>
      <c r="DS24" s="637"/>
      <c r="DT24" s="637"/>
      <c r="DU24" s="637"/>
      <c r="DV24" s="684"/>
      <c r="DW24" s="685">
        <v>43.7</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1049025</v>
      </c>
      <c r="S25" s="587"/>
      <c r="T25" s="587"/>
      <c r="U25" s="587"/>
      <c r="V25" s="587"/>
      <c r="W25" s="587"/>
      <c r="X25" s="587"/>
      <c r="Y25" s="588"/>
      <c r="Z25" s="639">
        <v>9.1999999999999993</v>
      </c>
      <c r="AA25" s="639"/>
      <c r="AB25" s="639"/>
      <c r="AC25" s="639"/>
      <c r="AD25" s="640" t="s">
        <v>111</v>
      </c>
      <c r="AE25" s="640"/>
      <c r="AF25" s="640"/>
      <c r="AG25" s="640"/>
      <c r="AH25" s="640"/>
      <c r="AI25" s="640"/>
      <c r="AJ25" s="640"/>
      <c r="AK25" s="640"/>
      <c r="AL25" s="609" t="s">
        <v>111</v>
      </c>
      <c r="AM25" s="641"/>
      <c r="AN25" s="641"/>
      <c r="AO25" s="642"/>
      <c r="AP25" s="677" t="s">
        <v>273</v>
      </c>
      <c r="AQ25" s="687"/>
      <c r="AR25" s="687"/>
      <c r="AS25" s="687"/>
      <c r="AT25" s="687"/>
      <c r="AU25" s="687"/>
      <c r="AV25" s="687"/>
      <c r="AW25" s="687"/>
      <c r="AX25" s="687"/>
      <c r="AY25" s="687"/>
      <c r="AZ25" s="687"/>
      <c r="BA25" s="687"/>
      <c r="BB25" s="687"/>
      <c r="BC25" s="687"/>
      <c r="BD25" s="687"/>
      <c r="BE25" s="687"/>
      <c r="BF25" s="679"/>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2467197</v>
      </c>
      <c r="CS25" s="605"/>
      <c r="CT25" s="605"/>
      <c r="CU25" s="605"/>
      <c r="CV25" s="605"/>
      <c r="CW25" s="605"/>
      <c r="CX25" s="605"/>
      <c r="CY25" s="606"/>
      <c r="CZ25" s="589">
        <v>22.9</v>
      </c>
      <c r="DA25" s="607"/>
      <c r="DB25" s="607"/>
      <c r="DC25" s="608"/>
      <c r="DD25" s="592">
        <v>2270718</v>
      </c>
      <c r="DE25" s="605"/>
      <c r="DF25" s="605"/>
      <c r="DG25" s="605"/>
      <c r="DH25" s="605"/>
      <c r="DI25" s="605"/>
      <c r="DJ25" s="605"/>
      <c r="DK25" s="606"/>
      <c r="DL25" s="592">
        <v>2228912</v>
      </c>
      <c r="DM25" s="605"/>
      <c r="DN25" s="605"/>
      <c r="DO25" s="605"/>
      <c r="DP25" s="605"/>
      <c r="DQ25" s="605"/>
      <c r="DR25" s="605"/>
      <c r="DS25" s="605"/>
      <c r="DT25" s="605"/>
      <c r="DU25" s="605"/>
      <c r="DV25" s="606"/>
      <c r="DW25" s="609">
        <v>28.4</v>
      </c>
      <c r="DX25" s="610"/>
      <c r="DY25" s="610"/>
      <c r="DZ25" s="610"/>
      <c r="EA25" s="610"/>
      <c r="EB25" s="610"/>
      <c r="EC25" s="611"/>
    </row>
    <row r="26" spans="2:133" ht="11.25" customHeight="1">
      <c r="B26" s="680" t="s">
        <v>275</v>
      </c>
      <c r="C26" s="681"/>
      <c r="D26" s="681"/>
      <c r="E26" s="681"/>
      <c r="F26" s="681"/>
      <c r="G26" s="681"/>
      <c r="H26" s="681"/>
      <c r="I26" s="681"/>
      <c r="J26" s="681"/>
      <c r="K26" s="681"/>
      <c r="L26" s="681"/>
      <c r="M26" s="681"/>
      <c r="N26" s="681"/>
      <c r="O26" s="681"/>
      <c r="P26" s="681"/>
      <c r="Q26" s="682"/>
      <c r="R26" s="586" t="s">
        <v>111</v>
      </c>
      <c r="S26" s="587"/>
      <c r="T26" s="587"/>
      <c r="U26" s="587"/>
      <c r="V26" s="587"/>
      <c r="W26" s="587"/>
      <c r="X26" s="587"/>
      <c r="Y26" s="588"/>
      <c r="Z26" s="639" t="s">
        <v>111</v>
      </c>
      <c r="AA26" s="639"/>
      <c r="AB26" s="639"/>
      <c r="AC26" s="639"/>
      <c r="AD26" s="640" t="s">
        <v>111</v>
      </c>
      <c r="AE26" s="640"/>
      <c r="AF26" s="640"/>
      <c r="AG26" s="640"/>
      <c r="AH26" s="640"/>
      <c r="AI26" s="640"/>
      <c r="AJ26" s="640"/>
      <c r="AK26" s="640"/>
      <c r="AL26" s="609" t="s">
        <v>111</v>
      </c>
      <c r="AM26" s="641"/>
      <c r="AN26" s="641"/>
      <c r="AO26" s="642"/>
      <c r="AP26" s="677" t="s">
        <v>276</v>
      </c>
      <c r="AQ26" s="678"/>
      <c r="AR26" s="678"/>
      <c r="AS26" s="678"/>
      <c r="AT26" s="678"/>
      <c r="AU26" s="678"/>
      <c r="AV26" s="678"/>
      <c r="AW26" s="678"/>
      <c r="AX26" s="678"/>
      <c r="AY26" s="678"/>
      <c r="AZ26" s="678"/>
      <c r="BA26" s="678"/>
      <c r="BB26" s="678"/>
      <c r="BC26" s="678"/>
      <c r="BD26" s="678"/>
      <c r="BE26" s="678"/>
      <c r="BF26" s="679"/>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1682932</v>
      </c>
      <c r="CS26" s="587"/>
      <c r="CT26" s="587"/>
      <c r="CU26" s="587"/>
      <c r="CV26" s="587"/>
      <c r="CW26" s="587"/>
      <c r="CX26" s="587"/>
      <c r="CY26" s="588"/>
      <c r="CZ26" s="589">
        <v>15.6</v>
      </c>
      <c r="DA26" s="607"/>
      <c r="DB26" s="607"/>
      <c r="DC26" s="608"/>
      <c r="DD26" s="592">
        <v>1501971</v>
      </c>
      <c r="DE26" s="587"/>
      <c r="DF26" s="587"/>
      <c r="DG26" s="587"/>
      <c r="DH26" s="587"/>
      <c r="DI26" s="587"/>
      <c r="DJ26" s="587"/>
      <c r="DK26" s="588"/>
      <c r="DL26" s="592" t="s">
        <v>214</v>
      </c>
      <c r="DM26" s="587"/>
      <c r="DN26" s="587"/>
      <c r="DO26" s="587"/>
      <c r="DP26" s="587"/>
      <c r="DQ26" s="587"/>
      <c r="DR26" s="587"/>
      <c r="DS26" s="587"/>
      <c r="DT26" s="587"/>
      <c r="DU26" s="587"/>
      <c r="DV26" s="588"/>
      <c r="DW26" s="609" t="s">
        <v>214</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826967</v>
      </c>
      <c r="S27" s="587"/>
      <c r="T27" s="587"/>
      <c r="U27" s="587"/>
      <c r="V27" s="587"/>
      <c r="W27" s="587"/>
      <c r="X27" s="587"/>
      <c r="Y27" s="588"/>
      <c r="Z27" s="639">
        <v>7.2</v>
      </c>
      <c r="AA27" s="639"/>
      <c r="AB27" s="639"/>
      <c r="AC27" s="639"/>
      <c r="AD27" s="640" t="s">
        <v>111</v>
      </c>
      <c r="AE27" s="640"/>
      <c r="AF27" s="640"/>
      <c r="AG27" s="640"/>
      <c r="AH27" s="640"/>
      <c r="AI27" s="640"/>
      <c r="AJ27" s="640"/>
      <c r="AK27" s="640"/>
      <c r="AL27" s="609" t="s">
        <v>111</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5294634</v>
      </c>
      <c r="BH27" s="587"/>
      <c r="BI27" s="587"/>
      <c r="BJ27" s="587"/>
      <c r="BK27" s="587"/>
      <c r="BL27" s="587"/>
      <c r="BM27" s="587"/>
      <c r="BN27" s="588"/>
      <c r="BO27" s="639">
        <v>100</v>
      </c>
      <c r="BP27" s="639"/>
      <c r="BQ27" s="639"/>
      <c r="BR27" s="639"/>
      <c r="BS27" s="592">
        <v>24013</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1609319</v>
      </c>
      <c r="CS27" s="605"/>
      <c r="CT27" s="605"/>
      <c r="CU27" s="605"/>
      <c r="CV27" s="605"/>
      <c r="CW27" s="605"/>
      <c r="CX27" s="605"/>
      <c r="CY27" s="606"/>
      <c r="CZ27" s="589">
        <v>14.9</v>
      </c>
      <c r="DA27" s="607"/>
      <c r="DB27" s="607"/>
      <c r="DC27" s="608"/>
      <c r="DD27" s="592">
        <v>481530</v>
      </c>
      <c r="DE27" s="605"/>
      <c r="DF27" s="605"/>
      <c r="DG27" s="605"/>
      <c r="DH27" s="605"/>
      <c r="DI27" s="605"/>
      <c r="DJ27" s="605"/>
      <c r="DK27" s="606"/>
      <c r="DL27" s="592">
        <v>480563</v>
      </c>
      <c r="DM27" s="605"/>
      <c r="DN27" s="605"/>
      <c r="DO27" s="605"/>
      <c r="DP27" s="605"/>
      <c r="DQ27" s="605"/>
      <c r="DR27" s="605"/>
      <c r="DS27" s="605"/>
      <c r="DT27" s="605"/>
      <c r="DU27" s="605"/>
      <c r="DV27" s="606"/>
      <c r="DW27" s="609">
        <v>6.1</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30752</v>
      </c>
      <c r="S28" s="587"/>
      <c r="T28" s="587"/>
      <c r="U28" s="587"/>
      <c r="V28" s="587"/>
      <c r="W28" s="587"/>
      <c r="X28" s="587"/>
      <c r="Y28" s="588"/>
      <c r="Z28" s="639">
        <v>0.3</v>
      </c>
      <c r="AA28" s="639"/>
      <c r="AB28" s="639"/>
      <c r="AC28" s="639"/>
      <c r="AD28" s="640">
        <v>3694</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717605</v>
      </c>
      <c r="CS28" s="587"/>
      <c r="CT28" s="587"/>
      <c r="CU28" s="587"/>
      <c r="CV28" s="587"/>
      <c r="CW28" s="587"/>
      <c r="CX28" s="587"/>
      <c r="CY28" s="588"/>
      <c r="CZ28" s="589">
        <v>6.7</v>
      </c>
      <c r="DA28" s="607"/>
      <c r="DB28" s="607"/>
      <c r="DC28" s="608"/>
      <c r="DD28" s="592">
        <v>717605</v>
      </c>
      <c r="DE28" s="587"/>
      <c r="DF28" s="587"/>
      <c r="DG28" s="587"/>
      <c r="DH28" s="587"/>
      <c r="DI28" s="587"/>
      <c r="DJ28" s="587"/>
      <c r="DK28" s="588"/>
      <c r="DL28" s="592">
        <v>717605</v>
      </c>
      <c r="DM28" s="587"/>
      <c r="DN28" s="587"/>
      <c r="DO28" s="587"/>
      <c r="DP28" s="587"/>
      <c r="DQ28" s="587"/>
      <c r="DR28" s="587"/>
      <c r="DS28" s="587"/>
      <c r="DT28" s="587"/>
      <c r="DU28" s="587"/>
      <c r="DV28" s="588"/>
      <c r="DW28" s="609">
        <v>9.1</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2418</v>
      </c>
      <c r="S29" s="587"/>
      <c r="T29" s="587"/>
      <c r="U29" s="587"/>
      <c r="V29" s="587"/>
      <c r="W29" s="587"/>
      <c r="X29" s="587"/>
      <c r="Y29" s="588"/>
      <c r="Z29" s="639">
        <v>0</v>
      </c>
      <c r="AA29" s="639"/>
      <c r="AB29" s="639"/>
      <c r="AC29" s="639"/>
      <c r="AD29" s="640" t="s">
        <v>111</v>
      </c>
      <c r="AE29" s="640"/>
      <c r="AF29" s="640"/>
      <c r="AG29" s="640"/>
      <c r="AH29" s="640"/>
      <c r="AI29" s="640"/>
      <c r="AJ29" s="640"/>
      <c r="AK29" s="640"/>
      <c r="AL29" s="609" t="s">
        <v>111</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62"/>
      <c r="BI29" s="662"/>
      <c r="BJ29" s="662"/>
      <c r="BK29" s="662"/>
      <c r="BL29" s="662"/>
      <c r="BM29" s="662"/>
      <c r="BN29" s="662"/>
      <c r="BO29" s="662"/>
      <c r="BP29" s="662"/>
      <c r="BQ29" s="663"/>
      <c r="BR29" s="646" t="s">
        <v>285</v>
      </c>
      <c r="BS29" s="662"/>
      <c r="BT29" s="662"/>
      <c r="BU29" s="662"/>
      <c r="BV29" s="662"/>
      <c r="BW29" s="662"/>
      <c r="BX29" s="662"/>
      <c r="BY29" s="662"/>
      <c r="BZ29" s="662"/>
      <c r="CA29" s="662"/>
      <c r="CB29" s="663"/>
      <c r="CD29" s="656" t="s">
        <v>286</v>
      </c>
      <c r="CE29" s="657"/>
      <c r="CF29" s="623" t="s">
        <v>57</v>
      </c>
      <c r="CG29" s="620"/>
      <c r="CH29" s="620"/>
      <c r="CI29" s="620"/>
      <c r="CJ29" s="620"/>
      <c r="CK29" s="620"/>
      <c r="CL29" s="620"/>
      <c r="CM29" s="620"/>
      <c r="CN29" s="620"/>
      <c r="CO29" s="620"/>
      <c r="CP29" s="620"/>
      <c r="CQ29" s="621"/>
      <c r="CR29" s="586">
        <v>717605</v>
      </c>
      <c r="CS29" s="605"/>
      <c r="CT29" s="605"/>
      <c r="CU29" s="605"/>
      <c r="CV29" s="605"/>
      <c r="CW29" s="605"/>
      <c r="CX29" s="605"/>
      <c r="CY29" s="606"/>
      <c r="CZ29" s="589">
        <v>6.7</v>
      </c>
      <c r="DA29" s="607"/>
      <c r="DB29" s="607"/>
      <c r="DC29" s="608"/>
      <c r="DD29" s="592">
        <v>717605</v>
      </c>
      <c r="DE29" s="605"/>
      <c r="DF29" s="605"/>
      <c r="DG29" s="605"/>
      <c r="DH29" s="605"/>
      <c r="DI29" s="605"/>
      <c r="DJ29" s="605"/>
      <c r="DK29" s="606"/>
      <c r="DL29" s="592">
        <v>717605</v>
      </c>
      <c r="DM29" s="605"/>
      <c r="DN29" s="605"/>
      <c r="DO29" s="605"/>
      <c r="DP29" s="605"/>
      <c r="DQ29" s="605"/>
      <c r="DR29" s="605"/>
      <c r="DS29" s="605"/>
      <c r="DT29" s="605"/>
      <c r="DU29" s="605"/>
      <c r="DV29" s="606"/>
      <c r="DW29" s="609">
        <v>9.1</v>
      </c>
      <c r="DX29" s="610"/>
      <c r="DY29" s="610"/>
      <c r="DZ29" s="610"/>
      <c r="EA29" s="610"/>
      <c r="EB29" s="610"/>
      <c r="EC29" s="611"/>
    </row>
    <row r="30" spans="2:133" ht="11.25" customHeight="1">
      <c r="B30" s="583" t="s">
        <v>287</v>
      </c>
      <c r="C30" s="584"/>
      <c r="D30" s="584"/>
      <c r="E30" s="584"/>
      <c r="F30" s="584"/>
      <c r="G30" s="584"/>
      <c r="H30" s="584"/>
      <c r="I30" s="584"/>
      <c r="J30" s="584"/>
      <c r="K30" s="584"/>
      <c r="L30" s="584"/>
      <c r="M30" s="584"/>
      <c r="N30" s="584"/>
      <c r="O30" s="584"/>
      <c r="P30" s="584"/>
      <c r="Q30" s="585"/>
      <c r="R30" s="586">
        <v>124676</v>
      </c>
      <c r="S30" s="587"/>
      <c r="T30" s="587"/>
      <c r="U30" s="587"/>
      <c r="V30" s="587"/>
      <c r="W30" s="587"/>
      <c r="X30" s="587"/>
      <c r="Y30" s="588"/>
      <c r="Z30" s="639">
        <v>1.1000000000000001</v>
      </c>
      <c r="AA30" s="639"/>
      <c r="AB30" s="639"/>
      <c r="AC30" s="639"/>
      <c r="AD30" s="640" t="s">
        <v>111</v>
      </c>
      <c r="AE30" s="640"/>
      <c r="AF30" s="640"/>
      <c r="AG30" s="640"/>
      <c r="AH30" s="640"/>
      <c r="AI30" s="640"/>
      <c r="AJ30" s="640"/>
      <c r="AK30" s="640"/>
      <c r="AL30" s="609" t="s">
        <v>111</v>
      </c>
      <c r="AM30" s="641"/>
      <c r="AN30" s="641"/>
      <c r="AO30" s="642"/>
      <c r="AP30" s="664" t="s">
        <v>288</v>
      </c>
      <c r="AQ30" s="665"/>
      <c r="AR30" s="665"/>
      <c r="AS30" s="665"/>
      <c r="AT30" s="670" t="s">
        <v>289</v>
      </c>
      <c r="AU30" s="182"/>
      <c r="AV30" s="182"/>
      <c r="AW30" s="182"/>
      <c r="AX30" s="673" t="s">
        <v>169</v>
      </c>
      <c r="AY30" s="674"/>
      <c r="AZ30" s="674"/>
      <c r="BA30" s="674"/>
      <c r="BB30" s="674"/>
      <c r="BC30" s="674"/>
      <c r="BD30" s="674"/>
      <c r="BE30" s="674"/>
      <c r="BF30" s="675"/>
      <c r="BG30" s="652">
        <v>98.5</v>
      </c>
      <c r="BH30" s="653"/>
      <c r="BI30" s="653"/>
      <c r="BJ30" s="653"/>
      <c r="BK30" s="653"/>
      <c r="BL30" s="653"/>
      <c r="BM30" s="654">
        <v>94.1</v>
      </c>
      <c r="BN30" s="653"/>
      <c r="BO30" s="653"/>
      <c r="BP30" s="653"/>
      <c r="BQ30" s="655"/>
      <c r="BR30" s="652">
        <v>98.5</v>
      </c>
      <c r="BS30" s="653"/>
      <c r="BT30" s="653"/>
      <c r="BU30" s="653"/>
      <c r="BV30" s="653"/>
      <c r="BW30" s="653"/>
      <c r="BX30" s="654">
        <v>93.4</v>
      </c>
      <c r="BY30" s="653"/>
      <c r="BZ30" s="653"/>
      <c r="CA30" s="653"/>
      <c r="CB30" s="655"/>
      <c r="CD30" s="658"/>
      <c r="CE30" s="659"/>
      <c r="CF30" s="623" t="s">
        <v>290</v>
      </c>
      <c r="CG30" s="620"/>
      <c r="CH30" s="620"/>
      <c r="CI30" s="620"/>
      <c r="CJ30" s="620"/>
      <c r="CK30" s="620"/>
      <c r="CL30" s="620"/>
      <c r="CM30" s="620"/>
      <c r="CN30" s="620"/>
      <c r="CO30" s="620"/>
      <c r="CP30" s="620"/>
      <c r="CQ30" s="621"/>
      <c r="CR30" s="586">
        <v>625663</v>
      </c>
      <c r="CS30" s="587"/>
      <c r="CT30" s="587"/>
      <c r="CU30" s="587"/>
      <c r="CV30" s="587"/>
      <c r="CW30" s="587"/>
      <c r="CX30" s="587"/>
      <c r="CY30" s="588"/>
      <c r="CZ30" s="589">
        <v>5.8</v>
      </c>
      <c r="DA30" s="607"/>
      <c r="DB30" s="607"/>
      <c r="DC30" s="608"/>
      <c r="DD30" s="592">
        <v>625663</v>
      </c>
      <c r="DE30" s="587"/>
      <c r="DF30" s="587"/>
      <c r="DG30" s="587"/>
      <c r="DH30" s="587"/>
      <c r="DI30" s="587"/>
      <c r="DJ30" s="587"/>
      <c r="DK30" s="588"/>
      <c r="DL30" s="592">
        <v>625663</v>
      </c>
      <c r="DM30" s="587"/>
      <c r="DN30" s="587"/>
      <c r="DO30" s="587"/>
      <c r="DP30" s="587"/>
      <c r="DQ30" s="587"/>
      <c r="DR30" s="587"/>
      <c r="DS30" s="587"/>
      <c r="DT30" s="587"/>
      <c r="DU30" s="587"/>
      <c r="DV30" s="588"/>
      <c r="DW30" s="609">
        <v>8</v>
      </c>
      <c r="DX30" s="610"/>
      <c r="DY30" s="610"/>
      <c r="DZ30" s="610"/>
      <c r="EA30" s="610"/>
      <c r="EB30" s="610"/>
      <c r="EC30" s="611"/>
    </row>
    <row r="31" spans="2:133" ht="11.25" customHeight="1">
      <c r="B31" s="583" t="s">
        <v>291</v>
      </c>
      <c r="C31" s="584"/>
      <c r="D31" s="584"/>
      <c r="E31" s="584"/>
      <c r="F31" s="584"/>
      <c r="G31" s="584"/>
      <c r="H31" s="584"/>
      <c r="I31" s="584"/>
      <c r="J31" s="584"/>
      <c r="K31" s="584"/>
      <c r="L31" s="584"/>
      <c r="M31" s="584"/>
      <c r="N31" s="584"/>
      <c r="O31" s="584"/>
      <c r="P31" s="584"/>
      <c r="Q31" s="585"/>
      <c r="R31" s="586">
        <v>449317</v>
      </c>
      <c r="S31" s="587"/>
      <c r="T31" s="587"/>
      <c r="U31" s="587"/>
      <c r="V31" s="587"/>
      <c r="W31" s="587"/>
      <c r="X31" s="587"/>
      <c r="Y31" s="588"/>
      <c r="Z31" s="639">
        <v>3.9</v>
      </c>
      <c r="AA31" s="639"/>
      <c r="AB31" s="639"/>
      <c r="AC31" s="639"/>
      <c r="AD31" s="640" t="s">
        <v>111</v>
      </c>
      <c r="AE31" s="640"/>
      <c r="AF31" s="640"/>
      <c r="AG31" s="640"/>
      <c r="AH31" s="640"/>
      <c r="AI31" s="640"/>
      <c r="AJ31" s="640"/>
      <c r="AK31" s="640"/>
      <c r="AL31" s="609" t="s">
        <v>111</v>
      </c>
      <c r="AM31" s="641"/>
      <c r="AN31" s="641"/>
      <c r="AO31" s="642"/>
      <c r="AP31" s="666"/>
      <c r="AQ31" s="667"/>
      <c r="AR31" s="667"/>
      <c r="AS31" s="667"/>
      <c r="AT31" s="671"/>
      <c r="AU31" s="181" t="s">
        <v>292</v>
      </c>
      <c r="AV31" s="181"/>
      <c r="AW31" s="181"/>
      <c r="AX31" s="583" t="s">
        <v>293</v>
      </c>
      <c r="AY31" s="584"/>
      <c r="AZ31" s="584"/>
      <c r="BA31" s="584"/>
      <c r="BB31" s="584"/>
      <c r="BC31" s="584"/>
      <c r="BD31" s="584"/>
      <c r="BE31" s="584"/>
      <c r="BF31" s="585"/>
      <c r="BG31" s="650">
        <v>98.4</v>
      </c>
      <c r="BH31" s="605"/>
      <c r="BI31" s="605"/>
      <c r="BJ31" s="605"/>
      <c r="BK31" s="605"/>
      <c r="BL31" s="605"/>
      <c r="BM31" s="641">
        <v>95</v>
      </c>
      <c r="BN31" s="651"/>
      <c r="BO31" s="651"/>
      <c r="BP31" s="651"/>
      <c r="BQ31" s="615"/>
      <c r="BR31" s="650">
        <v>98.5</v>
      </c>
      <c r="BS31" s="605"/>
      <c r="BT31" s="605"/>
      <c r="BU31" s="605"/>
      <c r="BV31" s="605"/>
      <c r="BW31" s="605"/>
      <c r="BX31" s="641">
        <v>94.4</v>
      </c>
      <c r="BY31" s="651"/>
      <c r="BZ31" s="651"/>
      <c r="CA31" s="651"/>
      <c r="CB31" s="615"/>
      <c r="CD31" s="658"/>
      <c r="CE31" s="659"/>
      <c r="CF31" s="623" t="s">
        <v>294</v>
      </c>
      <c r="CG31" s="620"/>
      <c r="CH31" s="620"/>
      <c r="CI31" s="620"/>
      <c r="CJ31" s="620"/>
      <c r="CK31" s="620"/>
      <c r="CL31" s="620"/>
      <c r="CM31" s="620"/>
      <c r="CN31" s="620"/>
      <c r="CO31" s="620"/>
      <c r="CP31" s="620"/>
      <c r="CQ31" s="621"/>
      <c r="CR31" s="586">
        <v>91942</v>
      </c>
      <c r="CS31" s="605"/>
      <c r="CT31" s="605"/>
      <c r="CU31" s="605"/>
      <c r="CV31" s="605"/>
      <c r="CW31" s="605"/>
      <c r="CX31" s="605"/>
      <c r="CY31" s="606"/>
      <c r="CZ31" s="589">
        <v>0.9</v>
      </c>
      <c r="DA31" s="607"/>
      <c r="DB31" s="607"/>
      <c r="DC31" s="608"/>
      <c r="DD31" s="592">
        <v>91942</v>
      </c>
      <c r="DE31" s="605"/>
      <c r="DF31" s="605"/>
      <c r="DG31" s="605"/>
      <c r="DH31" s="605"/>
      <c r="DI31" s="605"/>
      <c r="DJ31" s="605"/>
      <c r="DK31" s="606"/>
      <c r="DL31" s="592">
        <v>91942</v>
      </c>
      <c r="DM31" s="605"/>
      <c r="DN31" s="605"/>
      <c r="DO31" s="605"/>
      <c r="DP31" s="605"/>
      <c r="DQ31" s="605"/>
      <c r="DR31" s="605"/>
      <c r="DS31" s="605"/>
      <c r="DT31" s="605"/>
      <c r="DU31" s="605"/>
      <c r="DV31" s="606"/>
      <c r="DW31" s="609">
        <v>1.2</v>
      </c>
      <c r="DX31" s="610"/>
      <c r="DY31" s="610"/>
      <c r="DZ31" s="610"/>
      <c r="EA31" s="610"/>
      <c r="EB31" s="610"/>
      <c r="EC31" s="611"/>
    </row>
    <row r="32" spans="2:133" ht="11.25" customHeight="1">
      <c r="B32" s="583" t="s">
        <v>295</v>
      </c>
      <c r="C32" s="584"/>
      <c r="D32" s="584"/>
      <c r="E32" s="584"/>
      <c r="F32" s="584"/>
      <c r="G32" s="584"/>
      <c r="H32" s="584"/>
      <c r="I32" s="584"/>
      <c r="J32" s="584"/>
      <c r="K32" s="584"/>
      <c r="L32" s="584"/>
      <c r="M32" s="584"/>
      <c r="N32" s="584"/>
      <c r="O32" s="584"/>
      <c r="P32" s="584"/>
      <c r="Q32" s="585"/>
      <c r="R32" s="586">
        <v>235402</v>
      </c>
      <c r="S32" s="587"/>
      <c r="T32" s="587"/>
      <c r="U32" s="587"/>
      <c r="V32" s="587"/>
      <c r="W32" s="587"/>
      <c r="X32" s="587"/>
      <c r="Y32" s="588"/>
      <c r="Z32" s="639">
        <v>2.1</v>
      </c>
      <c r="AA32" s="639"/>
      <c r="AB32" s="639"/>
      <c r="AC32" s="639"/>
      <c r="AD32" s="640">
        <v>3445</v>
      </c>
      <c r="AE32" s="640"/>
      <c r="AF32" s="640"/>
      <c r="AG32" s="640"/>
      <c r="AH32" s="640"/>
      <c r="AI32" s="640"/>
      <c r="AJ32" s="640"/>
      <c r="AK32" s="640"/>
      <c r="AL32" s="609">
        <v>0</v>
      </c>
      <c r="AM32" s="641"/>
      <c r="AN32" s="641"/>
      <c r="AO32" s="642"/>
      <c r="AP32" s="668"/>
      <c r="AQ32" s="669"/>
      <c r="AR32" s="669"/>
      <c r="AS32" s="669"/>
      <c r="AT32" s="672"/>
      <c r="AU32" s="183"/>
      <c r="AV32" s="183"/>
      <c r="AW32" s="183"/>
      <c r="AX32" s="567" t="s">
        <v>296</v>
      </c>
      <c r="AY32" s="568"/>
      <c r="AZ32" s="568"/>
      <c r="BA32" s="568"/>
      <c r="BB32" s="568"/>
      <c r="BC32" s="568"/>
      <c r="BD32" s="568"/>
      <c r="BE32" s="568"/>
      <c r="BF32" s="569"/>
      <c r="BG32" s="649">
        <v>98.5</v>
      </c>
      <c r="BH32" s="571"/>
      <c r="BI32" s="571"/>
      <c r="BJ32" s="571"/>
      <c r="BK32" s="571"/>
      <c r="BL32" s="571"/>
      <c r="BM32" s="634">
        <v>92.5</v>
      </c>
      <c r="BN32" s="571"/>
      <c r="BO32" s="571"/>
      <c r="BP32" s="571"/>
      <c r="BQ32" s="628"/>
      <c r="BR32" s="649">
        <v>98.3</v>
      </c>
      <c r="BS32" s="571"/>
      <c r="BT32" s="571"/>
      <c r="BU32" s="571"/>
      <c r="BV32" s="571"/>
      <c r="BW32" s="571"/>
      <c r="BX32" s="634">
        <v>91.6</v>
      </c>
      <c r="BY32" s="571"/>
      <c r="BZ32" s="571"/>
      <c r="CA32" s="571"/>
      <c r="CB32" s="628"/>
      <c r="CD32" s="660"/>
      <c r="CE32" s="661"/>
      <c r="CF32" s="623" t="s">
        <v>297</v>
      </c>
      <c r="CG32" s="620"/>
      <c r="CH32" s="620"/>
      <c r="CI32" s="620"/>
      <c r="CJ32" s="620"/>
      <c r="CK32" s="620"/>
      <c r="CL32" s="620"/>
      <c r="CM32" s="620"/>
      <c r="CN32" s="620"/>
      <c r="CO32" s="620"/>
      <c r="CP32" s="620"/>
      <c r="CQ32" s="621"/>
      <c r="CR32" s="586" t="s">
        <v>111</v>
      </c>
      <c r="CS32" s="587"/>
      <c r="CT32" s="587"/>
      <c r="CU32" s="587"/>
      <c r="CV32" s="587"/>
      <c r="CW32" s="587"/>
      <c r="CX32" s="587"/>
      <c r="CY32" s="588"/>
      <c r="CZ32" s="589" t="s">
        <v>111</v>
      </c>
      <c r="DA32" s="607"/>
      <c r="DB32" s="607"/>
      <c r="DC32" s="608"/>
      <c r="DD32" s="592" t="s">
        <v>111</v>
      </c>
      <c r="DE32" s="587"/>
      <c r="DF32" s="587"/>
      <c r="DG32" s="587"/>
      <c r="DH32" s="587"/>
      <c r="DI32" s="587"/>
      <c r="DJ32" s="587"/>
      <c r="DK32" s="588"/>
      <c r="DL32" s="592" t="s">
        <v>111</v>
      </c>
      <c r="DM32" s="587"/>
      <c r="DN32" s="587"/>
      <c r="DO32" s="587"/>
      <c r="DP32" s="587"/>
      <c r="DQ32" s="587"/>
      <c r="DR32" s="587"/>
      <c r="DS32" s="587"/>
      <c r="DT32" s="587"/>
      <c r="DU32" s="587"/>
      <c r="DV32" s="588"/>
      <c r="DW32" s="609" t="s">
        <v>111</v>
      </c>
      <c r="DX32" s="610"/>
      <c r="DY32" s="610"/>
      <c r="DZ32" s="610"/>
      <c r="EA32" s="610"/>
      <c r="EB32" s="610"/>
      <c r="EC32" s="611"/>
    </row>
    <row r="33" spans="2:133" ht="11.25" customHeight="1">
      <c r="B33" s="583" t="s">
        <v>298</v>
      </c>
      <c r="C33" s="584"/>
      <c r="D33" s="584"/>
      <c r="E33" s="584"/>
      <c r="F33" s="584"/>
      <c r="G33" s="584"/>
      <c r="H33" s="584"/>
      <c r="I33" s="584"/>
      <c r="J33" s="584"/>
      <c r="K33" s="584"/>
      <c r="L33" s="584"/>
      <c r="M33" s="584"/>
      <c r="N33" s="584"/>
      <c r="O33" s="584"/>
      <c r="P33" s="584"/>
      <c r="Q33" s="585"/>
      <c r="R33" s="586">
        <v>802400</v>
      </c>
      <c r="S33" s="587"/>
      <c r="T33" s="587"/>
      <c r="U33" s="587"/>
      <c r="V33" s="587"/>
      <c r="W33" s="587"/>
      <c r="X33" s="587"/>
      <c r="Y33" s="588"/>
      <c r="Z33" s="639">
        <v>7</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299</v>
      </c>
      <c r="CE33" s="620"/>
      <c r="CF33" s="620"/>
      <c r="CG33" s="620"/>
      <c r="CH33" s="620"/>
      <c r="CI33" s="620"/>
      <c r="CJ33" s="620"/>
      <c r="CK33" s="620"/>
      <c r="CL33" s="620"/>
      <c r="CM33" s="620"/>
      <c r="CN33" s="620"/>
      <c r="CO33" s="620"/>
      <c r="CP33" s="620"/>
      <c r="CQ33" s="621"/>
      <c r="CR33" s="586">
        <v>4510868</v>
      </c>
      <c r="CS33" s="605"/>
      <c r="CT33" s="605"/>
      <c r="CU33" s="605"/>
      <c r="CV33" s="605"/>
      <c r="CW33" s="605"/>
      <c r="CX33" s="605"/>
      <c r="CY33" s="606"/>
      <c r="CZ33" s="589">
        <v>41.9</v>
      </c>
      <c r="DA33" s="607"/>
      <c r="DB33" s="607"/>
      <c r="DC33" s="608"/>
      <c r="DD33" s="592">
        <v>3858877</v>
      </c>
      <c r="DE33" s="605"/>
      <c r="DF33" s="605"/>
      <c r="DG33" s="605"/>
      <c r="DH33" s="605"/>
      <c r="DI33" s="605"/>
      <c r="DJ33" s="605"/>
      <c r="DK33" s="606"/>
      <c r="DL33" s="592">
        <v>3439533</v>
      </c>
      <c r="DM33" s="605"/>
      <c r="DN33" s="605"/>
      <c r="DO33" s="605"/>
      <c r="DP33" s="605"/>
      <c r="DQ33" s="605"/>
      <c r="DR33" s="605"/>
      <c r="DS33" s="605"/>
      <c r="DT33" s="605"/>
      <c r="DU33" s="605"/>
      <c r="DV33" s="606"/>
      <c r="DW33" s="609">
        <v>43.8</v>
      </c>
      <c r="DX33" s="610"/>
      <c r="DY33" s="610"/>
      <c r="DZ33" s="610"/>
      <c r="EA33" s="610"/>
      <c r="EB33" s="610"/>
      <c r="EC33" s="611"/>
    </row>
    <row r="34" spans="2:133" ht="11.25" customHeight="1">
      <c r="B34" s="583" t="s">
        <v>300</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301</v>
      </c>
      <c r="AR34" s="647"/>
      <c r="AS34" s="647"/>
      <c r="AT34" s="647"/>
      <c r="AU34" s="647"/>
      <c r="AV34" s="647"/>
      <c r="AW34" s="647"/>
      <c r="AX34" s="647"/>
      <c r="AY34" s="647"/>
      <c r="AZ34" s="647"/>
      <c r="BA34" s="647"/>
      <c r="BB34" s="647"/>
      <c r="BC34" s="647"/>
      <c r="BD34" s="647"/>
      <c r="BE34" s="647"/>
      <c r="BF34" s="648"/>
      <c r="BG34" s="646" t="s">
        <v>302</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303</v>
      </c>
      <c r="CE34" s="620"/>
      <c r="CF34" s="620"/>
      <c r="CG34" s="620"/>
      <c r="CH34" s="620"/>
      <c r="CI34" s="620"/>
      <c r="CJ34" s="620"/>
      <c r="CK34" s="620"/>
      <c r="CL34" s="620"/>
      <c r="CM34" s="620"/>
      <c r="CN34" s="620"/>
      <c r="CO34" s="620"/>
      <c r="CP34" s="620"/>
      <c r="CQ34" s="621"/>
      <c r="CR34" s="586">
        <v>2076393</v>
      </c>
      <c r="CS34" s="587"/>
      <c r="CT34" s="587"/>
      <c r="CU34" s="587"/>
      <c r="CV34" s="587"/>
      <c r="CW34" s="587"/>
      <c r="CX34" s="587"/>
      <c r="CY34" s="588"/>
      <c r="CZ34" s="589">
        <v>19.3</v>
      </c>
      <c r="DA34" s="607"/>
      <c r="DB34" s="607"/>
      <c r="DC34" s="608"/>
      <c r="DD34" s="592">
        <v>1640781</v>
      </c>
      <c r="DE34" s="587"/>
      <c r="DF34" s="587"/>
      <c r="DG34" s="587"/>
      <c r="DH34" s="587"/>
      <c r="DI34" s="587"/>
      <c r="DJ34" s="587"/>
      <c r="DK34" s="588"/>
      <c r="DL34" s="592">
        <v>1578757</v>
      </c>
      <c r="DM34" s="587"/>
      <c r="DN34" s="587"/>
      <c r="DO34" s="587"/>
      <c r="DP34" s="587"/>
      <c r="DQ34" s="587"/>
      <c r="DR34" s="587"/>
      <c r="DS34" s="587"/>
      <c r="DT34" s="587"/>
      <c r="DU34" s="587"/>
      <c r="DV34" s="588"/>
      <c r="DW34" s="609">
        <v>20.100000000000001</v>
      </c>
      <c r="DX34" s="610"/>
      <c r="DY34" s="610"/>
      <c r="DZ34" s="610"/>
      <c r="EA34" s="610"/>
      <c r="EB34" s="610"/>
      <c r="EC34" s="611"/>
    </row>
    <row r="35" spans="2:133" ht="11.25" customHeight="1">
      <c r="B35" s="583" t="s">
        <v>304</v>
      </c>
      <c r="C35" s="584"/>
      <c r="D35" s="584"/>
      <c r="E35" s="584"/>
      <c r="F35" s="584"/>
      <c r="G35" s="584"/>
      <c r="H35" s="584"/>
      <c r="I35" s="584"/>
      <c r="J35" s="584"/>
      <c r="K35" s="584"/>
      <c r="L35" s="584"/>
      <c r="M35" s="584"/>
      <c r="N35" s="584"/>
      <c r="O35" s="584"/>
      <c r="P35" s="584"/>
      <c r="Q35" s="585"/>
      <c r="R35" s="586">
        <v>440000</v>
      </c>
      <c r="S35" s="587"/>
      <c r="T35" s="587"/>
      <c r="U35" s="587"/>
      <c r="V35" s="587"/>
      <c r="W35" s="587"/>
      <c r="X35" s="587"/>
      <c r="Y35" s="588"/>
      <c r="Z35" s="639">
        <v>3.9</v>
      </c>
      <c r="AA35" s="639"/>
      <c r="AB35" s="639"/>
      <c r="AC35" s="639"/>
      <c r="AD35" s="640" t="s">
        <v>111</v>
      </c>
      <c r="AE35" s="640"/>
      <c r="AF35" s="640"/>
      <c r="AG35" s="640"/>
      <c r="AH35" s="640"/>
      <c r="AI35" s="640"/>
      <c r="AJ35" s="640"/>
      <c r="AK35" s="640"/>
      <c r="AL35" s="609" t="s">
        <v>111</v>
      </c>
      <c r="AM35" s="641"/>
      <c r="AN35" s="641"/>
      <c r="AO35" s="642"/>
      <c r="AP35" s="186"/>
      <c r="AQ35" s="643" t="s">
        <v>305</v>
      </c>
      <c r="AR35" s="644"/>
      <c r="AS35" s="644"/>
      <c r="AT35" s="644"/>
      <c r="AU35" s="644"/>
      <c r="AV35" s="644"/>
      <c r="AW35" s="644"/>
      <c r="AX35" s="644"/>
      <c r="AY35" s="645"/>
      <c r="AZ35" s="636">
        <v>1577859</v>
      </c>
      <c r="BA35" s="637"/>
      <c r="BB35" s="637"/>
      <c r="BC35" s="637"/>
      <c r="BD35" s="637"/>
      <c r="BE35" s="637"/>
      <c r="BF35" s="638"/>
      <c r="BG35" s="643" t="s">
        <v>306</v>
      </c>
      <c r="BH35" s="644"/>
      <c r="BI35" s="644"/>
      <c r="BJ35" s="644"/>
      <c r="BK35" s="644"/>
      <c r="BL35" s="644"/>
      <c r="BM35" s="644"/>
      <c r="BN35" s="644"/>
      <c r="BO35" s="644"/>
      <c r="BP35" s="644"/>
      <c r="BQ35" s="644"/>
      <c r="BR35" s="644"/>
      <c r="BS35" s="644"/>
      <c r="BT35" s="644"/>
      <c r="BU35" s="645"/>
      <c r="BV35" s="636">
        <v>213492</v>
      </c>
      <c r="BW35" s="637"/>
      <c r="BX35" s="637"/>
      <c r="BY35" s="637"/>
      <c r="BZ35" s="637"/>
      <c r="CA35" s="637"/>
      <c r="CB35" s="638"/>
      <c r="CD35" s="623" t="s">
        <v>307</v>
      </c>
      <c r="CE35" s="620"/>
      <c r="CF35" s="620"/>
      <c r="CG35" s="620"/>
      <c r="CH35" s="620"/>
      <c r="CI35" s="620"/>
      <c r="CJ35" s="620"/>
      <c r="CK35" s="620"/>
      <c r="CL35" s="620"/>
      <c r="CM35" s="620"/>
      <c r="CN35" s="620"/>
      <c r="CO35" s="620"/>
      <c r="CP35" s="620"/>
      <c r="CQ35" s="621"/>
      <c r="CR35" s="586">
        <v>188154</v>
      </c>
      <c r="CS35" s="605"/>
      <c r="CT35" s="605"/>
      <c r="CU35" s="605"/>
      <c r="CV35" s="605"/>
      <c r="CW35" s="605"/>
      <c r="CX35" s="605"/>
      <c r="CY35" s="606"/>
      <c r="CZ35" s="589">
        <v>1.7</v>
      </c>
      <c r="DA35" s="607"/>
      <c r="DB35" s="607"/>
      <c r="DC35" s="608"/>
      <c r="DD35" s="592">
        <v>176369</v>
      </c>
      <c r="DE35" s="605"/>
      <c r="DF35" s="605"/>
      <c r="DG35" s="605"/>
      <c r="DH35" s="605"/>
      <c r="DI35" s="605"/>
      <c r="DJ35" s="605"/>
      <c r="DK35" s="606"/>
      <c r="DL35" s="592">
        <v>176004</v>
      </c>
      <c r="DM35" s="605"/>
      <c r="DN35" s="605"/>
      <c r="DO35" s="605"/>
      <c r="DP35" s="605"/>
      <c r="DQ35" s="605"/>
      <c r="DR35" s="605"/>
      <c r="DS35" s="605"/>
      <c r="DT35" s="605"/>
      <c r="DU35" s="605"/>
      <c r="DV35" s="606"/>
      <c r="DW35" s="609">
        <v>2.2000000000000002</v>
      </c>
      <c r="DX35" s="610"/>
      <c r="DY35" s="610"/>
      <c r="DZ35" s="610"/>
      <c r="EA35" s="610"/>
      <c r="EB35" s="610"/>
      <c r="EC35" s="611"/>
    </row>
    <row r="36" spans="2:133" ht="11.25" customHeight="1">
      <c r="B36" s="567" t="s">
        <v>308</v>
      </c>
      <c r="C36" s="568"/>
      <c r="D36" s="568"/>
      <c r="E36" s="568"/>
      <c r="F36" s="568"/>
      <c r="G36" s="568"/>
      <c r="H36" s="568"/>
      <c r="I36" s="568"/>
      <c r="J36" s="568"/>
      <c r="K36" s="568"/>
      <c r="L36" s="568"/>
      <c r="M36" s="568"/>
      <c r="N36" s="568"/>
      <c r="O36" s="568"/>
      <c r="P36" s="568"/>
      <c r="Q36" s="569"/>
      <c r="R36" s="570">
        <v>11412514</v>
      </c>
      <c r="S36" s="627"/>
      <c r="T36" s="627"/>
      <c r="U36" s="627"/>
      <c r="V36" s="627"/>
      <c r="W36" s="627"/>
      <c r="X36" s="627"/>
      <c r="Y36" s="630"/>
      <c r="Z36" s="631">
        <v>100</v>
      </c>
      <c r="AA36" s="631"/>
      <c r="AB36" s="631"/>
      <c r="AC36" s="631"/>
      <c r="AD36" s="632">
        <v>7408250</v>
      </c>
      <c r="AE36" s="632"/>
      <c r="AF36" s="632"/>
      <c r="AG36" s="632"/>
      <c r="AH36" s="632"/>
      <c r="AI36" s="632"/>
      <c r="AJ36" s="632"/>
      <c r="AK36" s="632"/>
      <c r="AL36" s="633">
        <v>100</v>
      </c>
      <c r="AM36" s="634"/>
      <c r="AN36" s="634"/>
      <c r="AO36" s="635"/>
      <c r="AQ36" s="612" t="s">
        <v>309</v>
      </c>
      <c r="AR36" s="613"/>
      <c r="AS36" s="613"/>
      <c r="AT36" s="613"/>
      <c r="AU36" s="613"/>
      <c r="AV36" s="613"/>
      <c r="AW36" s="613"/>
      <c r="AX36" s="613"/>
      <c r="AY36" s="614"/>
      <c r="AZ36" s="586">
        <v>526318</v>
      </c>
      <c r="BA36" s="587"/>
      <c r="BB36" s="587"/>
      <c r="BC36" s="587"/>
      <c r="BD36" s="605"/>
      <c r="BE36" s="605"/>
      <c r="BF36" s="615"/>
      <c r="BG36" s="623" t="s">
        <v>310</v>
      </c>
      <c r="BH36" s="620"/>
      <c r="BI36" s="620"/>
      <c r="BJ36" s="620"/>
      <c r="BK36" s="620"/>
      <c r="BL36" s="620"/>
      <c r="BM36" s="620"/>
      <c r="BN36" s="620"/>
      <c r="BO36" s="620"/>
      <c r="BP36" s="620"/>
      <c r="BQ36" s="620"/>
      <c r="BR36" s="620"/>
      <c r="BS36" s="620"/>
      <c r="BT36" s="620"/>
      <c r="BU36" s="621"/>
      <c r="BV36" s="586">
        <v>213492</v>
      </c>
      <c r="BW36" s="587"/>
      <c r="BX36" s="587"/>
      <c r="BY36" s="587"/>
      <c r="BZ36" s="587"/>
      <c r="CA36" s="587"/>
      <c r="CB36" s="622"/>
      <c r="CD36" s="623" t="s">
        <v>311</v>
      </c>
      <c r="CE36" s="620"/>
      <c r="CF36" s="620"/>
      <c r="CG36" s="620"/>
      <c r="CH36" s="620"/>
      <c r="CI36" s="620"/>
      <c r="CJ36" s="620"/>
      <c r="CK36" s="620"/>
      <c r="CL36" s="620"/>
      <c r="CM36" s="620"/>
      <c r="CN36" s="620"/>
      <c r="CO36" s="620"/>
      <c r="CP36" s="620"/>
      <c r="CQ36" s="621"/>
      <c r="CR36" s="586">
        <v>666322</v>
      </c>
      <c r="CS36" s="587"/>
      <c r="CT36" s="587"/>
      <c r="CU36" s="587"/>
      <c r="CV36" s="587"/>
      <c r="CW36" s="587"/>
      <c r="CX36" s="587"/>
      <c r="CY36" s="588"/>
      <c r="CZ36" s="589">
        <v>6.2</v>
      </c>
      <c r="DA36" s="607"/>
      <c r="DB36" s="607"/>
      <c r="DC36" s="608"/>
      <c r="DD36" s="592">
        <v>611033</v>
      </c>
      <c r="DE36" s="587"/>
      <c r="DF36" s="587"/>
      <c r="DG36" s="587"/>
      <c r="DH36" s="587"/>
      <c r="DI36" s="587"/>
      <c r="DJ36" s="587"/>
      <c r="DK36" s="588"/>
      <c r="DL36" s="592">
        <v>506261</v>
      </c>
      <c r="DM36" s="587"/>
      <c r="DN36" s="587"/>
      <c r="DO36" s="587"/>
      <c r="DP36" s="587"/>
      <c r="DQ36" s="587"/>
      <c r="DR36" s="587"/>
      <c r="DS36" s="587"/>
      <c r="DT36" s="587"/>
      <c r="DU36" s="587"/>
      <c r="DV36" s="588"/>
      <c r="DW36" s="609">
        <v>6.5</v>
      </c>
      <c r="DX36" s="610"/>
      <c r="DY36" s="610"/>
      <c r="DZ36" s="610"/>
      <c r="EA36" s="610"/>
      <c r="EB36" s="610"/>
      <c r="EC36" s="611"/>
    </row>
    <row r="37" spans="2:133" ht="11.25" customHeight="1">
      <c r="AQ37" s="612" t="s">
        <v>312</v>
      </c>
      <c r="AR37" s="613"/>
      <c r="AS37" s="613"/>
      <c r="AT37" s="613"/>
      <c r="AU37" s="613"/>
      <c r="AV37" s="613"/>
      <c r="AW37" s="613"/>
      <c r="AX37" s="613"/>
      <c r="AY37" s="614"/>
      <c r="AZ37" s="586">
        <v>32123</v>
      </c>
      <c r="BA37" s="587"/>
      <c r="BB37" s="587"/>
      <c r="BC37" s="587"/>
      <c r="BD37" s="605"/>
      <c r="BE37" s="605"/>
      <c r="BF37" s="615"/>
      <c r="BG37" s="623" t="s">
        <v>313</v>
      </c>
      <c r="BH37" s="620"/>
      <c r="BI37" s="620"/>
      <c r="BJ37" s="620"/>
      <c r="BK37" s="620"/>
      <c r="BL37" s="620"/>
      <c r="BM37" s="620"/>
      <c r="BN37" s="620"/>
      <c r="BO37" s="620"/>
      <c r="BP37" s="620"/>
      <c r="BQ37" s="620"/>
      <c r="BR37" s="620"/>
      <c r="BS37" s="620"/>
      <c r="BT37" s="620"/>
      <c r="BU37" s="621"/>
      <c r="BV37" s="586">
        <v>5463</v>
      </c>
      <c r="BW37" s="587"/>
      <c r="BX37" s="587"/>
      <c r="BY37" s="587"/>
      <c r="BZ37" s="587"/>
      <c r="CA37" s="587"/>
      <c r="CB37" s="622"/>
      <c r="CD37" s="623" t="s">
        <v>314</v>
      </c>
      <c r="CE37" s="620"/>
      <c r="CF37" s="620"/>
      <c r="CG37" s="620"/>
      <c r="CH37" s="620"/>
      <c r="CI37" s="620"/>
      <c r="CJ37" s="620"/>
      <c r="CK37" s="620"/>
      <c r="CL37" s="620"/>
      <c r="CM37" s="620"/>
      <c r="CN37" s="620"/>
      <c r="CO37" s="620"/>
      <c r="CP37" s="620"/>
      <c r="CQ37" s="621"/>
      <c r="CR37" s="586">
        <v>104463</v>
      </c>
      <c r="CS37" s="605"/>
      <c r="CT37" s="605"/>
      <c r="CU37" s="605"/>
      <c r="CV37" s="605"/>
      <c r="CW37" s="605"/>
      <c r="CX37" s="605"/>
      <c r="CY37" s="606"/>
      <c r="CZ37" s="589">
        <v>1</v>
      </c>
      <c r="DA37" s="607"/>
      <c r="DB37" s="607"/>
      <c r="DC37" s="608"/>
      <c r="DD37" s="592">
        <v>104463</v>
      </c>
      <c r="DE37" s="605"/>
      <c r="DF37" s="605"/>
      <c r="DG37" s="605"/>
      <c r="DH37" s="605"/>
      <c r="DI37" s="605"/>
      <c r="DJ37" s="605"/>
      <c r="DK37" s="606"/>
      <c r="DL37" s="592">
        <v>104463</v>
      </c>
      <c r="DM37" s="605"/>
      <c r="DN37" s="605"/>
      <c r="DO37" s="605"/>
      <c r="DP37" s="605"/>
      <c r="DQ37" s="605"/>
      <c r="DR37" s="605"/>
      <c r="DS37" s="605"/>
      <c r="DT37" s="605"/>
      <c r="DU37" s="605"/>
      <c r="DV37" s="606"/>
      <c r="DW37" s="609">
        <v>1.3</v>
      </c>
      <c r="DX37" s="610"/>
      <c r="DY37" s="610"/>
      <c r="DZ37" s="610"/>
      <c r="EA37" s="610"/>
      <c r="EB37" s="610"/>
      <c r="EC37" s="611"/>
    </row>
    <row r="38" spans="2:133" ht="11.25" customHeight="1">
      <c r="AQ38" s="612" t="s">
        <v>315</v>
      </c>
      <c r="AR38" s="613"/>
      <c r="AS38" s="613"/>
      <c r="AT38" s="613"/>
      <c r="AU38" s="613"/>
      <c r="AV38" s="613"/>
      <c r="AW38" s="613"/>
      <c r="AX38" s="613"/>
      <c r="AY38" s="614"/>
      <c r="AZ38" s="586" t="s">
        <v>316</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9744</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1516840</v>
      </c>
      <c r="CS38" s="587"/>
      <c r="CT38" s="587"/>
      <c r="CU38" s="587"/>
      <c r="CV38" s="587"/>
      <c r="CW38" s="587"/>
      <c r="CX38" s="587"/>
      <c r="CY38" s="588"/>
      <c r="CZ38" s="589">
        <v>14.1</v>
      </c>
      <c r="DA38" s="607"/>
      <c r="DB38" s="607"/>
      <c r="DC38" s="608"/>
      <c r="DD38" s="592">
        <v>1392751</v>
      </c>
      <c r="DE38" s="587"/>
      <c r="DF38" s="587"/>
      <c r="DG38" s="587"/>
      <c r="DH38" s="587"/>
      <c r="DI38" s="587"/>
      <c r="DJ38" s="587"/>
      <c r="DK38" s="588"/>
      <c r="DL38" s="592">
        <v>1167602</v>
      </c>
      <c r="DM38" s="587"/>
      <c r="DN38" s="587"/>
      <c r="DO38" s="587"/>
      <c r="DP38" s="587"/>
      <c r="DQ38" s="587"/>
      <c r="DR38" s="587"/>
      <c r="DS38" s="587"/>
      <c r="DT38" s="587"/>
      <c r="DU38" s="587"/>
      <c r="DV38" s="588"/>
      <c r="DW38" s="609">
        <v>14.9</v>
      </c>
      <c r="DX38" s="610"/>
      <c r="DY38" s="610"/>
      <c r="DZ38" s="610"/>
      <c r="EA38" s="610"/>
      <c r="EB38" s="610"/>
      <c r="EC38" s="611"/>
    </row>
    <row r="39" spans="2:133" ht="11.25" customHeight="1">
      <c r="AQ39" s="612" t="s">
        <v>319</v>
      </c>
      <c r="AR39" s="613"/>
      <c r="AS39" s="613"/>
      <c r="AT39" s="613"/>
      <c r="AU39" s="613"/>
      <c r="AV39" s="613"/>
      <c r="AW39" s="613"/>
      <c r="AX39" s="613"/>
      <c r="AY39" s="614"/>
      <c r="AZ39" s="586" t="s">
        <v>316</v>
      </c>
      <c r="BA39" s="587"/>
      <c r="BB39" s="587"/>
      <c r="BC39" s="587"/>
      <c r="BD39" s="605"/>
      <c r="BE39" s="605"/>
      <c r="BF39" s="615"/>
      <c r="BG39" s="616" t="s">
        <v>320</v>
      </c>
      <c r="BH39" s="617"/>
      <c r="BI39" s="617"/>
      <c r="BJ39" s="617"/>
      <c r="BK39" s="617"/>
      <c r="BL39" s="187"/>
      <c r="BM39" s="620" t="s">
        <v>321</v>
      </c>
      <c r="BN39" s="620"/>
      <c r="BO39" s="620"/>
      <c r="BP39" s="620"/>
      <c r="BQ39" s="620"/>
      <c r="BR39" s="620"/>
      <c r="BS39" s="620"/>
      <c r="BT39" s="620"/>
      <c r="BU39" s="621"/>
      <c r="BV39" s="586">
        <v>109</v>
      </c>
      <c r="BW39" s="587"/>
      <c r="BX39" s="587"/>
      <c r="BY39" s="587"/>
      <c r="BZ39" s="587"/>
      <c r="CA39" s="587"/>
      <c r="CB39" s="622"/>
      <c r="CD39" s="623" t="s">
        <v>322</v>
      </c>
      <c r="CE39" s="620"/>
      <c r="CF39" s="620"/>
      <c r="CG39" s="620"/>
      <c r="CH39" s="620"/>
      <c r="CI39" s="620"/>
      <c r="CJ39" s="620"/>
      <c r="CK39" s="620"/>
      <c r="CL39" s="620"/>
      <c r="CM39" s="620"/>
      <c r="CN39" s="620"/>
      <c r="CO39" s="620"/>
      <c r="CP39" s="620"/>
      <c r="CQ39" s="621"/>
      <c r="CR39" s="586">
        <v>39164</v>
      </c>
      <c r="CS39" s="605"/>
      <c r="CT39" s="605"/>
      <c r="CU39" s="605"/>
      <c r="CV39" s="605"/>
      <c r="CW39" s="605"/>
      <c r="CX39" s="605"/>
      <c r="CY39" s="606"/>
      <c r="CZ39" s="589">
        <v>0.4</v>
      </c>
      <c r="DA39" s="607"/>
      <c r="DB39" s="607"/>
      <c r="DC39" s="608"/>
      <c r="DD39" s="592">
        <v>27000</v>
      </c>
      <c r="DE39" s="605"/>
      <c r="DF39" s="605"/>
      <c r="DG39" s="605"/>
      <c r="DH39" s="605"/>
      <c r="DI39" s="605"/>
      <c r="DJ39" s="605"/>
      <c r="DK39" s="606"/>
      <c r="DL39" s="592" t="s">
        <v>316</v>
      </c>
      <c r="DM39" s="605"/>
      <c r="DN39" s="605"/>
      <c r="DO39" s="605"/>
      <c r="DP39" s="605"/>
      <c r="DQ39" s="605"/>
      <c r="DR39" s="605"/>
      <c r="DS39" s="605"/>
      <c r="DT39" s="605"/>
      <c r="DU39" s="605"/>
      <c r="DV39" s="606"/>
      <c r="DW39" s="609" t="s">
        <v>316</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323</v>
      </c>
      <c r="AR40" s="613"/>
      <c r="AS40" s="613"/>
      <c r="AT40" s="613"/>
      <c r="AU40" s="613"/>
      <c r="AV40" s="613"/>
      <c r="AW40" s="613"/>
      <c r="AX40" s="613"/>
      <c r="AY40" s="614"/>
      <c r="AZ40" s="586">
        <v>193744</v>
      </c>
      <c r="BA40" s="587"/>
      <c r="BB40" s="587"/>
      <c r="BC40" s="587"/>
      <c r="BD40" s="605"/>
      <c r="BE40" s="605"/>
      <c r="BF40" s="615"/>
      <c r="BG40" s="616"/>
      <c r="BH40" s="617"/>
      <c r="BI40" s="617"/>
      <c r="BJ40" s="617"/>
      <c r="BK40" s="617"/>
      <c r="BL40" s="187"/>
      <c r="BM40" s="620" t="s">
        <v>324</v>
      </c>
      <c r="BN40" s="620"/>
      <c r="BO40" s="620"/>
      <c r="BP40" s="620"/>
      <c r="BQ40" s="620"/>
      <c r="BR40" s="620"/>
      <c r="BS40" s="620"/>
      <c r="BT40" s="620"/>
      <c r="BU40" s="621"/>
      <c r="BV40" s="586">
        <v>65</v>
      </c>
      <c r="BW40" s="587"/>
      <c r="BX40" s="587"/>
      <c r="BY40" s="587"/>
      <c r="BZ40" s="587"/>
      <c r="CA40" s="587"/>
      <c r="CB40" s="622"/>
      <c r="CD40" s="623" t="s">
        <v>325</v>
      </c>
      <c r="CE40" s="620"/>
      <c r="CF40" s="620"/>
      <c r="CG40" s="620"/>
      <c r="CH40" s="620"/>
      <c r="CI40" s="620"/>
      <c r="CJ40" s="620"/>
      <c r="CK40" s="620"/>
      <c r="CL40" s="620"/>
      <c r="CM40" s="620"/>
      <c r="CN40" s="620"/>
      <c r="CO40" s="620"/>
      <c r="CP40" s="620"/>
      <c r="CQ40" s="621"/>
      <c r="CR40" s="586">
        <v>23995</v>
      </c>
      <c r="CS40" s="587"/>
      <c r="CT40" s="587"/>
      <c r="CU40" s="587"/>
      <c r="CV40" s="587"/>
      <c r="CW40" s="587"/>
      <c r="CX40" s="587"/>
      <c r="CY40" s="588"/>
      <c r="CZ40" s="589">
        <v>0.2</v>
      </c>
      <c r="DA40" s="607"/>
      <c r="DB40" s="607"/>
      <c r="DC40" s="608"/>
      <c r="DD40" s="592">
        <v>10943</v>
      </c>
      <c r="DE40" s="587"/>
      <c r="DF40" s="587"/>
      <c r="DG40" s="587"/>
      <c r="DH40" s="587"/>
      <c r="DI40" s="587"/>
      <c r="DJ40" s="587"/>
      <c r="DK40" s="588"/>
      <c r="DL40" s="592">
        <v>10909</v>
      </c>
      <c r="DM40" s="587"/>
      <c r="DN40" s="587"/>
      <c r="DO40" s="587"/>
      <c r="DP40" s="587"/>
      <c r="DQ40" s="587"/>
      <c r="DR40" s="587"/>
      <c r="DS40" s="587"/>
      <c r="DT40" s="587"/>
      <c r="DU40" s="587"/>
      <c r="DV40" s="588"/>
      <c r="DW40" s="609">
        <v>0.1</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326</v>
      </c>
      <c r="AR41" s="625"/>
      <c r="AS41" s="625"/>
      <c r="AT41" s="625"/>
      <c r="AU41" s="625"/>
      <c r="AV41" s="625"/>
      <c r="AW41" s="625"/>
      <c r="AX41" s="625"/>
      <c r="AY41" s="626"/>
      <c r="AZ41" s="570">
        <v>825674</v>
      </c>
      <c r="BA41" s="627"/>
      <c r="BB41" s="627"/>
      <c r="BC41" s="627"/>
      <c r="BD41" s="571"/>
      <c r="BE41" s="571"/>
      <c r="BF41" s="628"/>
      <c r="BG41" s="618"/>
      <c r="BH41" s="619"/>
      <c r="BI41" s="619"/>
      <c r="BJ41" s="619"/>
      <c r="BK41" s="619"/>
      <c r="BL41" s="189"/>
      <c r="BM41" s="625" t="s">
        <v>327</v>
      </c>
      <c r="BN41" s="625"/>
      <c r="BO41" s="625"/>
      <c r="BP41" s="625"/>
      <c r="BQ41" s="625"/>
      <c r="BR41" s="625"/>
      <c r="BS41" s="625"/>
      <c r="BT41" s="625"/>
      <c r="BU41" s="626"/>
      <c r="BV41" s="570">
        <v>256</v>
      </c>
      <c r="BW41" s="627"/>
      <c r="BX41" s="627"/>
      <c r="BY41" s="627"/>
      <c r="BZ41" s="627"/>
      <c r="CA41" s="627"/>
      <c r="CB41" s="629"/>
      <c r="CD41" s="623" t="s">
        <v>328</v>
      </c>
      <c r="CE41" s="620"/>
      <c r="CF41" s="620"/>
      <c r="CG41" s="620"/>
      <c r="CH41" s="620"/>
      <c r="CI41" s="620"/>
      <c r="CJ41" s="620"/>
      <c r="CK41" s="620"/>
      <c r="CL41" s="620"/>
      <c r="CM41" s="620"/>
      <c r="CN41" s="620"/>
      <c r="CO41" s="620"/>
      <c r="CP41" s="620"/>
      <c r="CQ41" s="621"/>
      <c r="CR41" s="586" t="s">
        <v>329</v>
      </c>
      <c r="CS41" s="605"/>
      <c r="CT41" s="605"/>
      <c r="CU41" s="605"/>
      <c r="CV41" s="605"/>
      <c r="CW41" s="605"/>
      <c r="CX41" s="605"/>
      <c r="CY41" s="606"/>
      <c r="CZ41" s="589" t="s">
        <v>329</v>
      </c>
      <c r="DA41" s="607"/>
      <c r="DB41" s="607"/>
      <c r="DC41" s="608"/>
      <c r="DD41" s="592" t="s">
        <v>329</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331</v>
      </c>
      <c r="CE42" s="584"/>
      <c r="CF42" s="584"/>
      <c r="CG42" s="584"/>
      <c r="CH42" s="584"/>
      <c r="CI42" s="584"/>
      <c r="CJ42" s="584"/>
      <c r="CK42" s="584"/>
      <c r="CL42" s="584"/>
      <c r="CM42" s="584"/>
      <c r="CN42" s="584"/>
      <c r="CO42" s="584"/>
      <c r="CP42" s="584"/>
      <c r="CQ42" s="585"/>
      <c r="CR42" s="586">
        <v>1462552</v>
      </c>
      <c r="CS42" s="587"/>
      <c r="CT42" s="587"/>
      <c r="CU42" s="587"/>
      <c r="CV42" s="587"/>
      <c r="CW42" s="587"/>
      <c r="CX42" s="587"/>
      <c r="CY42" s="588"/>
      <c r="CZ42" s="589">
        <v>13.6</v>
      </c>
      <c r="DA42" s="590"/>
      <c r="DB42" s="590"/>
      <c r="DC42" s="591"/>
      <c r="DD42" s="592">
        <v>473905</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333</v>
      </c>
      <c r="CE43" s="584"/>
      <c r="CF43" s="584"/>
      <c r="CG43" s="584"/>
      <c r="CH43" s="584"/>
      <c r="CI43" s="584"/>
      <c r="CJ43" s="584"/>
      <c r="CK43" s="584"/>
      <c r="CL43" s="584"/>
      <c r="CM43" s="584"/>
      <c r="CN43" s="584"/>
      <c r="CO43" s="584"/>
      <c r="CP43" s="584"/>
      <c r="CQ43" s="585"/>
      <c r="CR43" s="586">
        <v>30348</v>
      </c>
      <c r="CS43" s="605"/>
      <c r="CT43" s="605"/>
      <c r="CU43" s="605"/>
      <c r="CV43" s="605"/>
      <c r="CW43" s="605"/>
      <c r="CX43" s="605"/>
      <c r="CY43" s="606"/>
      <c r="CZ43" s="589">
        <v>0.3</v>
      </c>
      <c r="DA43" s="607"/>
      <c r="DB43" s="607"/>
      <c r="DC43" s="608"/>
      <c r="DD43" s="592">
        <v>19018</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334</v>
      </c>
      <c r="CD44" s="599" t="s">
        <v>286</v>
      </c>
      <c r="CE44" s="600"/>
      <c r="CF44" s="583" t="s">
        <v>335</v>
      </c>
      <c r="CG44" s="584"/>
      <c r="CH44" s="584"/>
      <c r="CI44" s="584"/>
      <c r="CJ44" s="584"/>
      <c r="CK44" s="584"/>
      <c r="CL44" s="584"/>
      <c r="CM44" s="584"/>
      <c r="CN44" s="584"/>
      <c r="CO44" s="584"/>
      <c r="CP44" s="584"/>
      <c r="CQ44" s="585"/>
      <c r="CR44" s="586">
        <v>1426796</v>
      </c>
      <c r="CS44" s="587"/>
      <c r="CT44" s="587"/>
      <c r="CU44" s="587"/>
      <c r="CV44" s="587"/>
      <c r="CW44" s="587"/>
      <c r="CX44" s="587"/>
      <c r="CY44" s="588"/>
      <c r="CZ44" s="589">
        <v>13.3</v>
      </c>
      <c r="DA44" s="590"/>
      <c r="DB44" s="590"/>
      <c r="DC44" s="591"/>
      <c r="DD44" s="592">
        <v>470566</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336</v>
      </c>
      <c r="CG45" s="584"/>
      <c r="CH45" s="584"/>
      <c r="CI45" s="584"/>
      <c r="CJ45" s="584"/>
      <c r="CK45" s="584"/>
      <c r="CL45" s="584"/>
      <c r="CM45" s="584"/>
      <c r="CN45" s="584"/>
      <c r="CO45" s="584"/>
      <c r="CP45" s="584"/>
      <c r="CQ45" s="585"/>
      <c r="CR45" s="586">
        <v>654956</v>
      </c>
      <c r="CS45" s="605"/>
      <c r="CT45" s="605"/>
      <c r="CU45" s="605"/>
      <c r="CV45" s="605"/>
      <c r="CW45" s="605"/>
      <c r="CX45" s="605"/>
      <c r="CY45" s="606"/>
      <c r="CZ45" s="589">
        <v>6.1</v>
      </c>
      <c r="DA45" s="607"/>
      <c r="DB45" s="607"/>
      <c r="DC45" s="608"/>
      <c r="DD45" s="592">
        <v>136959</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337</v>
      </c>
      <c r="CG46" s="584"/>
      <c r="CH46" s="584"/>
      <c r="CI46" s="584"/>
      <c r="CJ46" s="584"/>
      <c r="CK46" s="584"/>
      <c r="CL46" s="584"/>
      <c r="CM46" s="584"/>
      <c r="CN46" s="584"/>
      <c r="CO46" s="584"/>
      <c r="CP46" s="584"/>
      <c r="CQ46" s="585"/>
      <c r="CR46" s="586">
        <v>771840</v>
      </c>
      <c r="CS46" s="587"/>
      <c r="CT46" s="587"/>
      <c r="CU46" s="587"/>
      <c r="CV46" s="587"/>
      <c r="CW46" s="587"/>
      <c r="CX46" s="587"/>
      <c r="CY46" s="588"/>
      <c r="CZ46" s="589">
        <v>7.2</v>
      </c>
      <c r="DA46" s="590"/>
      <c r="DB46" s="590"/>
      <c r="DC46" s="591"/>
      <c r="DD46" s="592">
        <v>333607</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338</v>
      </c>
      <c r="CG47" s="584"/>
      <c r="CH47" s="584"/>
      <c r="CI47" s="584"/>
      <c r="CJ47" s="584"/>
      <c r="CK47" s="584"/>
      <c r="CL47" s="584"/>
      <c r="CM47" s="584"/>
      <c r="CN47" s="584"/>
      <c r="CO47" s="584"/>
      <c r="CP47" s="584"/>
      <c r="CQ47" s="585"/>
      <c r="CR47" s="586">
        <v>35756</v>
      </c>
      <c r="CS47" s="605"/>
      <c r="CT47" s="605"/>
      <c r="CU47" s="605"/>
      <c r="CV47" s="605"/>
      <c r="CW47" s="605"/>
      <c r="CX47" s="605"/>
      <c r="CY47" s="606"/>
      <c r="CZ47" s="589">
        <v>0.3</v>
      </c>
      <c r="DA47" s="607"/>
      <c r="DB47" s="607"/>
      <c r="DC47" s="608"/>
      <c r="DD47" s="592">
        <v>3339</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339</v>
      </c>
      <c r="CG48" s="584"/>
      <c r="CH48" s="584"/>
      <c r="CI48" s="584"/>
      <c r="CJ48" s="584"/>
      <c r="CK48" s="584"/>
      <c r="CL48" s="584"/>
      <c r="CM48" s="584"/>
      <c r="CN48" s="584"/>
      <c r="CO48" s="584"/>
      <c r="CP48" s="584"/>
      <c r="CQ48" s="585"/>
      <c r="CR48" s="586" t="s">
        <v>316</v>
      </c>
      <c r="CS48" s="587"/>
      <c r="CT48" s="587"/>
      <c r="CU48" s="587"/>
      <c r="CV48" s="587"/>
      <c r="CW48" s="587"/>
      <c r="CX48" s="587"/>
      <c r="CY48" s="588"/>
      <c r="CZ48" s="589" t="s">
        <v>316</v>
      </c>
      <c r="DA48" s="590"/>
      <c r="DB48" s="590"/>
      <c r="DC48" s="591"/>
      <c r="DD48" s="592" t="s">
        <v>316</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340</v>
      </c>
      <c r="CE49" s="568"/>
      <c r="CF49" s="568"/>
      <c r="CG49" s="568"/>
      <c r="CH49" s="568"/>
      <c r="CI49" s="568"/>
      <c r="CJ49" s="568"/>
      <c r="CK49" s="568"/>
      <c r="CL49" s="568"/>
      <c r="CM49" s="568"/>
      <c r="CN49" s="568"/>
      <c r="CO49" s="568"/>
      <c r="CP49" s="568"/>
      <c r="CQ49" s="569"/>
      <c r="CR49" s="570">
        <v>10767541</v>
      </c>
      <c r="CS49" s="571"/>
      <c r="CT49" s="571"/>
      <c r="CU49" s="571"/>
      <c r="CV49" s="571"/>
      <c r="CW49" s="571"/>
      <c r="CX49" s="571"/>
      <c r="CY49" s="572"/>
      <c r="CZ49" s="573">
        <v>100</v>
      </c>
      <c r="DA49" s="574"/>
      <c r="DB49" s="574"/>
      <c r="DC49" s="575"/>
      <c r="DD49" s="576">
        <v>7802635</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10" zoomScale="70" zoomScaleNormal="25" zoomScaleSheetLayoutView="70" workbookViewId="0">
      <selection activeCell="BS22" sqref="BS22:CG2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5" t="s">
        <v>342</v>
      </c>
      <c r="DK2" s="1106"/>
      <c r="DL2" s="1106"/>
      <c r="DM2" s="1106"/>
      <c r="DN2" s="1106"/>
      <c r="DO2" s="1107"/>
      <c r="DP2" s="200"/>
      <c r="DQ2" s="1105" t="s">
        <v>343</v>
      </c>
      <c r="DR2" s="1106"/>
      <c r="DS2" s="1106"/>
      <c r="DT2" s="1106"/>
      <c r="DU2" s="1106"/>
      <c r="DV2" s="1106"/>
      <c r="DW2" s="1106"/>
      <c r="DX2" s="1106"/>
      <c r="DY2" s="1106"/>
      <c r="DZ2" s="1107"/>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344</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346</v>
      </c>
      <c r="B5" s="990"/>
      <c r="C5" s="990"/>
      <c r="D5" s="990"/>
      <c r="E5" s="990"/>
      <c r="F5" s="990"/>
      <c r="G5" s="990"/>
      <c r="H5" s="990"/>
      <c r="I5" s="990"/>
      <c r="J5" s="990"/>
      <c r="K5" s="990"/>
      <c r="L5" s="990"/>
      <c r="M5" s="990"/>
      <c r="N5" s="990"/>
      <c r="O5" s="990"/>
      <c r="P5" s="991"/>
      <c r="Q5" s="995" t="s">
        <v>347</v>
      </c>
      <c r="R5" s="996"/>
      <c r="S5" s="996"/>
      <c r="T5" s="996"/>
      <c r="U5" s="997"/>
      <c r="V5" s="995" t="s">
        <v>348</v>
      </c>
      <c r="W5" s="996"/>
      <c r="X5" s="996"/>
      <c r="Y5" s="996"/>
      <c r="Z5" s="997"/>
      <c r="AA5" s="995" t="s">
        <v>349</v>
      </c>
      <c r="AB5" s="996"/>
      <c r="AC5" s="996"/>
      <c r="AD5" s="996"/>
      <c r="AE5" s="996"/>
      <c r="AF5" s="1108" t="s">
        <v>350</v>
      </c>
      <c r="AG5" s="996"/>
      <c r="AH5" s="996"/>
      <c r="AI5" s="996"/>
      <c r="AJ5" s="1011"/>
      <c r="AK5" s="996" t="s">
        <v>351</v>
      </c>
      <c r="AL5" s="996"/>
      <c r="AM5" s="996"/>
      <c r="AN5" s="996"/>
      <c r="AO5" s="997"/>
      <c r="AP5" s="995" t="s">
        <v>352</v>
      </c>
      <c r="AQ5" s="996"/>
      <c r="AR5" s="996"/>
      <c r="AS5" s="996"/>
      <c r="AT5" s="997"/>
      <c r="AU5" s="995" t="s">
        <v>353</v>
      </c>
      <c r="AV5" s="996"/>
      <c r="AW5" s="996"/>
      <c r="AX5" s="996"/>
      <c r="AY5" s="1011"/>
      <c r="AZ5" s="207"/>
      <c r="BA5" s="207"/>
      <c r="BB5" s="207"/>
      <c r="BC5" s="207"/>
      <c r="BD5" s="207"/>
      <c r="BE5" s="208"/>
      <c r="BF5" s="208"/>
      <c r="BG5" s="208"/>
      <c r="BH5" s="208"/>
      <c r="BI5" s="208"/>
      <c r="BJ5" s="208"/>
      <c r="BK5" s="208"/>
      <c r="BL5" s="208"/>
      <c r="BM5" s="208"/>
      <c r="BN5" s="208"/>
      <c r="BO5" s="208"/>
      <c r="BP5" s="208"/>
      <c r="BQ5" s="989" t="s">
        <v>354</v>
      </c>
      <c r="BR5" s="990"/>
      <c r="BS5" s="990"/>
      <c r="BT5" s="990"/>
      <c r="BU5" s="990"/>
      <c r="BV5" s="990"/>
      <c r="BW5" s="990"/>
      <c r="BX5" s="990"/>
      <c r="BY5" s="990"/>
      <c r="BZ5" s="990"/>
      <c r="CA5" s="990"/>
      <c r="CB5" s="990"/>
      <c r="CC5" s="990"/>
      <c r="CD5" s="990"/>
      <c r="CE5" s="990"/>
      <c r="CF5" s="990"/>
      <c r="CG5" s="991"/>
      <c r="CH5" s="995" t="s">
        <v>355</v>
      </c>
      <c r="CI5" s="996"/>
      <c r="CJ5" s="996"/>
      <c r="CK5" s="996"/>
      <c r="CL5" s="997"/>
      <c r="CM5" s="995" t="s">
        <v>356</v>
      </c>
      <c r="CN5" s="996"/>
      <c r="CO5" s="996"/>
      <c r="CP5" s="996"/>
      <c r="CQ5" s="997"/>
      <c r="CR5" s="995" t="s">
        <v>357</v>
      </c>
      <c r="CS5" s="996"/>
      <c r="CT5" s="996"/>
      <c r="CU5" s="996"/>
      <c r="CV5" s="997"/>
      <c r="CW5" s="995" t="s">
        <v>358</v>
      </c>
      <c r="CX5" s="996"/>
      <c r="CY5" s="996"/>
      <c r="CZ5" s="996"/>
      <c r="DA5" s="997"/>
      <c r="DB5" s="995" t="s">
        <v>359</v>
      </c>
      <c r="DC5" s="996"/>
      <c r="DD5" s="996"/>
      <c r="DE5" s="996"/>
      <c r="DF5" s="997"/>
      <c r="DG5" s="1093" t="s">
        <v>360</v>
      </c>
      <c r="DH5" s="1094"/>
      <c r="DI5" s="1094"/>
      <c r="DJ5" s="1094"/>
      <c r="DK5" s="1095"/>
      <c r="DL5" s="1093" t="s">
        <v>361</v>
      </c>
      <c r="DM5" s="1094"/>
      <c r="DN5" s="1094"/>
      <c r="DO5" s="1094"/>
      <c r="DP5" s="1095"/>
      <c r="DQ5" s="995" t="s">
        <v>362</v>
      </c>
      <c r="DR5" s="996"/>
      <c r="DS5" s="996"/>
      <c r="DT5" s="996"/>
      <c r="DU5" s="997"/>
      <c r="DV5" s="995" t="s">
        <v>353</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9"/>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6"/>
      <c r="DH6" s="1097"/>
      <c r="DI6" s="1097"/>
      <c r="DJ6" s="1097"/>
      <c r="DK6" s="1098"/>
      <c r="DL6" s="1096"/>
      <c r="DM6" s="1097"/>
      <c r="DN6" s="1097"/>
      <c r="DO6" s="1097"/>
      <c r="DP6" s="1098"/>
      <c r="DQ6" s="998"/>
      <c r="DR6" s="999"/>
      <c r="DS6" s="999"/>
      <c r="DT6" s="999"/>
      <c r="DU6" s="1000"/>
      <c r="DV6" s="998"/>
      <c r="DW6" s="999"/>
      <c r="DX6" s="999"/>
      <c r="DY6" s="999"/>
      <c r="DZ6" s="1012"/>
      <c r="EA6" s="205"/>
    </row>
    <row r="7" spans="1:131" s="206" customFormat="1" ht="26.25" customHeight="1" thickTop="1">
      <c r="A7" s="209">
        <v>1</v>
      </c>
      <c r="B7" s="1044" t="s">
        <v>363</v>
      </c>
      <c r="C7" s="1045"/>
      <c r="D7" s="1045"/>
      <c r="E7" s="1045"/>
      <c r="F7" s="1045"/>
      <c r="G7" s="1045"/>
      <c r="H7" s="1045"/>
      <c r="I7" s="1045"/>
      <c r="J7" s="1045"/>
      <c r="K7" s="1045"/>
      <c r="L7" s="1045"/>
      <c r="M7" s="1045"/>
      <c r="N7" s="1045"/>
      <c r="O7" s="1045"/>
      <c r="P7" s="1046"/>
      <c r="Q7" s="1099">
        <v>11412</v>
      </c>
      <c r="R7" s="1100"/>
      <c r="S7" s="1100"/>
      <c r="T7" s="1100"/>
      <c r="U7" s="1100"/>
      <c r="V7" s="1100">
        <v>10767</v>
      </c>
      <c r="W7" s="1100"/>
      <c r="X7" s="1100"/>
      <c r="Y7" s="1100"/>
      <c r="Z7" s="1100"/>
      <c r="AA7" s="1100">
        <v>645</v>
      </c>
      <c r="AB7" s="1100"/>
      <c r="AC7" s="1100"/>
      <c r="AD7" s="1100"/>
      <c r="AE7" s="1101"/>
      <c r="AF7" s="1102">
        <v>540</v>
      </c>
      <c r="AG7" s="1103"/>
      <c r="AH7" s="1103"/>
      <c r="AI7" s="1103"/>
      <c r="AJ7" s="1104"/>
      <c r="AK7" s="1086">
        <v>125</v>
      </c>
      <c r="AL7" s="1087"/>
      <c r="AM7" s="1087"/>
      <c r="AN7" s="1087"/>
      <c r="AO7" s="1087"/>
      <c r="AP7" s="1087">
        <v>6460</v>
      </c>
      <c r="AQ7" s="1087"/>
      <c r="AR7" s="1087"/>
      <c r="AS7" s="1087"/>
      <c r="AT7" s="1087"/>
      <c r="AU7" s="1088"/>
      <c r="AV7" s="1088"/>
      <c r="AW7" s="1088"/>
      <c r="AX7" s="1088"/>
      <c r="AY7" s="1089"/>
      <c r="AZ7" s="203"/>
      <c r="BA7" s="203"/>
      <c r="BB7" s="203"/>
      <c r="BC7" s="203"/>
      <c r="BD7" s="203"/>
      <c r="BE7" s="204"/>
      <c r="BF7" s="204"/>
      <c r="BG7" s="204"/>
      <c r="BH7" s="204"/>
      <c r="BI7" s="204"/>
      <c r="BJ7" s="204"/>
      <c r="BK7" s="204"/>
      <c r="BL7" s="204"/>
      <c r="BM7" s="204"/>
      <c r="BN7" s="204"/>
      <c r="BO7" s="204"/>
      <c r="BP7" s="204"/>
      <c r="BQ7" s="210">
        <v>1</v>
      </c>
      <c r="BR7" s="211" t="s">
        <v>554</v>
      </c>
      <c r="BS7" s="1090" t="s">
        <v>550</v>
      </c>
      <c r="BT7" s="1091"/>
      <c r="BU7" s="1091"/>
      <c r="BV7" s="1091"/>
      <c r="BW7" s="1091"/>
      <c r="BX7" s="1091"/>
      <c r="BY7" s="1091"/>
      <c r="BZ7" s="1091"/>
      <c r="CA7" s="1091"/>
      <c r="CB7" s="1091"/>
      <c r="CC7" s="1091"/>
      <c r="CD7" s="1091"/>
      <c r="CE7" s="1091"/>
      <c r="CF7" s="1091"/>
      <c r="CG7" s="1092"/>
      <c r="CH7" s="1083">
        <v>-1</v>
      </c>
      <c r="CI7" s="1084"/>
      <c r="CJ7" s="1084"/>
      <c r="CK7" s="1084"/>
      <c r="CL7" s="1085"/>
      <c r="CM7" s="1083">
        <v>50</v>
      </c>
      <c r="CN7" s="1084"/>
      <c r="CO7" s="1084"/>
      <c r="CP7" s="1084"/>
      <c r="CQ7" s="1085"/>
      <c r="CR7" s="1083">
        <v>5</v>
      </c>
      <c r="CS7" s="1084"/>
      <c r="CT7" s="1084"/>
      <c r="CU7" s="1084"/>
      <c r="CV7" s="1085"/>
      <c r="CW7" s="1082" t="s">
        <v>552</v>
      </c>
      <c r="CX7" s="1081"/>
      <c r="CY7" s="1081"/>
      <c r="CZ7" s="1081"/>
      <c r="DA7" s="1081"/>
      <c r="DB7" s="1083" t="s">
        <v>553</v>
      </c>
      <c r="DC7" s="1084"/>
      <c r="DD7" s="1084"/>
      <c r="DE7" s="1084"/>
      <c r="DF7" s="1085"/>
      <c r="DG7" s="1083" t="s">
        <v>533</v>
      </c>
      <c r="DH7" s="1084"/>
      <c r="DI7" s="1084"/>
      <c r="DJ7" s="1084"/>
      <c r="DK7" s="1085"/>
      <c r="DL7" s="1083" t="s">
        <v>533</v>
      </c>
      <c r="DM7" s="1084"/>
      <c r="DN7" s="1084"/>
      <c r="DO7" s="1084"/>
      <c r="DP7" s="1085"/>
      <c r="DQ7" s="1083" t="s">
        <v>533</v>
      </c>
      <c r="DR7" s="1084"/>
      <c r="DS7" s="1084"/>
      <c r="DT7" s="1084"/>
      <c r="DU7" s="1085"/>
      <c r="DV7" s="1110"/>
      <c r="DW7" s="1111"/>
      <c r="DX7" s="1111"/>
      <c r="DY7" s="1111"/>
      <c r="DZ7" s="1112"/>
      <c r="EA7" s="205"/>
    </row>
    <row r="8" spans="1:131" s="206" customFormat="1" ht="26.25" customHeight="1">
      <c r="A8" s="212">
        <v>2</v>
      </c>
      <c r="B8" s="1031" t="s">
        <v>364</v>
      </c>
      <c r="C8" s="1032"/>
      <c r="D8" s="1032"/>
      <c r="E8" s="1032"/>
      <c r="F8" s="1032"/>
      <c r="G8" s="1032"/>
      <c r="H8" s="1032"/>
      <c r="I8" s="1032"/>
      <c r="J8" s="1032"/>
      <c r="K8" s="1032"/>
      <c r="L8" s="1032"/>
      <c r="M8" s="1032"/>
      <c r="N8" s="1032"/>
      <c r="O8" s="1032"/>
      <c r="P8" s="1033"/>
      <c r="Q8" s="1037">
        <v>1</v>
      </c>
      <c r="R8" s="1038"/>
      <c r="S8" s="1038"/>
      <c r="T8" s="1038"/>
      <c r="U8" s="1038"/>
      <c r="V8" s="1038">
        <v>0</v>
      </c>
      <c r="W8" s="1038"/>
      <c r="X8" s="1038"/>
      <c r="Y8" s="1038"/>
      <c r="Z8" s="1038"/>
      <c r="AA8" s="1038">
        <v>0</v>
      </c>
      <c r="AB8" s="1038"/>
      <c r="AC8" s="1038"/>
      <c r="AD8" s="1038"/>
      <c r="AE8" s="1039"/>
      <c r="AF8" s="1013">
        <v>0</v>
      </c>
      <c r="AG8" s="1014"/>
      <c r="AH8" s="1014"/>
      <c r="AI8" s="1014"/>
      <c r="AJ8" s="1015"/>
      <c r="AK8" s="1080" t="s">
        <v>534</v>
      </c>
      <c r="AL8" s="1081"/>
      <c r="AM8" s="1081"/>
      <c r="AN8" s="1081"/>
      <c r="AO8" s="1081"/>
      <c r="AP8" s="1082" t="s">
        <v>551</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365</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366</v>
      </c>
      <c r="B23" s="938" t="s">
        <v>367</v>
      </c>
      <c r="C23" s="939"/>
      <c r="D23" s="939"/>
      <c r="E23" s="939"/>
      <c r="F23" s="939"/>
      <c r="G23" s="939"/>
      <c r="H23" s="939"/>
      <c r="I23" s="939"/>
      <c r="J23" s="939"/>
      <c r="K23" s="939"/>
      <c r="L23" s="939"/>
      <c r="M23" s="939"/>
      <c r="N23" s="939"/>
      <c r="O23" s="939"/>
      <c r="P23" s="940"/>
      <c r="Q23" s="1062">
        <f>Q7+Q8</f>
        <v>11413</v>
      </c>
      <c r="R23" s="1063"/>
      <c r="S23" s="1063"/>
      <c r="T23" s="1063"/>
      <c r="U23" s="1063"/>
      <c r="V23" s="1063">
        <f>+V7+V8</f>
        <v>10767</v>
      </c>
      <c r="W23" s="1063"/>
      <c r="X23" s="1063"/>
      <c r="Y23" s="1063"/>
      <c r="Z23" s="1063"/>
      <c r="AA23" s="1063">
        <f>+AA7+AA8</f>
        <v>645</v>
      </c>
      <c r="AB23" s="1063"/>
      <c r="AC23" s="1063"/>
      <c r="AD23" s="1063"/>
      <c r="AE23" s="1064"/>
      <c r="AF23" s="1065">
        <v>541</v>
      </c>
      <c r="AG23" s="1063"/>
      <c r="AH23" s="1063"/>
      <c r="AI23" s="1063"/>
      <c r="AJ23" s="1066"/>
      <c r="AK23" s="1067"/>
      <c r="AL23" s="1068"/>
      <c r="AM23" s="1068"/>
      <c r="AN23" s="1068"/>
      <c r="AO23" s="1068"/>
      <c r="AP23" s="1063">
        <f>+AP7</f>
        <v>6460</v>
      </c>
      <c r="AQ23" s="1063"/>
      <c r="AR23" s="1063"/>
      <c r="AS23" s="1063"/>
      <c r="AT23" s="1063"/>
      <c r="AU23" s="1069"/>
      <c r="AV23" s="1069"/>
      <c r="AW23" s="1069"/>
      <c r="AX23" s="1069"/>
      <c r="AY23" s="1070"/>
      <c r="AZ23" s="1059" t="s">
        <v>111</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368</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369</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346</v>
      </c>
      <c r="B26" s="990"/>
      <c r="C26" s="990"/>
      <c r="D26" s="990"/>
      <c r="E26" s="990"/>
      <c r="F26" s="990"/>
      <c r="G26" s="990"/>
      <c r="H26" s="990"/>
      <c r="I26" s="990"/>
      <c r="J26" s="990"/>
      <c r="K26" s="990"/>
      <c r="L26" s="990"/>
      <c r="M26" s="990"/>
      <c r="N26" s="990"/>
      <c r="O26" s="990"/>
      <c r="P26" s="991"/>
      <c r="Q26" s="995" t="s">
        <v>370</v>
      </c>
      <c r="R26" s="996"/>
      <c r="S26" s="996"/>
      <c r="T26" s="996"/>
      <c r="U26" s="997"/>
      <c r="V26" s="995" t="s">
        <v>371</v>
      </c>
      <c r="W26" s="996"/>
      <c r="X26" s="996"/>
      <c r="Y26" s="996"/>
      <c r="Z26" s="997"/>
      <c r="AA26" s="995" t="s">
        <v>372</v>
      </c>
      <c r="AB26" s="996"/>
      <c r="AC26" s="996"/>
      <c r="AD26" s="996"/>
      <c r="AE26" s="996"/>
      <c r="AF26" s="1053" t="s">
        <v>373</v>
      </c>
      <c r="AG26" s="1002"/>
      <c r="AH26" s="1002"/>
      <c r="AI26" s="1002"/>
      <c r="AJ26" s="1054"/>
      <c r="AK26" s="996" t="s">
        <v>374</v>
      </c>
      <c r="AL26" s="996"/>
      <c r="AM26" s="996"/>
      <c r="AN26" s="996"/>
      <c r="AO26" s="997"/>
      <c r="AP26" s="995" t="s">
        <v>375</v>
      </c>
      <c r="AQ26" s="996"/>
      <c r="AR26" s="996"/>
      <c r="AS26" s="996"/>
      <c r="AT26" s="997"/>
      <c r="AU26" s="995" t="s">
        <v>376</v>
      </c>
      <c r="AV26" s="996"/>
      <c r="AW26" s="996"/>
      <c r="AX26" s="996"/>
      <c r="AY26" s="997"/>
      <c r="AZ26" s="995" t="s">
        <v>377</v>
      </c>
      <c r="BA26" s="996"/>
      <c r="BB26" s="996"/>
      <c r="BC26" s="996"/>
      <c r="BD26" s="997"/>
      <c r="BE26" s="995" t="s">
        <v>353</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378</v>
      </c>
      <c r="C28" s="1045"/>
      <c r="D28" s="1045"/>
      <c r="E28" s="1045"/>
      <c r="F28" s="1045"/>
      <c r="G28" s="1045"/>
      <c r="H28" s="1045"/>
      <c r="I28" s="1045"/>
      <c r="J28" s="1045"/>
      <c r="K28" s="1045"/>
      <c r="L28" s="1045"/>
      <c r="M28" s="1045"/>
      <c r="N28" s="1045"/>
      <c r="O28" s="1045"/>
      <c r="P28" s="1046"/>
      <c r="Q28" s="1047">
        <v>4016</v>
      </c>
      <c r="R28" s="1048"/>
      <c r="S28" s="1048"/>
      <c r="T28" s="1048"/>
      <c r="U28" s="1048"/>
      <c r="V28" s="1048">
        <v>3803</v>
      </c>
      <c r="W28" s="1048"/>
      <c r="X28" s="1048"/>
      <c r="Y28" s="1048"/>
      <c r="Z28" s="1048"/>
      <c r="AA28" s="1048">
        <v>213</v>
      </c>
      <c r="AB28" s="1048"/>
      <c r="AC28" s="1048"/>
      <c r="AD28" s="1048"/>
      <c r="AE28" s="1049"/>
      <c r="AF28" s="1050">
        <v>213</v>
      </c>
      <c r="AG28" s="1048"/>
      <c r="AH28" s="1048"/>
      <c r="AI28" s="1048"/>
      <c r="AJ28" s="1051"/>
      <c r="AK28" s="1052">
        <v>194</v>
      </c>
      <c r="AL28" s="1040"/>
      <c r="AM28" s="1040"/>
      <c r="AN28" s="1040"/>
      <c r="AO28" s="1040"/>
      <c r="AP28" s="1040" t="s">
        <v>535</v>
      </c>
      <c r="AQ28" s="1040"/>
      <c r="AR28" s="1040"/>
      <c r="AS28" s="1040"/>
      <c r="AT28" s="1040"/>
      <c r="AU28" s="1040" t="s">
        <v>535</v>
      </c>
      <c r="AV28" s="1040"/>
      <c r="AW28" s="1040"/>
      <c r="AX28" s="1040"/>
      <c r="AY28" s="1040"/>
      <c r="AZ28" s="1041" t="s">
        <v>535</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379</v>
      </c>
      <c r="C29" s="1032"/>
      <c r="D29" s="1032"/>
      <c r="E29" s="1032"/>
      <c r="F29" s="1032"/>
      <c r="G29" s="1032"/>
      <c r="H29" s="1032"/>
      <c r="I29" s="1032"/>
      <c r="J29" s="1032"/>
      <c r="K29" s="1032"/>
      <c r="L29" s="1032"/>
      <c r="M29" s="1032"/>
      <c r="N29" s="1032"/>
      <c r="O29" s="1032"/>
      <c r="P29" s="1033"/>
      <c r="Q29" s="1037">
        <v>2826</v>
      </c>
      <c r="R29" s="1038"/>
      <c r="S29" s="1038"/>
      <c r="T29" s="1038"/>
      <c r="U29" s="1038"/>
      <c r="V29" s="1038">
        <v>2764</v>
      </c>
      <c r="W29" s="1038"/>
      <c r="X29" s="1038"/>
      <c r="Y29" s="1038"/>
      <c r="Z29" s="1038"/>
      <c r="AA29" s="1038">
        <v>62</v>
      </c>
      <c r="AB29" s="1038"/>
      <c r="AC29" s="1038"/>
      <c r="AD29" s="1038"/>
      <c r="AE29" s="1039"/>
      <c r="AF29" s="1013">
        <v>62</v>
      </c>
      <c r="AG29" s="1014"/>
      <c r="AH29" s="1014"/>
      <c r="AI29" s="1014"/>
      <c r="AJ29" s="1015"/>
      <c r="AK29" s="974">
        <v>438</v>
      </c>
      <c r="AL29" s="965"/>
      <c r="AM29" s="965"/>
      <c r="AN29" s="965"/>
      <c r="AO29" s="965"/>
      <c r="AP29" s="965" t="s">
        <v>534</v>
      </c>
      <c r="AQ29" s="965"/>
      <c r="AR29" s="965"/>
      <c r="AS29" s="965"/>
      <c r="AT29" s="965"/>
      <c r="AU29" s="965" t="s">
        <v>535</v>
      </c>
      <c r="AV29" s="965"/>
      <c r="AW29" s="965"/>
      <c r="AX29" s="965"/>
      <c r="AY29" s="965"/>
      <c r="AZ29" s="1036" t="s">
        <v>535</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380</v>
      </c>
      <c r="C30" s="1032"/>
      <c r="D30" s="1032"/>
      <c r="E30" s="1032"/>
      <c r="F30" s="1032"/>
      <c r="G30" s="1032"/>
      <c r="H30" s="1032"/>
      <c r="I30" s="1032"/>
      <c r="J30" s="1032"/>
      <c r="K30" s="1032"/>
      <c r="L30" s="1032"/>
      <c r="M30" s="1032"/>
      <c r="N30" s="1032"/>
      <c r="O30" s="1032"/>
      <c r="P30" s="1033"/>
      <c r="Q30" s="1037">
        <v>640</v>
      </c>
      <c r="R30" s="1038"/>
      <c r="S30" s="1038"/>
      <c r="T30" s="1038"/>
      <c r="U30" s="1038"/>
      <c r="V30" s="1038">
        <v>632</v>
      </c>
      <c r="W30" s="1038"/>
      <c r="X30" s="1038"/>
      <c r="Y30" s="1038"/>
      <c r="Z30" s="1038"/>
      <c r="AA30" s="1038">
        <v>8</v>
      </c>
      <c r="AB30" s="1038"/>
      <c r="AC30" s="1038"/>
      <c r="AD30" s="1038"/>
      <c r="AE30" s="1039"/>
      <c r="AF30" s="1013">
        <v>8</v>
      </c>
      <c r="AG30" s="1014"/>
      <c r="AH30" s="1014"/>
      <c r="AI30" s="1014"/>
      <c r="AJ30" s="1015"/>
      <c r="AK30" s="974">
        <v>361</v>
      </c>
      <c r="AL30" s="965"/>
      <c r="AM30" s="965"/>
      <c r="AN30" s="965"/>
      <c r="AO30" s="965"/>
      <c r="AP30" s="965" t="s">
        <v>535</v>
      </c>
      <c r="AQ30" s="965"/>
      <c r="AR30" s="965"/>
      <c r="AS30" s="965"/>
      <c r="AT30" s="965"/>
      <c r="AU30" s="965" t="s">
        <v>535</v>
      </c>
      <c r="AV30" s="965"/>
      <c r="AW30" s="965"/>
      <c r="AX30" s="965"/>
      <c r="AY30" s="965"/>
      <c r="AZ30" s="1036" t="s">
        <v>535</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381</v>
      </c>
      <c r="C31" s="1032"/>
      <c r="D31" s="1032"/>
      <c r="E31" s="1032"/>
      <c r="F31" s="1032"/>
      <c r="G31" s="1032"/>
      <c r="H31" s="1032"/>
      <c r="I31" s="1032"/>
      <c r="J31" s="1032"/>
      <c r="K31" s="1032"/>
      <c r="L31" s="1032"/>
      <c r="M31" s="1032"/>
      <c r="N31" s="1032"/>
      <c r="O31" s="1032"/>
      <c r="P31" s="1033"/>
      <c r="Q31" s="1037">
        <v>791</v>
      </c>
      <c r="R31" s="1038"/>
      <c r="S31" s="1038"/>
      <c r="T31" s="1038"/>
      <c r="U31" s="1038"/>
      <c r="V31" s="1038">
        <v>743</v>
      </c>
      <c r="W31" s="1038"/>
      <c r="X31" s="1038"/>
      <c r="Y31" s="1038"/>
      <c r="Z31" s="1038"/>
      <c r="AA31" s="1038">
        <v>48</v>
      </c>
      <c r="AB31" s="1038"/>
      <c r="AC31" s="1038"/>
      <c r="AD31" s="1038"/>
      <c r="AE31" s="1039"/>
      <c r="AF31" s="1013">
        <v>1304</v>
      </c>
      <c r="AG31" s="1014"/>
      <c r="AH31" s="1014"/>
      <c r="AI31" s="1014"/>
      <c r="AJ31" s="1015"/>
      <c r="AK31" s="974">
        <v>32</v>
      </c>
      <c r="AL31" s="965"/>
      <c r="AM31" s="965"/>
      <c r="AN31" s="965"/>
      <c r="AO31" s="965"/>
      <c r="AP31" s="965">
        <v>1079</v>
      </c>
      <c r="AQ31" s="965"/>
      <c r="AR31" s="965"/>
      <c r="AS31" s="965"/>
      <c r="AT31" s="965"/>
      <c r="AU31" s="965">
        <v>81</v>
      </c>
      <c r="AV31" s="965"/>
      <c r="AW31" s="965"/>
      <c r="AX31" s="965"/>
      <c r="AY31" s="965"/>
      <c r="AZ31" s="1036" t="s">
        <v>533</v>
      </c>
      <c r="BA31" s="1036"/>
      <c r="BB31" s="1036"/>
      <c r="BC31" s="1036"/>
      <c r="BD31" s="1036"/>
      <c r="BE31" s="1026" t="s">
        <v>382</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383</v>
      </c>
      <c r="C32" s="1032"/>
      <c r="D32" s="1032"/>
      <c r="E32" s="1032"/>
      <c r="F32" s="1032"/>
      <c r="G32" s="1032"/>
      <c r="H32" s="1032"/>
      <c r="I32" s="1032"/>
      <c r="J32" s="1032"/>
      <c r="K32" s="1032"/>
      <c r="L32" s="1032"/>
      <c r="M32" s="1032"/>
      <c r="N32" s="1032"/>
      <c r="O32" s="1032"/>
      <c r="P32" s="1033"/>
      <c r="Q32" s="1037">
        <v>1641</v>
      </c>
      <c r="R32" s="1038"/>
      <c r="S32" s="1038"/>
      <c r="T32" s="1038"/>
      <c r="U32" s="1038"/>
      <c r="V32" s="1038">
        <v>1489</v>
      </c>
      <c r="W32" s="1038"/>
      <c r="X32" s="1038"/>
      <c r="Y32" s="1038"/>
      <c r="Z32" s="1038"/>
      <c r="AA32" s="1038">
        <v>152</v>
      </c>
      <c r="AB32" s="1038"/>
      <c r="AC32" s="1038"/>
      <c r="AD32" s="1038"/>
      <c r="AE32" s="1039"/>
      <c r="AF32" s="1013">
        <v>125</v>
      </c>
      <c r="AG32" s="1014"/>
      <c r="AH32" s="1014"/>
      <c r="AI32" s="1014"/>
      <c r="AJ32" s="1015"/>
      <c r="AK32" s="974">
        <v>450</v>
      </c>
      <c r="AL32" s="965"/>
      <c r="AM32" s="965"/>
      <c r="AN32" s="965"/>
      <c r="AO32" s="965"/>
      <c r="AP32" s="965">
        <v>9567</v>
      </c>
      <c r="AQ32" s="965"/>
      <c r="AR32" s="965"/>
      <c r="AS32" s="965"/>
      <c r="AT32" s="965"/>
      <c r="AU32" s="965">
        <v>6764</v>
      </c>
      <c r="AV32" s="965"/>
      <c r="AW32" s="965"/>
      <c r="AX32" s="965"/>
      <c r="AY32" s="965"/>
      <c r="AZ32" s="1036" t="s">
        <v>533</v>
      </c>
      <c r="BA32" s="1036"/>
      <c r="BB32" s="1036"/>
      <c r="BC32" s="1036"/>
      <c r="BD32" s="1036"/>
      <c r="BE32" s="1026" t="s">
        <v>384</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385</v>
      </c>
      <c r="C33" s="1032"/>
      <c r="D33" s="1032"/>
      <c r="E33" s="1032"/>
      <c r="F33" s="1032"/>
      <c r="G33" s="1032"/>
      <c r="H33" s="1032"/>
      <c r="I33" s="1032"/>
      <c r="J33" s="1032"/>
      <c r="K33" s="1032"/>
      <c r="L33" s="1032"/>
      <c r="M33" s="1032"/>
      <c r="N33" s="1032"/>
      <c r="O33" s="1032"/>
      <c r="P33" s="1033"/>
      <c r="Q33" s="1037">
        <v>191</v>
      </c>
      <c r="R33" s="1038"/>
      <c r="S33" s="1038"/>
      <c r="T33" s="1038"/>
      <c r="U33" s="1038"/>
      <c r="V33" s="1038">
        <v>172</v>
      </c>
      <c r="W33" s="1038"/>
      <c r="X33" s="1038"/>
      <c r="Y33" s="1038"/>
      <c r="Z33" s="1038"/>
      <c r="AA33" s="1038">
        <v>19</v>
      </c>
      <c r="AB33" s="1038"/>
      <c r="AC33" s="1038"/>
      <c r="AD33" s="1038"/>
      <c r="AE33" s="1039"/>
      <c r="AF33" s="1013">
        <v>19</v>
      </c>
      <c r="AG33" s="1014"/>
      <c r="AH33" s="1014"/>
      <c r="AI33" s="1014"/>
      <c r="AJ33" s="1015"/>
      <c r="AK33" s="974">
        <v>94</v>
      </c>
      <c r="AL33" s="965"/>
      <c r="AM33" s="965"/>
      <c r="AN33" s="965"/>
      <c r="AO33" s="965"/>
      <c r="AP33" s="965">
        <v>1260</v>
      </c>
      <c r="AQ33" s="965"/>
      <c r="AR33" s="965"/>
      <c r="AS33" s="965"/>
      <c r="AT33" s="965"/>
      <c r="AU33" s="965">
        <v>1167</v>
      </c>
      <c r="AV33" s="965"/>
      <c r="AW33" s="965"/>
      <c r="AX33" s="965"/>
      <c r="AY33" s="965"/>
      <c r="AZ33" s="1036" t="s">
        <v>533</v>
      </c>
      <c r="BA33" s="1036"/>
      <c r="BB33" s="1036"/>
      <c r="BC33" s="1036"/>
      <c r="BD33" s="1036"/>
      <c r="BE33" s="1026" t="s">
        <v>384</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c r="C34" s="1032"/>
      <c r="D34" s="1032"/>
      <c r="E34" s="1032"/>
      <c r="F34" s="1032"/>
      <c r="G34" s="1032"/>
      <c r="H34" s="1032"/>
      <c r="I34" s="1032"/>
      <c r="J34" s="1032"/>
      <c r="K34" s="1032"/>
      <c r="L34" s="1032"/>
      <c r="M34" s="1032"/>
      <c r="N34" s="1032"/>
      <c r="O34" s="1032"/>
      <c r="P34" s="1033"/>
      <c r="Q34" s="1037"/>
      <c r="R34" s="1038"/>
      <c r="S34" s="1038"/>
      <c r="T34" s="1038"/>
      <c r="U34" s="1038"/>
      <c r="V34" s="1038"/>
      <c r="W34" s="1038"/>
      <c r="X34" s="1038"/>
      <c r="Y34" s="1038"/>
      <c r="Z34" s="1038"/>
      <c r="AA34" s="1038"/>
      <c r="AB34" s="1038"/>
      <c r="AC34" s="1038"/>
      <c r="AD34" s="1038"/>
      <c r="AE34" s="1039"/>
      <c r="AF34" s="1013"/>
      <c r="AG34" s="1014"/>
      <c r="AH34" s="1014"/>
      <c r="AI34" s="1014"/>
      <c r="AJ34" s="1015"/>
      <c r="AK34" s="974"/>
      <c r="AL34" s="965"/>
      <c r="AM34" s="965"/>
      <c r="AN34" s="965"/>
      <c r="AO34" s="965"/>
      <c r="AP34" s="965"/>
      <c r="AQ34" s="965"/>
      <c r="AR34" s="965"/>
      <c r="AS34" s="965"/>
      <c r="AT34" s="965"/>
      <c r="AU34" s="965"/>
      <c r="AV34" s="965"/>
      <c r="AW34" s="965"/>
      <c r="AX34" s="965"/>
      <c r="AY34" s="965"/>
      <c r="AZ34" s="1036"/>
      <c r="BA34" s="1036"/>
      <c r="BB34" s="1036"/>
      <c r="BC34" s="1036"/>
      <c r="BD34" s="1036"/>
      <c r="BE34" s="1026"/>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386</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366</v>
      </c>
      <c r="B63" s="938" t="s">
        <v>387</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1731</v>
      </c>
      <c r="AG63" s="953"/>
      <c r="AH63" s="953"/>
      <c r="AI63" s="953"/>
      <c r="AJ63" s="1024"/>
      <c r="AK63" s="1025"/>
      <c r="AL63" s="957"/>
      <c r="AM63" s="957"/>
      <c r="AN63" s="957"/>
      <c r="AO63" s="957"/>
      <c r="AP63" s="953">
        <f>+AP31+AP32+AP33</f>
        <v>11906</v>
      </c>
      <c r="AQ63" s="953"/>
      <c r="AR63" s="953"/>
      <c r="AS63" s="953"/>
      <c r="AT63" s="953"/>
      <c r="AU63" s="953">
        <f>+AU31+AU32+AU33</f>
        <v>8012</v>
      </c>
      <c r="AV63" s="953"/>
      <c r="AW63" s="953"/>
      <c r="AX63" s="953"/>
      <c r="AY63" s="953"/>
      <c r="AZ63" s="1019"/>
      <c r="BA63" s="1019"/>
      <c r="BB63" s="1019"/>
      <c r="BC63" s="1019"/>
      <c r="BD63" s="1019"/>
      <c r="BE63" s="954"/>
      <c r="BF63" s="954"/>
      <c r="BG63" s="954"/>
      <c r="BH63" s="954"/>
      <c r="BI63" s="955"/>
      <c r="BJ63" s="1020" t="s">
        <v>111</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389</v>
      </c>
      <c r="B66" s="990"/>
      <c r="C66" s="990"/>
      <c r="D66" s="990"/>
      <c r="E66" s="990"/>
      <c r="F66" s="990"/>
      <c r="G66" s="990"/>
      <c r="H66" s="990"/>
      <c r="I66" s="990"/>
      <c r="J66" s="990"/>
      <c r="K66" s="990"/>
      <c r="L66" s="990"/>
      <c r="M66" s="990"/>
      <c r="N66" s="990"/>
      <c r="O66" s="990"/>
      <c r="P66" s="991"/>
      <c r="Q66" s="995" t="s">
        <v>370</v>
      </c>
      <c r="R66" s="996"/>
      <c r="S66" s="996"/>
      <c r="T66" s="996"/>
      <c r="U66" s="997"/>
      <c r="V66" s="995" t="s">
        <v>371</v>
      </c>
      <c r="W66" s="996"/>
      <c r="X66" s="996"/>
      <c r="Y66" s="996"/>
      <c r="Z66" s="997"/>
      <c r="AA66" s="995" t="s">
        <v>372</v>
      </c>
      <c r="AB66" s="996"/>
      <c r="AC66" s="996"/>
      <c r="AD66" s="996"/>
      <c r="AE66" s="997"/>
      <c r="AF66" s="1001" t="s">
        <v>373</v>
      </c>
      <c r="AG66" s="1002"/>
      <c r="AH66" s="1002"/>
      <c r="AI66" s="1002"/>
      <c r="AJ66" s="1003"/>
      <c r="AK66" s="995" t="s">
        <v>374</v>
      </c>
      <c r="AL66" s="990"/>
      <c r="AM66" s="990"/>
      <c r="AN66" s="990"/>
      <c r="AO66" s="991"/>
      <c r="AP66" s="995" t="s">
        <v>375</v>
      </c>
      <c r="AQ66" s="996"/>
      <c r="AR66" s="996"/>
      <c r="AS66" s="996"/>
      <c r="AT66" s="997"/>
      <c r="AU66" s="995" t="s">
        <v>390</v>
      </c>
      <c r="AV66" s="996"/>
      <c r="AW66" s="996"/>
      <c r="AX66" s="996"/>
      <c r="AY66" s="997"/>
      <c r="AZ66" s="995" t="s">
        <v>353</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536</v>
      </c>
      <c r="C68" s="980"/>
      <c r="D68" s="980"/>
      <c r="E68" s="980"/>
      <c r="F68" s="980"/>
      <c r="G68" s="980"/>
      <c r="H68" s="980"/>
      <c r="I68" s="980"/>
      <c r="J68" s="980"/>
      <c r="K68" s="980"/>
      <c r="L68" s="980"/>
      <c r="M68" s="980"/>
      <c r="N68" s="980"/>
      <c r="O68" s="980"/>
      <c r="P68" s="981"/>
      <c r="Q68" s="982">
        <v>291</v>
      </c>
      <c r="R68" s="976"/>
      <c r="S68" s="976"/>
      <c r="T68" s="976"/>
      <c r="U68" s="976"/>
      <c r="V68" s="976">
        <v>161</v>
      </c>
      <c r="W68" s="976"/>
      <c r="X68" s="976"/>
      <c r="Y68" s="976"/>
      <c r="Z68" s="976"/>
      <c r="AA68" s="976">
        <v>130</v>
      </c>
      <c r="AB68" s="976"/>
      <c r="AC68" s="976"/>
      <c r="AD68" s="976"/>
      <c r="AE68" s="976"/>
      <c r="AF68" s="976">
        <v>130</v>
      </c>
      <c r="AG68" s="976"/>
      <c r="AH68" s="976"/>
      <c r="AI68" s="976"/>
      <c r="AJ68" s="976"/>
      <c r="AK68" s="976" t="s">
        <v>533</v>
      </c>
      <c r="AL68" s="976"/>
      <c r="AM68" s="976"/>
      <c r="AN68" s="976"/>
      <c r="AO68" s="976"/>
      <c r="AP68" s="976" t="s">
        <v>533</v>
      </c>
      <c r="AQ68" s="976"/>
      <c r="AR68" s="976"/>
      <c r="AS68" s="976"/>
      <c r="AT68" s="976"/>
      <c r="AU68" s="976" t="s">
        <v>533</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c r="C69" s="969"/>
      <c r="D69" s="969"/>
      <c r="E69" s="969"/>
      <c r="F69" s="969"/>
      <c r="G69" s="969"/>
      <c r="H69" s="969"/>
      <c r="I69" s="969"/>
      <c r="J69" s="969"/>
      <c r="K69" s="969"/>
      <c r="L69" s="969"/>
      <c r="M69" s="969"/>
      <c r="N69" s="969"/>
      <c r="O69" s="969"/>
      <c r="P69" s="970"/>
      <c r="Q69" s="971"/>
      <c r="R69" s="965"/>
      <c r="S69" s="965"/>
      <c r="T69" s="965"/>
      <c r="U69" s="965"/>
      <c r="V69" s="965"/>
      <c r="W69" s="965"/>
      <c r="X69" s="965"/>
      <c r="Y69" s="965"/>
      <c r="Z69" s="965"/>
      <c r="AA69" s="965"/>
      <c r="AB69" s="965"/>
      <c r="AC69" s="965"/>
      <c r="AD69" s="965"/>
      <c r="AE69" s="965"/>
      <c r="AF69" s="965"/>
      <c r="AG69" s="965"/>
      <c r="AH69" s="965"/>
      <c r="AI69" s="965"/>
      <c r="AJ69" s="965"/>
      <c r="AK69" s="965"/>
      <c r="AL69" s="965"/>
      <c r="AM69" s="965"/>
      <c r="AN69" s="965"/>
      <c r="AO69" s="965"/>
      <c r="AP69" s="965"/>
      <c r="AQ69" s="965"/>
      <c r="AR69" s="965"/>
      <c r="AS69" s="965"/>
      <c r="AT69" s="965"/>
      <c r="AU69" s="965"/>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537</v>
      </c>
      <c r="C70" s="969"/>
      <c r="D70" s="969"/>
      <c r="E70" s="969"/>
      <c r="F70" s="969"/>
      <c r="G70" s="969"/>
      <c r="H70" s="969"/>
      <c r="I70" s="969"/>
      <c r="J70" s="969"/>
      <c r="K70" s="969"/>
      <c r="L70" s="969"/>
      <c r="M70" s="969"/>
      <c r="N70" s="969"/>
      <c r="O70" s="969"/>
      <c r="P70" s="970"/>
      <c r="Q70" s="971">
        <v>278</v>
      </c>
      <c r="R70" s="965"/>
      <c r="S70" s="965"/>
      <c r="T70" s="965"/>
      <c r="U70" s="965"/>
      <c r="V70" s="965">
        <v>268</v>
      </c>
      <c r="W70" s="965"/>
      <c r="X70" s="965"/>
      <c r="Y70" s="965"/>
      <c r="Z70" s="965"/>
      <c r="AA70" s="965">
        <v>10</v>
      </c>
      <c r="AB70" s="965"/>
      <c r="AC70" s="965"/>
      <c r="AD70" s="965"/>
      <c r="AE70" s="965"/>
      <c r="AF70" s="965">
        <v>10</v>
      </c>
      <c r="AG70" s="965"/>
      <c r="AH70" s="965"/>
      <c r="AI70" s="965"/>
      <c r="AJ70" s="965"/>
      <c r="AK70" s="965">
        <v>79</v>
      </c>
      <c r="AL70" s="965"/>
      <c r="AM70" s="965"/>
      <c r="AN70" s="965"/>
      <c r="AO70" s="965"/>
      <c r="AP70" s="965" t="s">
        <v>533</v>
      </c>
      <c r="AQ70" s="965"/>
      <c r="AR70" s="965"/>
      <c r="AS70" s="965"/>
      <c r="AT70" s="965"/>
      <c r="AU70" s="965" t="s">
        <v>533</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538</v>
      </c>
      <c r="C71" s="969"/>
      <c r="D71" s="969"/>
      <c r="E71" s="969"/>
      <c r="F71" s="969"/>
      <c r="G71" s="969"/>
      <c r="H71" s="969"/>
      <c r="I71" s="969"/>
      <c r="J71" s="969"/>
      <c r="K71" s="969"/>
      <c r="L71" s="969"/>
      <c r="M71" s="969"/>
      <c r="N71" s="969"/>
      <c r="O71" s="969"/>
      <c r="P71" s="970"/>
      <c r="Q71" s="971">
        <v>7441</v>
      </c>
      <c r="R71" s="965"/>
      <c r="S71" s="965"/>
      <c r="T71" s="965"/>
      <c r="U71" s="965"/>
      <c r="V71" s="965">
        <v>6767</v>
      </c>
      <c r="W71" s="965"/>
      <c r="X71" s="965"/>
      <c r="Y71" s="965"/>
      <c r="Z71" s="965"/>
      <c r="AA71" s="965">
        <v>674</v>
      </c>
      <c r="AB71" s="965"/>
      <c r="AC71" s="965"/>
      <c r="AD71" s="965"/>
      <c r="AE71" s="965"/>
      <c r="AF71" s="965">
        <v>674</v>
      </c>
      <c r="AG71" s="965"/>
      <c r="AH71" s="965"/>
      <c r="AI71" s="965"/>
      <c r="AJ71" s="965"/>
      <c r="AK71" s="965">
        <v>16</v>
      </c>
      <c r="AL71" s="965"/>
      <c r="AM71" s="965"/>
      <c r="AN71" s="965"/>
      <c r="AO71" s="965"/>
      <c r="AP71" s="965" t="s">
        <v>533</v>
      </c>
      <c r="AQ71" s="965"/>
      <c r="AR71" s="965"/>
      <c r="AS71" s="965"/>
      <c r="AT71" s="965"/>
      <c r="AU71" s="965" t="s">
        <v>533</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539</v>
      </c>
      <c r="C72" s="969"/>
      <c r="D72" s="969"/>
      <c r="E72" s="969"/>
      <c r="F72" s="969"/>
      <c r="G72" s="969"/>
      <c r="H72" s="969"/>
      <c r="I72" s="969"/>
      <c r="J72" s="969"/>
      <c r="K72" s="969"/>
      <c r="L72" s="969"/>
      <c r="M72" s="969"/>
      <c r="N72" s="969"/>
      <c r="O72" s="969"/>
      <c r="P72" s="970"/>
      <c r="Q72" s="971">
        <v>169</v>
      </c>
      <c r="R72" s="965"/>
      <c r="S72" s="965"/>
      <c r="T72" s="965"/>
      <c r="U72" s="965"/>
      <c r="V72" s="965">
        <v>168</v>
      </c>
      <c r="W72" s="965"/>
      <c r="X72" s="965"/>
      <c r="Y72" s="965"/>
      <c r="Z72" s="965"/>
      <c r="AA72" s="965">
        <v>1</v>
      </c>
      <c r="AB72" s="965"/>
      <c r="AC72" s="965"/>
      <c r="AD72" s="965"/>
      <c r="AE72" s="965"/>
      <c r="AF72" s="965">
        <v>1</v>
      </c>
      <c r="AG72" s="965"/>
      <c r="AH72" s="965"/>
      <c r="AI72" s="965"/>
      <c r="AJ72" s="965"/>
      <c r="AK72" s="965" t="s">
        <v>533</v>
      </c>
      <c r="AL72" s="965"/>
      <c r="AM72" s="965"/>
      <c r="AN72" s="965"/>
      <c r="AO72" s="965"/>
      <c r="AP72" s="965" t="s">
        <v>533</v>
      </c>
      <c r="AQ72" s="965"/>
      <c r="AR72" s="965"/>
      <c r="AS72" s="965"/>
      <c r="AT72" s="965"/>
      <c r="AU72" s="965" t="s">
        <v>533</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549</v>
      </c>
      <c r="C73" s="969"/>
      <c r="D73" s="969"/>
      <c r="E73" s="969"/>
      <c r="F73" s="969"/>
      <c r="G73" s="969"/>
      <c r="H73" s="969"/>
      <c r="I73" s="969"/>
      <c r="J73" s="969"/>
      <c r="K73" s="969"/>
      <c r="L73" s="969"/>
      <c r="M73" s="969"/>
      <c r="N73" s="969"/>
      <c r="O73" s="969"/>
      <c r="P73" s="970"/>
      <c r="Q73" s="971">
        <v>61</v>
      </c>
      <c r="R73" s="965"/>
      <c r="S73" s="965"/>
      <c r="T73" s="965"/>
      <c r="U73" s="965"/>
      <c r="V73" s="965">
        <v>59</v>
      </c>
      <c r="W73" s="965"/>
      <c r="X73" s="965"/>
      <c r="Y73" s="965"/>
      <c r="Z73" s="965"/>
      <c r="AA73" s="965">
        <v>2</v>
      </c>
      <c r="AB73" s="965"/>
      <c r="AC73" s="965"/>
      <c r="AD73" s="965"/>
      <c r="AE73" s="965"/>
      <c r="AF73" s="965">
        <v>2</v>
      </c>
      <c r="AG73" s="965"/>
      <c r="AH73" s="965"/>
      <c r="AI73" s="965"/>
      <c r="AJ73" s="965"/>
      <c r="AK73" s="965" t="s">
        <v>533</v>
      </c>
      <c r="AL73" s="965"/>
      <c r="AM73" s="965"/>
      <c r="AN73" s="965"/>
      <c r="AO73" s="965"/>
      <c r="AP73" s="965" t="s">
        <v>533</v>
      </c>
      <c r="AQ73" s="965"/>
      <c r="AR73" s="965"/>
      <c r="AS73" s="965"/>
      <c r="AT73" s="965"/>
      <c r="AU73" s="965" t="s">
        <v>533</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540</v>
      </c>
      <c r="C74" s="969"/>
      <c r="D74" s="969"/>
      <c r="E74" s="969"/>
      <c r="F74" s="969"/>
      <c r="G74" s="969"/>
      <c r="H74" s="969"/>
      <c r="I74" s="969"/>
      <c r="J74" s="969"/>
      <c r="K74" s="969"/>
      <c r="L74" s="969"/>
      <c r="M74" s="969"/>
      <c r="N74" s="969"/>
      <c r="O74" s="969"/>
      <c r="P74" s="970"/>
      <c r="Q74" s="971">
        <v>23</v>
      </c>
      <c r="R74" s="965"/>
      <c r="S74" s="965"/>
      <c r="T74" s="965"/>
      <c r="U74" s="965"/>
      <c r="V74" s="965">
        <v>20</v>
      </c>
      <c r="W74" s="965"/>
      <c r="X74" s="965"/>
      <c r="Y74" s="965"/>
      <c r="Z74" s="965"/>
      <c r="AA74" s="965">
        <v>3</v>
      </c>
      <c r="AB74" s="965"/>
      <c r="AC74" s="965"/>
      <c r="AD74" s="965"/>
      <c r="AE74" s="965"/>
      <c r="AF74" s="965">
        <v>3</v>
      </c>
      <c r="AG74" s="965"/>
      <c r="AH74" s="965"/>
      <c r="AI74" s="965"/>
      <c r="AJ74" s="965"/>
      <c r="AK74" s="965" t="s">
        <v>533</v>
      </c>
      <c r="AL74" s="965"/>
      <c r="AM74" s="965"/>
      <c r="AN74" s="965"/>
      <c r="AO74" s="965"/>
      <c r="AP74" s="965" t="s">
        <v>533</v>
      </c>
      <c r="AQ74" s="965"/>
      <c r="AR74" s="965"/>
      <c r="AS74" s="965"/>
      <c r="AT74" s="965"/>
      <c r="AU74" s="965" t="s">
        <v>533</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541</v>
      </c>
      <c r="C75" s="969"/>
      <c r="D75" s="969"/>
      <c r="E75" s="969"/>
      <c r="F75" s="969"/>
      <c r="G75" s="969"/>
      <c r="H75" s="969"/>
      <c r="I75" s="969"/>
      <c r="J75" s="969"/>
      <c r="K75" s="969"/>
      <c r="L75" s="969"/>
      <c r="M75" s="969"/>
      <c r="N75" s="969"/>
      <c r="O75" s="969"/>
      <c r="P75" s="970"/>
      <c r="Q75" s="975">
        <v>5</v>
      </c>
      <c r="R75" s="973"/>
      <c r="S75" s="973"/>
      <c r="T75" s="973"/>
      <c r="U75" s="974"/>
      <c r="V75" s="972">
        <v>2</v>
      </c>
      <c r="W75" s="973"/>
      <c r="X75" s="973"/>
      <c r="Y75" s="973"/>
      <c r="Z75" s="974"/>
      <c r="AA75" s="972">
        <v>3</v>
      </c>
      <c r="AB75" s="973"/>
      <c r="AC75" s="973"/>
      <c r="AD75" s="973"/>
      <c r="AE75" s="974"/>
      <c r="AF75" s="972">
        <v>3</v>
      </c>
      <c r="AG75" s="973"/>
      <c r="AH75" s="973"/>
      <c r="AI75" s="973"/>
      <c r="AJ75" s="974"/>
      <c r="AK75" s="972">
        <v>0</v>
      </c>
      <c r="AL75" s="973"/>
      <c r="AM75" s="973"/>
      <c r="AN75" s="973"/>
      <c r="AO75" s="974"/>
      <c r="AP75" s="972" t="s">
        <v>533</v>
      </c>
      <c r="AQ75" s="973"/>
      <c r="AR75" s="973"/>
      <c r="AS75" s="973"/>
      <c r="AT75" s="974"/>
      <c r="AU75" s="972" t="s">
        <v>533</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542</v>
      </c>
      <c r="C76" s="969"/>
      <c r="D76" s="969"/>
      <c r="E76" s="969"/>
      <c r="F76" s="969"/>
      <c r="G76" s="969"/>
      <c r="H76" s="969"/>
      <c r="I76" s="969"/>
      <c r="J76" s="969"/>
      <c r="K76" s="969"/>
      <c r="L76" s="969"/>
      <c r="M76" s="969"/>
      <c r="N76" s="969"/>
      <c r="O76" s="969"/>
      <c r="P76" s="970"/>
      <c r="Q76" s="975">
        <v>1000</v>
      </c>
      <c r="R76" s="973"/>
      <c r="S76" s="973"/>
      <c r="T76" s="973"/>
      <c r="U76" s="974"/>
      <c r="V76" s="972">
        <v>1000</v>
      </c>
      <c r="W76" s="973"/>
      <c r="X76" s="973"/>
      <c r="Y76" s="973"/>
      <c r="Z76" s="974"/>
      <c r="AA76" s="972" t="s">
        <v>533</v>
      </c>
      <c r="AB76" s="973"/>
      <c r="AC76" s="973"/>
      <c r="AD76" s="973"/>
      <c r="AE76" s="974"/>
      <c r="AF76" s="972" t="s">
        <v>533</v>
      </c>
      <c r="AG76" s="973"/>
      <c r="AH76" s="973"/>
      <c r="AI76" s="973"/>
      <c r="AJ76" s="974"/>
      <c r="AK76" s="972" t="s">
        <v>533</v>
      </c>
      <c r="AL76" s="973"/>
      <c r="AM76" s="973"/>
      <c r="AN76" s="973"/>
      <c r="AO76" s="974"/>
      <c r="AP76" s="972">
        <v>1000</v>
      </c>
      <c r="AQ76" s="973"/>
      <c r="AR76" s="973"/>
      <c r="AS76" s="973"/>
      <c r="AT76" s="974"/>
      <c r="AU76" s="972">
        <v>39</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5"/>
      <c r="R77" s="973"/>
      <c r="S77" s="973"/>
      <c r="T77" s="973"/>
      <c r="U77" s="974"/>
      <c r="V77" s="972"/>
      <c r="W77" s="973"/>
      <c r="X77" s="973"/>
      <c r="Y77" s="973"/>
      <c r="Z77" s="974"/>
      <c r="AA77" s="972"/>
      <c r="AB77" s="973"/>
      <c r="AC77" s="973"/>
      <c r="AD77" s="973"/>
      <c r="AE77" s="974"/>
      <c r="AF77" s="972"/>
      <c r="AG77" s="973"/>
      <c r="AH77" s="973"/>
      <c r="AI77" s="973"/>
      <c r="AJ77" s="974"/>
      <c r="AK77" s="972"/>
      <c r="AL77" s="973"/>
      <c r="AM77" s="973"/>
      <c r="AN77" s="973"/>
      <c r="AO77" s="974"/>
      <c r="AP77" s="972"/>
      <c r="AQ77" s="973"/>
      <c r="AR77" s="973"/>
      <c r="AS77" s="973"/>
      <c r="AT77" s="974"/>
      <c r="AU77" s="972"/>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543</v>
      </c>
      <c r="C78" s="969"/>
      <c r="D78" s="969"/>
      <c r="E78" s="969"/>
      <c r="F78" s="969"/>
      <c r="G78" s="969"/>
      <c r="H78" s="969"/>
      <c r="I78" s="969"/>
      <c r="J78" s="969"/>
      <c r="K78" s="969"/>
      <c r="L78" s="969"/>
      <c r="M78" s="969"/>
      <c r="N78" s="969"/>
      <c r="O78" s="969"/>
      <c r="P78" s="970"/>
      <c r="Q78" s="971">
        <v>178</v>
      </c>
      <c r="R78" s="965"/>
      <c r="S78" s="965"/>
      <c r="T78" s="965"/>
      <c r="U78" s="965"/>
      <c r="V78" s="965">
        <v>156</v>
      </c>
      <c r="W78" s="965"/>
      <c r="X78" s="965"/>
      <c r="Y78" s="965"/>
      <c r="Z78" s="965"/>
      <c r="AA78" s="965">
        <v>22</v>
      </c>
      <c r="AB78" s="965"/>
      <c r="AC78" s="965"/>
      <c r="AD78" s="965"/>
      <c r="AE78" s="965"/>
      <c r="AF78" s="965">
        <v>22</v>
      </c>
      <c r="AG78" s="965"/>
      <c r="AH78" s="965"/>
      <c r="AI78" s="965"/>
      <c r="AJ78" s="965"/>
      <c r="AK78" s="965" t="s">
        <v>533</v>
      </c>
      <c r="AL78" s="965"/>
      <c r="AM78" s="965"/>
      <c r="AN78" s="965"/>
      <c r="AO78" s="965"/>
      <c r="AP78" s="965" t="s">
        <v>533</v>
      </c>
      <c r="AQ78" s="965"/>
      <c r="AR78" s="965"/>
      <c r="AS78" s="965"/>
      <c r="AT78" s="965"/>
      <c r="AU78" s="972" t="s">
        <v>533</v>
      </c>
      <c r="AV78" s="973"/>
      <c r="AW78" s="973"/>
      <c r="AX78" s="973"/>
      <c r="AY78" s="974"/>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t="s">
        <v>544</v>
      </c>
      <c r="C79" s="969"/>
      <c r="D79" s="969"/>
      <c r="E79" s="969"/>
      <c r="F79" s="969"/>
      <c r="G79" s="969"/>
      <c r="H79" s="969"/>
      <c r="I79" s="969"/>
      <c r="J79" s="969"/>
      <c r="K79" s="969"/>
      <c r="L79" s="969"/>
      <c r="M79" s="969"/>
      <c r="N79" s="969"/>
      <c r="O79" s="969"/>
      <c r="P79" s="970"/>
      <c r="Q79" s="971">
        <v>238</v>
      </c>
      <c r="R79" s="965"/>
      <c r="S79" s="965"/>
      <c r="T79" s="965"/>
      <c r="U79" s="965"/>
      <c r="V79" s="965">
        <v>199</v>
      </c>
      <c r="W79" s="965"/>
      <c r="X79" s="965"/>
      <c r="Y79" s="965"/>
      <c r="Z79" s="965"/>
      <c r="AA79" s="965">
        <v>38</v>
      </c>
      <c r="AB79" s="965"/>
      <c r="AC79" s="965"/>
      <c r="AD79" s="965"/>
      <c r="AE79" s="965"/>
      <c r="AF79" s="965">
        <v>38</v>
      </c>
      <c r="AG79" s="965"/>
      <c r="AH79" s="965"/>
      <c r="AI79" s="965"/>
      <c r="AJ79" s="965"/>
      <c r="AK79" s="965" t="s">
        <v>533</v>
      </c>
      <c r="AL79" s="965"/>
      <c r="AM79" s="965"/>
      <c r="AN79" s="965"/>
      <c r="AO79" s="965"/>
      <c r="AP79" s="965" t="s">
        <v>533</v>
      </c>
      <c r="AQ79" s="965"/>
      <c r="AR79" s="965"/>
      <c r="AS79" s="965"/>
      <c r="AT79" s="965"/>
      <c r="AU79" s="965" t="s">
        <v>533</v>
      </c>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t="s">
        <v>545</v>
      </c>
      <c r="C81" s="969"/>
      <c r="D81" s="969"/>
      <c r="E81" s="969"/>
      <c r="F81" s="969"/>
      <c r="G81" s="969"/>
      <c r="H81" s="969"/>
      <c r="I81" s="969"/>
      <c r="J81" s="969"/>
      <c r="K81" s="969"/>
      <c r="L81" s="969"/>
      <c r="M81" s="969"/>
      <c r="N81" s="969"/>
      <c r="O81" s="969"/>
      <c r="P81" s="970"/>
      <c r="Q81" s="971">
        <v>160</v>
      </c>
      <c r="R81" s="965"/>
      <c r="S81" s="965"/>
      <c r="T81" s="965"/>
      <c r="U81" s="965"/>
      <c r="V81" s="965">
        <v>159</v>
      </c>
      <c r="W81" s="965"/>
      <c r="X81" s="965"/>
      <c r="Y81" s="965"/>
      <c r="Z81" s="965"/>
      <c r="AA81" s="965">
        <v>1</v>
      </c>
      <c r="AB81" s="965"/>
      <c r="AC81" s="965"/>
      <c r="AD81" s="965"/>
      <c r="AE81" s="965"/>
      <c r="AF81" s="965">
        <v>1</v>
      </c>
      <c r="AG81" s="965"/>
      <c r="AH81" s="965"/>
      <c r="AI81" s="965"/>
      <c r="AJ81" s="965"/>
      <c r="AK81" s="965">
        <v>10</v>
      </c>
      <c r="AL81" s="965"/>
      <c r="AM81" s="965"/>
      <c r="AN81" s="965"/>
      <c r="AO81" s="965"/>
      <c r="AP81" s="965" t="s">
        <v>533</v>
      </c>
      <c r="AQ81" s="965"/>
      <c r="AR81" s="965"/>
      <c r="AS81" s="965"/>
      <c r="AT81" s="965"/>
      <c r="AU81" s="965" t="s">
        <v>533</v>
      </c>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t="s">
        <v>546</v>
      </c>
      <c r="C82" s="969"/>
      <c r="D82" s="969"/>
      <c r="E82" s="969"/>
      <c r="F82" s="969"/>
      <c r="G82" s="969"/>
      <c r="H82" s="969"/>
      <c r="I82" s="969"/>
      <c r="J82" s="969"/>
      <c r="K82" s="969"/>
      <c r="L82" s="969"/>
      <c r="M82" s="969"/>
      <c r="N82" s="969"/>
      <c r="O82" s="969"/>
      <c r="P82" s="970"/>
      <c r="Q82" s="971">
        <v>190947</v>
      </c>
      <c r="R82" s="965"/>
      <c r="S82" s="965"/>
      <c r="T82" s="965"/>
      <c r="U82" s="965"/>
      <c r="V82" s="965">
        <v>184370</v>
      </c>
      <c r="W82" s="965"/>
      <c r="X82" s="965"/>
      <c r="Y82" s="965"/>
      <c r="Z82" s="965"/>
      <c r="AA82" s="965">
        <v>6577</v>
      </c>
      <c r="AB82" s="965"/>
      <c r="AC82" s="965"/>
      <c r="AD82" s="965"/>
      <c r="AE82" s="965"/>
      <c r="AF82" s="965">
        <v>6577</v>
      </c>
      <c r="AG82" s="965"/>
      <c r="AH82" s="965"/>
      <c r="AI82" s="965"/>
      <c r="AJ82" s="965"/>
      <c r="AK82" s="965">
        <v>1453</v>
      </c>
      <c r="AL82" s="965"/>
      <c r="AM82" s="965"/>
      <c r="AN82" s="965"/>
      <c r="AO82" s="965"/>
      <c r="AP82" s="965" t="s">
        <v>533</v>
      </c>
      <c r="AQ82" s="965"/>
      <c r="AR82" s="965"/>
      <c r="AS82" s="965"/>
      <c r="AT82" s="965"/>
      <c r="AU82" s="965" t="s">
        <v>533</v>
      </c>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t="s">
        <v>547</v>
      </c>
      <c r="C84" s="969"/>
      <c r="D84" s="969"/>
      <c r="E84" s="969"/>
      <c r="F84" s="969"/>
      <c r="G84" s="969"/>
      <c r="H84" s="969"/>
      <c r="I84" s="969"/>
      <c r="J84" s="969"/>
      <c r="K84" s="969"/>
      <c r="L84" s="969"/>
      <c r="M84" s="969"/>
      <c r="N84" s="969"/>
      <c r="O84" s="969"/>
      <c r="P84" s="970"/>
      <c r="Q84" s="971">
        <v>445</v>
      </c>
      <c r="R84" s="965"/>
      <c r="S84" s="965"/>
      <c r="T84" s="965"/>
      <c r="U84" s="965"/>
      <c r="V84" s="965">
        <v>439</v>
      </c>
      <c r="W84" s="965"/>
      <c r="X84" s="965"/>
      <c r="Y84" s="965"/>
      <c r="Z84" s="965"/>
      <c r="AA84" s="965">
        <v>6</v>
      </c>
      <c r="AB84" s="965"/>
      <c r="AC84" s="965"/>
      <c r="AD84" s="965"/>
      <c r="AE84" s="965"/>
      <c r="AF84" s="965">
        <v>6</v>
      </c>
      <c r="AG84" s="965"/>
      <c r="AH84" s="965"/>
      <c r="AI84" s="965"/>
      <c r="AJ84" s="965"/>
      <c r="AK84" s="965" t="s">
        <v>533</v>
      </c>
      <c r="AL84" s="965"/>
      <c r="AM84" s="965"/>
      <c r="AN84" s="965"/>
      <c r="AO84" s="965"/>
      <c r="AP84" s="965">
        <v>11</v>
      </c>
      <c r="AQ84" s="965"/>
      <c r="AR84" s="965"/>
      <c r="AS84" s="965"/>
      <c r="AT84" s="965"/>
      <c r="AU84" s="965">
        <v>2</v>
      </c>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t="s">
        <v>548</v>
      </c>
      <c r="C86" s="969"/>
      <c r="D86" s="969"/>
      <c r="E86" s="969"/>
      <c r="F86" s="969"/>
      <c r="G86" s="969"/>
      <c r="H86" s="969"/>
      <c r="I86" s="969"/>
      <c r="J86" s="969"/>
      <c r="K86" s="969"/>
      <c r="L86" s="969"/>
      <c r="M86" s="969"/>
      <c r="N86" s="969"/>
      <c r="O86" s="969"/>
      <c r="P86" s="970"/>
      <c r="Q86" s="971">
        <v>469</v>
      </c>
      <c r="R86" s="965"/>
      <c r="S86" s="965"/>
      <c r="T86" s="965"/>
      <c r="U86" s="965"/>
      <c r="V86" s="965">
        <v>451</v>
      </c>
      <c r="W86" s="965"/>
      <c r="X86" s="965"/>
      <c r="Y86" s="965"/>
      <c r="Z86" s="965"/>
      <c r="AA86" s="965">
        <v>18</v>
      </c>
      <c r="AB86" s="965"/>
      <c r="AC86" s="965"/>
      <c r="AD86" s="965"/>
      <c r="AE86" s="965"/>
      <c r="AF86" s="965">
        <v>478</v>
      </c>
      <c r="AG86" s="965"/>
      <c r="AH86" s="965"/>
      <c r="AI86" s="965"/>
      <c r="AJ86" s="965"/>
      <c r="AK86" s="965" t="s">
        <v>533</v>
      </c>
      <c r="AL86" s="965"/>
      <c r="AM86" s="965"/>
      <c r="AN86" s="965"/>
      <c r="AO86" s="965"/>
      <c r="AP86" s="965" t="s">
        <v>533</v>
      </c>
      <c r="AQ86" s="965"/>
      <c r="AR86" s="965"/>
      <c r="AS86" s="965"/>
      <c r="AT86" s="965"/>
      <c r="AU86" s="965" t="s">
        <v>533</v>
      </c>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366</v>
      </c>
      <c r="B88" s="938" t="s">
        <v>391</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f>+AF68+AF70+AF71+AF72+AF73+AF74+AF75+AF78+AF79+AF81+AF82+AF84+AF86</f>
        <v>7945</v>
      </c>
      <c r="AG88" s="953"/>
      <c r="AH88" s="953"/>
      <c r="AI88" s="953"/>
      <c r="AJ88" s="953"/>
      <c r="AK88" s="957"/>
      <c r="AL88" s="957"/>
      <c r="AM88" s="957"/>
      <c r="AN88" s="957"/>
      <c r="AO88" s="957"/>
      <c r="AP88" s="953">
        <f>+AP76+AP84</f>
        <v>1011</v>
      </c>
      <c r="AQ88" s="953"/>
      <c r="AR88" s="953"/>
      <c r="AS88" s="953"/>
      <c r="AT88" s="953"/>
      <c r="AU88" s="953">
        <f>+AU76+AU84</f>
        <v>41</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38" t="s">
        <v>392</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5</v>
      </c>
      <c r="CS102" s="945"/>
      <c r="CT102" s="945"/>
      <c r="CU102" s="945"/>
      <c r="CV102" s="946"/>
      <c r="CW102" s="944" t="s">
        <v>534</v>
      </c>
      <c r="CX102" s="945"/>
      <c r="CY102" s="945"/>
      <c r="CZ102" s="945"/>
      <c r="DA102" s="946"/>
      <c r="DB102" s="944" t="s">
        <v>534</v>
      </c>
      <c r="DC102" s="945"/>
      <c r="DD102" s="945"/>
      <c r="DE102" s="945"/>
      <c r="DF102" s="946"/>
      <c r="DG102" s="944" t="s">
        <v>534</v>
      </c>
      <c r="DH102" s="945"/>
      <c r="DI102" s="945"/>
      <c r="DJ102" s="945"/>
      <c r="DK102" s="946"/>
      <c r="DL102" s="944" t="s">
        <v>534</v>
      </c>
      <c r="DM102" s="945"/>
      <c r="DN102" s="945"/>
      <c r="DO102" s="945"/>
      <c r="DP102" s="946"/>
      <c r="DQ102" s="944" t="s">
        <v>534</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393</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394</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397</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398</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399</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400</v>
      </c>
      <c r="AB109" s="886"/>
      <c r="AC109" s="886"/>
      <c r="AD109" s="886"/>
      <c r="AE109" s="887"/>
      <c r="AF109" s="888" t="s">
        <v>285</v>
      </c>
      <c r="AG109" s="886"/>
      <c r="AH109" s="886"/>
      <c r="AI109" s="886"/>
      <c r="AJ109" s="887"/>
      <c r="AK109" s="888" t="s">
        <v>284</v>
      </c>
      <c r="AL109" s="886"/>
      <c r="AM109" s="886"/>
      <c r="AN109" s="886"/>
      <c r="AO109" s="887"/>
      <c r="AP109" s="888" t="s">
        <v>401</v>
      </c>
      <c r="AQ109" s="886"/>
      <c r="AR109" s="886"/>
      <c r="AS109" s="886"/>
      <c r="AT109" s="917"/>
      <c r="AU109" s="885" t="s">
        <v>399</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400</v>
      </c>
      <c r="BR109" s="886"/>
      <c r="BS109" s="886"/>
      <c r="BT109" s="886"/>
      <c r="BU109" s="887"/>
      <c r="BV109" s="888" t="s">
        <v>285</v>
      </c>
      <c r="BW109" s="886"/>
      <c r="BX109" s="886"/>
      <c r="BY109" s="886"/>
      <c r="BZ109" s="887"/>
      <c r="CA109" s="888" t="s">
        <v>284</v>
      </c>
      <c r="CB109" s="886"/>
      <c r="CC109" s="886"/>
      <c r="CD109" s="886"/>
      <c r="CE109" s="887"/>
      <c r="CF109" s="926" t="s">
        <v>401</v>
      </c>
      <c r="CG109" s="926"/>
      <c r="CH109" s="926"/>
      <c r="CI109" s="926"/>
      <c r="CJ109" s="926"/>
      <c r="CK109" s="888" t="s">
        <v>402</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400</v>
      </c>
      <c r="DH109" s="886"/>
      <c r="DI109" s="886"/>
      <c r="DJ109" s="886"/>
      <c r="DK109" s="887"/>
      <c r="DL109" s="888" t="s">
        <v>285</v>
      </c>
      <c r="DM109" s="886"/>
      <c r="DN109" s="886"/>
      <c r="DO109" s="886"/>
      <c r="DP109" s="887"/>
      <c r="DQ109" s="888" t="s">
        <v>284</v>
      </c>
      <c r="DR109" s="886"/>
      <c r="DS109" s="886"/>
      <c r="DT109" s="886"/>
      <c r="DU109" s="887"/>
      <c r="DV109" s="888" t="s">
        <v>401</v>
      </c>
      <c r="DW109" s="886"/>
      <c r="DX109" s="886"/>
      <c r="DY109" s="886"/>
      <c r="DZ109" s="917"/>
    </row>
    <row r="110" spans="1:131" s="197" customFormat="1" ht="26.25" customHeight="1">
      <c r="A110" s="755" t="s">
        <v>403</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748067</v>
      </c>
      <c r="AB110" s="871"/>
      <c r="AC110" s="871"/>
      <c r="AD110" s="871"/>
      <c r="AE110" s="872"/>
      <c r="AF110" s="873">
        <v>756673</v>
      </c>
      <c r="AG110" s="871"/>
      <c r="AH110" s="871"/>
      <c r="AI110" s="871"/>
      <c r="AJ110" s="872"/>
      <c r="AK110" s="873">
        <v>717605</v>
      </c>
      <c r="AL110" s="871"/>
      <c r="AM110" s="871"/>
      <c r="AN110" s="871"/>
      <c r="AO110" s="872"/>
      <c r="AP110" s="874">
        <v>10.1</v>
      </c>
      <c r="AQ110" s="875"/>
      <c r="AR110" s="875"/>
      <c r="AS110" s="875"/>
      <c r="AT110" s="876"/>
      <c r="AU110" s="918" t="s">
        <v>60</v>
      </c>
      <c r="AV110" s="919"/>
      <c r="AW110" s="919"/>
      <c r="AX110" s="919"/>
      <c r="AY110" s="920"/>
      <c r="AZ110" s="814" t="s">
        <v>404</v>
      </c>
      <c r="BA110" s="756"/>
      <c r="BB110" s="756"/>
      <c r="BC110" s="756"/>
      <c r="BD110" s="756"/>
      <c r="BE110" s="756"/>
      <c r="BF110" s="756"/>
      <c r="BG110" s="756"/>
      <c r="BH110" s="756"/>
      <c r="BI110" s="756"/>
      <c r="BJ110" s="756"/>
      <c r="BK110" s="756"/>
      <c r="BL110" s="756"/>
      <c r="BM110" s="756"/>
      <c r="BN110" s="756"/>
      <c r="BO110" s="756"/>
      <c r="BP110" s="757"/>
      <c r="BQ110" s="797">
        <v>6312506</v>
      </c>
      <c r="BR110" s="798"/>
      <c r="BS110" s="798"/>
      <c r="BT110" s="798"/>
      <c r="BU110" s="798"/>
      <c r="BV110" s="798">
        <v>6283561</v>
      </c>
      <c r="BW110" s="798"/>
      <c r="BX110" s="798"/>
      <c r="BY110" s="798"/>
      <c r="BZ110" s="798"/>
      <c r="CA110" s="798">
        <v>6460298</v>
      </c>
      <c r="CB110" s="798"/>
      <c r="CC110" s="798"/>
      <c r="CD110" s="798"/>
      <c r="CE110" s="798"/>
      <c r="CF110" s="859">
        <v>90.5</v>
      </c>
      <c r="CG110" s="860"/>
      <c r="CH110" s="860"/>
      <c r="CI110" s="860"/>
      <c r="CJ110" s="860"/>
      <c r="CK110" s="914" t="s">
        <v>405</v>
      </c>
      <c r="CL110" s="862"/>
      <c r="CM110" s="867" t="s">
        <v>406</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c r="A111" s="776" t="s">
        <v>407</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408</v>
      </c>
      <c r="BA111" s="766"/>
      <c r="BB111" s="766"/>
      <c r="BC111" s="766"/>
      <c r="BD111" s="766"/>
      <c r="BE111" s="766"/>
      <c r="BF111" s="766"/>
      <c r="BG111" s="766"/>
      <c r="BH111" s="766"/>
      <c r="BI111" s="766"/>
      <c r="BJ111" s="766"/>
      <c r="BK111" s="766"/>
      <c r="BL111" s="766"/>
      <c r="BM111" s="766"/>
      <c r="BN111" s="766"/>
      <c r="BO111" s="766"/>
      <c r="BP111" s="767"/>
      <c r="BQ111" s="768">
        <v>85887</v>
      </c>
      <c r="BR111" s="769"/>
      <c r="BS111" s="769"/>
      <c r="BT111" s="769"/>
      <c r="BU111" s="769"/>
      <c r="BV111" s="769">
        <v>50237</v>
      </c>
      <c r="BW111" s="769"/>
      <c r="BX111" s="769"/>
      <c r="BY111" s="769"/>
      <c r="BZ111" s="769"/>
      <c r="CA111" s="769">
        <v>22363</v>
      </c>
      <c r="CB111" s="769"/>
      <c r="CC111" s="769"/>
      <c r="CD111" s="769"/>
      <c r="CE111" s="769"/>
      <c r="CF111" s="846">
        <v>0.3</v>
      </c>
      <c r="CG111" s="847"/>
      <c r="CH111" s="847"/>
      <c r="CI111" s="847"/>
      <c r="CJ111" s="847"/>
      <c r="CK111" s="915"/>
      <c r="CL111" s="864"/>
      <c r="CM111" s="801" t="s">
        <v>409</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c r="A112" s="900" t="s">
        <v>410</v>
      </c>
      <c r="B112" s="901"/>
      <c r="C112" s="766" t="s">
        <v>411</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111</v>
      </c>
      <c r="AB112" s="782"/>
      <c r="AC112" s="782"/>
      <c r="AD112" s="782"/>
      <c r="AE112" s="783"/>
      <c r="AF112" s="784" t="s">
        <v>111</v>
      </c>
      <c r="AG112" s="782"/>
      <c r="AH112" s="782"/>
      <c r="AI112" s="782"/>
      <c r="AJ112" s="783"/>
      <c r="AK112" s="784" t="s">
        <v>111</v>
      </c>
      <c r="AL112" s="782"/>
      <c r="AM112" s="782"/>
      <c r="AN112" s="782"/>
      <c r="AO112" s="783"/>
      <c r="AP112" s="752" t="s">
        <v>111</v>
      </c>
      <c r="AQ112" s="753"/>
      <c r="AR112" s="753"/>
      <c r="AS112" s="753"/>
      <c r="AT112" s="754"/>
      <c r="AU112" s="921"/>
      <c r="AV112" s="922"/>
      <c r="AW112" s="922"/>
      <c r="AX112" s="922"/>
      <c r="AY112" s="923"/>
      <c r="AZ112" s="765" t="s">
        <v>412</v>
      </c>
      <c r="BA112" s="766"/>
      <c r="BB112" s="766"/>
      <c r="BC112" s="766"/>
      <c r="BD112" s="766"/>
      <c r="BE112" s="766"/>
      <c r="BF112" s="766"/>
      <c r="BG112" s="766"/>
      <c r="BH112" s="766"/>
      <c r="BI112" s="766"/>
      <c r="BJ112" s="766"/>
      <c r="BK112" s="766"/>
      <c r="BL112" s="766"/>
      <c r="BM112" s="766"/>
      <c r="BN112" s="766"/>
      <c r="BO112" s="766"/>
      <c r="BP112" s="767"/>
      <c r="BQ112" s="768">
        <v>8855711</v>
      </c>
      <c r="BR112" s="769"/>
      <c r="BS112" s="769"/>
      <c r="BT112" s="769"/>
      <c r="BU112" s="769"/>
      <c r="BV112" s="769">
        <v>8376265</v>
      </c>
      <c r="BW112" s="769"/>
      <c r="BX112" s="769"/>
      <c r="BY112" s="769"/>
      <c r="BZ112" s="769"/>
      <c r="CA112" s="769">
        <v>8011689</v>
      </c>
      <c r="CB112" s="769"/>
      <c r="CC112" s="769"/>
      <c r="CD112" s="769"/>
      <c r="CE112" s="769"/>
      <c r="CF112" s="846">
        <v>112.3</v>
      </c>
      <c r="CG112" s="847"/>
      <c r="CH112" s="847"/>
      <c r="CI112" s="847"/>
      <c r="CJ112" s="847"/>
      <c r="CK112" s="915"/>
      <c r="CL112" s="864"/>
      <c r="CM112" s="801" t="s">
        <v>413</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v>85887</v>
      </c>
      <c r="DH112" s="769"/>
      <c r="DI112" s="769"/>
      <c r="DJ112" s="769"/>
      <c r="DK112" s="769"/>
      <c r="DL112" s="769">
        <v>50237</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c r="A113" s="902"/>
      <c r="B113" s="903"/>
      <c r="C113" s="766" t="s">
        <v>414</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414698</v>
      </c>
      <c r="AB113" s="907"/>
      <c r="AC113" s="907"/>
      <c r="AD113" s="907"/>
      <c r="AE113" s="908"/>
      <c r="AF113" s="909">
        <v>394447</v>
      </c>
      <c r="AG113" s="907"/>
      <c r="AH113" s="907"/>
      <c r="AI113" s="907"/>
      <c r="AJ113" s="908"/>
      <c r="AK113" s="909">
        <v>419933</v>
      </c>
      <c r="AL113" s="907"/>
      <c r="AM113" s="907"/>
      <c r="AN113" s="907"/>
      <c r="AO113" s="908"/>
      <c r="AP113" s="910">
        <v>5.9</v>
      </c>
      <c r="AQ113" s="911"/>
      <c r="AR113" s="911"/>
      <c r="AS113" s="911"/>
      <c r="AT113" s="912"/>
      <c r="AU113" s="921"/>
      <c r="AV113" s="922"/>
      <c r="AW113" s="922"/>
      <c r="AX113" s="922"/>
      <c r="AY113" s="923"/>
      <c r="AZ113" s="765" t="s">
        <v>415</v>
      </c>
      <c r="BA113" s="766"/>
      <c r="BB113" s="766"/>
      <c r="BC113" s="766"/>
      <c r="BD113" s="766"/>
      <c r="BE113" s="766"/>
      <c r="BF113" s="766"/>
      <c r="BG113" s="766"/>
      <c r="BH113" s="766"/>
      <c r="BI113" s="766"/>
      <c r="BJ113" s="766"/>
      <c r="BK113" s="766"/>
      <c r="BL113" s="766"/>
      <c r="BM113" s="766"/>
      <c r="BN113" s="766"/>
      <c r="BO113" s="766"/>
      <c r="BP113" s="767"/>
      <c r="BQ113" s="768">
        <v>74816</v>
      </c>
      <c r="BR113" s="769"/>
      <c r="BS113" s="769"/>
      <c r="BT113" s="769"/>
      <c r="BU113" s="769"/>
      <c r="BV113" s="769">
        <v>16393</v>
      </c>
      <c r="BW113" s="769"/>
      <c r="BX113" s="769"/>
      <c r="BY113" s="769"/>
      <c r="BZ113" s="769"/>
      <c r="CA113" s="769">
        <v>40761</v>
      </c>
      <c r="CB113" s="769"/>
      <c r="CC113" s="769"/>
      <c r="CD113" s="769"/>
      <c r="CE113" s="769"/>
      <c r="CF113" s="846">
        <v>0.6</v>
      </c>
      <c r="CG113" s="847"/>
      <c r="CH113" s="847"/>
      <c r="CI113" s="847"/>
      <c r="CJ113" s="847"/>
      <c r="CK113" s="915"/>
      <c r="CL113" s="864"/>
      <c r="CM113" s="801" t="s">
        <v>416</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111</v>
      </c>
      <c r="DH113" s="782"/>
      <c r="DI113" s="782"/>
      <c r="DJ113" s="782"/>
      <c r="DK113" s="783"/>
      <c r="DL113" s="784" t="s">
        <v>111</v>
      </c>
      <c r="DM113" s="782"/>
      <c r="DN113" s="782"/>
      <c r="DO113" s="782"/>
      <c r="DP113" s="783"/>
      <c r="DQ113" s="784">
        <v>22363</v>
      </c>
      <c r="DR113" s="782"/>
      <c r="DS113" s="782"/>
      <c r="DT113" s="782"/>
      <c r="DU113" s="783"/>
      <c r="DV113" s="752">
        <v>0.3</v>
      </c>
      <c r="DW113" s="753"/>
      <c r="DX113" s="753"/>
      <c r="DY113" s="753"/>
      <c r="DZ113" s="754"/>
    </row>
    <row r="114" spans="1:130" s="197" customFormat="1" ht="26.25" customHeight="1">
      <c r="A114" s="902"/>
      <c r="B114" s="903"/>
      <c r="C114" s="766" t="s">
        <v>417</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70196</v>
      </c>
      <c r="AB114" s="782"/>
      <c r="AC114" s="782"/>
      <c r="AD114" s="782"/>
      <c r="AE114" s="783"/>
      <c r="AF114" s="784">
        <v>59654</v>
      </c>
      <c r="AG114" s="782"/>
      <c r="AH114" s="782"/>
      <c r="AI114" s="782"/>
      <c r="AJ114" s="783"/>
      <c r="AK114" s="784">
        <v>14197</v>
      </c>
      <c r="AL114" s="782"/>
      <c r="AM114" s="782"/>
      <c r="AN114" s="782"/>
      <c r="AO114" s="783"/>
      <c r="AP114" s="752">
        <v>0.2</v>
      </c>
      <c r="AQ114" s="753"/>
      <c r="AR114" s="753"/>
      <c r="AS114" s="753"/>
      <c r="AT114" s="754"/>
      <c r="AU114" s="921"/>
      <c r="AV114" s="922"/>
      <c r="AW114" s="922"/>
      <c r="AX114" s="922"/>
      <c r="AY114" s="923"/>
      <c r="AZ114" s="765" t="s">
        <v>418</v>
      </c>
      <c r="BA114" s="766"/>
      <c r="BB114" s="766"/>
      <c r="BC114" s="766"/>
      <c r="BD114" s="766"/>
      <c r="BE114" s="766"/>
      <c r="BF114" s="766"/>
      <c r="BG114" s="766"/>
      <c r="BH114" s="766"/>
      <c r="BI114" s="766"/>
      <c r="BJ114" s="766"/>
      <c r="BK114" s="766"/>
      <c r="BL114" s="766"/>
      <c r="BM114" s="766"/>
      <c r="BN114" s="766"/>
      <c r="BO114" s="766"/>
      <c r="BP114" s="767"/>
      <c r="BQ114" s="768">
        <v>1358757</v>
      </c>
      <c r="BR114" s="769"/>
      <c r="BS114" s="769"/>
      <c r="BT114" s="769"/>
      <c r="BU114" s="769"/>
      <c r="BV114" s="769">
        <v>1397682</v>
      </c>
      <c r="BW114" s="769"/>
      <c r="BX114" s="769"/>
      <c r="BY114" s="769"/>
      <c r="BZ114" s="769"/>
      <c r="CA114" s="769">
        <v>1322191</v>
      </c>
      <c r="CB114" s="769"/>
      <c r="CC114" s="769"/>
      <c r="CD114" s="769"/>
      <c r="CE114" s="769"/>
      <c r="CF114" s="846">
        <v>18.5</v>
      </c>
      <c r="CG114" s="847"/>
      <c r="CH114" s="847"/>
      <c r="CI114" s="847"/>
      <c r="CJ114" s="847"/>
      <c r="CK114" s="915"/>
      <c r="CL114" s="864"/>
      <c r="CM114" s="801" t="s">
        <v>419</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c r="A115" s="902"/>
      <c r="B115" s="903"/>
      <c r="C115" s="766" t="s">
        <v>420</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49948</v>
      </c>
      <c r="AB115" s="907"/>
      <c r="AC115" s="907"/>
      <c r="AD115" s="907"/>
      <c r="AE115" s="908"/>
      <c r="AF115" s="909">
        <v>45235</v>
      </c>
      <c r="AG115" s="907"/>
      <c r="AH115" s="907"/>
      <c r="AI115" s="907"/>
      <c r="AJ115" s="908"/>
      <c r="AK115" s="909">
        <v>35638</v>
      </c>
      <c r="AL115" s="907"/>
      <c r="AM115" s="907"/>
      <c r="AN115" s="907"/>
      <c r="AO115" s="908"/>
      <c r="AP115" s="910">
        <v>0.5</v>
      </c>
      <c r="AQ115" s="911"/>
      <c r="AR115" s="911"/>
      <c r="AS115" s="911"/>
      <c r="AT115" s="912"/>
      <c r="AU115" s="921"/>
      <c r="AV115" s="922"/>
      <c r="AW115" s="922"/>
      <c r="AX115" s="922"/>
      <c r="AY115" s="923"/>
      <c r="AZ115" s="765" t="s">
        <v>421</v>
      </c>
      <c r="BA115" s="766"/>
      <c r="BB115" s="766"/>
      <c r="BC115" s="766"/>
      <c r="BD115" s="766"/>
      <c r="BE115" s="766"/>
      <c r="BF115" s="766"/>
      <c r="BG115" s="766"/>
      <c r="BH115" s="766"/>
      <c r="BI115" s="766"/>
      <c r="BJ115" s="766"/>
      <c r="BK115" s="766"/>
      <c r="BL115" s="766"/>
      <c r="BM115" s="766"/>
      <c r="BN115" s="766"/>
      <c r="BO115" s="766"/>
      <c r="BP115" s="767"/>
      <c r="BQ115" s="768" t="s">
        <v>111</v>
      </c>
      <c r="BR115" s="769"/>
      <c r="BS115" s="769"/>
      <c r="BT115" s="769"/>
      <c r="BU115" s="769"/>
      <c r="BV115" s="769" t="s">
        <v>111</v>
      </c>
      <c r="BW115" s="769"/>
      <c r="BX115" s="769"/>
      <c r="BY115" s="769"/>
      <c r="BZ115" s="769"/>
      <c r="CA115" s="769" t="s">
        <v>111</v>
      </c>
      <c r="CB115" s="769"/>
      <c r="CC115" s="769"/>
      <c r="CD115" s="769"/>
      <c r="CE115" s="769"/>
      <c r="CF115" s="846" t="s">
        <v>111</v>
      </c>
      <c r="CG115" s="847"/>
      <c r="CH115" s="847"/>
      <c r="CI115" s="847"/>
      <c r="CJ115" s="847"/>
      <c r="CK115" s="915"/>
      <c r="CL115" s="864"/>
      <c r="CM115" s="765" t="s">
        <v>422</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111</v>
      </c>
      <c r="DH115" s="782"/>
      <c r="DI115" s="782"/>
      <c r="DJ115" s="782"/>
      <c r="DK115" s="783"/>
      <c r="DL115" s="784" t="s">
        <v>111</v>
      </c>
      <c r="DM115" s="782"/>
      <c r="DN115" s="782"/>
      <c r="DO115" s="782"/>
      <c r="DP115" s="783"/>
      <c r="DQ115" s="784" t="s">
        <v>111</v>
      </c>
      <c r="DR115" s="782"/>
      <c r="DS115" s="782"/>
      <c r="DT115" s="782"/>
      <c r="DU115" s="783"/>
      <c r="DV115" s="752" t="s">
        <v>111</v>
      </c>
      <c r="DW115" s="753"/>
      <c r="DX115" s="753"/>
      <c r="DY115" s="753"/>
      <c r="DZ115" s="754"/>
    </row>
    <row r="116" spans="1:130" s="197" customFormat="1" ht="26.25" customHeight="1">
      <c r="A116" s="904"/>
      <c r="B116" s="905"/>
      <c r="C116" s="844" t="s">
        <v>423</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160</v>
      </c>
      <c r="AB116" s="782"/>
      <c r="AC116" s="782"/>
      <c r="AD116" s="782"/>
      <c r="AE116" s="783"/>
      <c r="AF116" s="784">
        <v>79</v>
      </c>
      <c r="AG116" s="782"/>
      <c r="AH116" s="782"/>
      <c r="AI116" s="782"/>
      <c r="AJ116" s="783"/>
      <c r="AK116" s="784" t="s">
        <v>111</v>
      </c>
      <c r="AL116" s="782"/>
      <c r="AM116" s="782"/>
      <c r="AN116" s="782"/>
      <c r="AO116" s="783"/>
      <c r="AP116" s="752" t="s">
        <v>111</v>
      </c>
      <c r="AQ116" s="753"/>
      <c r="AR116" s="753"/>
      <c r="AS116" s="753"/>
      <c r="AT116" s="754"/>
      <c r="AU116" s="921"/>
      <c r="AV116" s="922"/>
      <c r="AW116" s="922"/>
      <c r="AX116" s="922"/>
      <c r="AY116" s="923"/>
      <c r="AZ116" s="765" t="s">
        <v>424</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425</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111</v>
      </c>
      <c r="DH116" s="782"/>
      <c r="DI116" s="782"/>
      <c r="DJ116" s="782"/>
      <c r="DK116" s="783"/>
      <c r="DL116" s="784" t="s">
        <v>111</v>
      </c>
      <c r="DM116" s="782"/>
      <c r="DN116" s="782"/>
      <c r="DO116" s="782"/>
      <c r="DP116" s="783"/>
      <c r="DQ116" s="784" t="s">
        <v>111</v>
      </c>
      <c r="DR116" s="782"/>
      <c r="DS116" s="782"/>
      <c r="DT116" s="782"/>
      <c r="DU116" s="783"/>
      <c r="DV116" s="752" t="s">
        <v>111</v>
      </c>
      <c r="DW116" s="753"/>
      <c r="DX116" s="753"/>
      <c r="DY116" s="753"/>
      <c r="DZ116" s="754"/>
    </row>
    <row r="117" spans="1:130" s="197" customFormat="1" ht="26.25" customHeight="1">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426</v>
      </c>
      <c r="Z117" s="887"/>
      <c r="AA117" s="892">
        <v>1283069</v>
      </c>
      <c r="AB117" s="893"/>
      <c r="AC117" s="893"/>
      <c r="AD117" s="893"/>
      <c r="AE117" s="894"/>
      <c r="AF117" s="896">
        <v>1256088</v>
      </c>
      <c r="AG117" s="893"/>
      <c r="AH117" s="893"/>
      <c r="AI117" s="893"/>
      <c r="AJ117" s="894"/>
      <c r="AK117" s="896">
        <v>1187373</v>
      </c>
      <c r="AL117" s="893"/>
      <c r="AM117" s="893"/>
      <c r="AN117" s="893"/>
      <c r="AO117" s="894"/>
      <c r="AP117" s="897"/>
      <c r="AQ117" s="898"/>
      <c r="AR117" s="898"/>
      <c r="AS117" s="898"/>
      <c r="AT117" s="899"/>
      <c r="AU117" s="921"/>
      <c r="AV117" s="922"/>
      <c r="AW117" s="922"/>
      <c r="AX117" s="922"/>
      <c r="AY117" s="923"/>
      <c r="AZ117" s="843" t="s">
        <v>427</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428</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c r="A118" s="885" t="s">
        <v>402</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400</v>
      </c>
      <c r="AB118" s="886"/>
      <c r="AC118" s="886"/>
      <c r="AD118" s="886"/>
      <c r="AE118" s="887"/>
      <c r="AF118" s="888" t="s">
        <v>285</v>
      </c>
      <c r="AG118" s="886"/>
      <c r="AH118" s="886"/>
      <c r="AI118" s="886"/>
      <c r="AJ118" s="887"/>
      <c r="AK118" s="888" t="s">
        <v>284</v>
      </c>
      <c r="AL118" s="886"/>
      <c r="AM118" s="886"/>
      <c r="AN118" s="886"/>
      <c r="AO118" s="887"/>
      <c r="AP118" s="889" t="s">
        <v>401</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429</v>
      </c>
      <c r="BP118" s="836"/>
      <c r="BQ118" s="855">
        <v>16687677</v>
      </c>
      <c r="BR118" s="856"/>
      <c r="BS118" s="856"/>
      <c r="BT118" s="856"/>
      <c r="BU118" s="856"/>
      <c r="BV118" s="856">
        <v>16124138</v>
      </c>
      <c r="BW118" s="856"/>
      <c r="BX118" s="856"/>
      <c r="BY118" s="856"/>
      <c r="BZ118" s="856"/>
      <c r="CA118" s="856">
        <v>15857302</v>
      </c>
      <c r="CB118" s="856"/>
      <c r="CC118" s="856"/>
      <c r="CD118" s="856"/>
      <c r="CE118" s="856"/>
      <c r="CF118" s="741"/>
      <c r="CG118" s="742"/>
      <c r="CH118" s="742"/>
      <c r="CI118" s="742"/>
      <c r="CJ118" s="839"/>
      <c r="CK118" s="915"/>
      <c r="CL118" s="864"/>
      <c r="CM118" s="801" t="s">
        <v>430</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c r="A119" s="861" t="s">
        <v>405</v>
      </c>
      <c r="B119" s="862"/>
      <c r="C119" s="867" t="s">
        <v>406</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431</v>
      </c>
      <c r="AV119" s="878"/>
      <c r="AW119" s="878"/>
      <c r="AX119" s="878"/>
      <c r="AY119" s="879"/>
      <c r="AZ119" s="814" t="s">
        <v>432</v>
      </c>
      <c r="BA119" s="756"/>
      <c r="BB119" s="756"/>
      <c r="BC119" s="756"/>
      <c r="BD119" s="756"/>
      <c r="BE119" s="756"/>
      <c r="BF119" s="756"/>
      <c r="BG119" s="756"/>
      <c r="BH119" s="756"/>
      <c r="BI119" s="756"/>
      <c r="BJ119" s="756"/>
      <c r="BK119" s="756"/>
      <c r="BL119" s="756"/>
      <c r="BM119" s="756"/>
      <c r="BN119" s="756"/>
      <c r="BO119" s="756"/>
      <c r="BP119" s="757"/>
      <c r="BQ119" s="797">
        <v>5970133</v>
      </c>
      <c r="BR119" s="798"/>
      <c r="BS119" s="798"/>
      <c r="BT119" s="798"/>
      <c r="BU119" s="798"/>
      <c r="BV119" s="798">
        <v>5327041</v>
      </c>
      <c r="BW119" s="798"/>
      <c r="BX119" s="798"/>
      <c r="BY119" s="798"/>
      <c r="BZ119" s="798"/>
      <c r="CA119" s="798">
        <v>5649119</v>
      </c>
      <c r="CB119" s="798"/>
      <c r="CC119" s="798"/>
      <c r="CD119" s="798"/>
      <c r="CE119" s="798"/>
      <c r="CF119" s="859">
        <v>79.2</v>
      </c>
      <c r="CG119" s="860"/>
      <c r="CH119" s="860"/>
      <c r="CI119" s="860"/>
      <c r="CJ119" s="860"/>
      <c r="CK119" s="916"/>
      <c r="CL119" s="866"/>
      <c r="CM119" s="823" t="s">
        <v>433</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111</v>
      </c>
      <c r="DH119" s="715"/>
      <c r="DI119" s="715"/>
      <c r="DJ119" s="715"/>
      <c r="DK119" s="716"/>
      <c r="DL119" s="717" t="s">
        <v>111</v>
      </c>
      <c r="DM119" s="715"/>
      <c r="DN119" s="715"/>
      <c r="DO119" s="715"/>
      <c r="DP119" s="716"/>
      <c r="DQ119" s="717" t="s">
        <v>111</v>
      </c>
      <c r="DR119" s="715"/>
      <c r="DS119" s="715"/>
      <c r="DT119" s="715"/>
      <c r="DU119" s="716"/>
      <c r="DV119" s="805" t="s">
        <v>111</v>
      </c>
      <c r="DW119" s="806"/>
      <c r="DX119" s="806"/>
      <c r="DY119" s="806"/>
      <c r="DZ119" s="807"/>
    </row>
    <row r="120" spans="1:130" s="197" customFormat="1" ht="26.25" customHeight="1">
      <c r="A120" s="863"/>
      <c r="B120" s="864"/>
      <c r="C120" s="801" t="s">
        <v>409</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434</v>
      </c>
      <c r="BA120" s="766"/>
      <c r="BB120" s="766"/>
      <c r="BC120" s="766"/>
      <c r="BD120" s="766"/>
      <c r="BE120" s="766"/>
      <c r="BF120" s="766"/>
      <c r="BG120" s="766"/>
      <c r="BH120" s="766"/>
      <c r="BI120" s="766"/>
      <c r="BJ120" s="766"/>
      <c r="BK120" s="766"/>
      <c r="BL120" s="766"/>
      <c r="BM120" s="766"/>
      <c r="BN120" s="766"/>
      <c r="BO120" s="766"/>
      <c r="BP120" s="767"/>
      <c r="BQ120" s="768" t="s">
        <v>111</v>
      </c>
      <c r="BR120" s="769"/>
      <c r="BS120" s="769"/>
      <c r="BT120" s="769"/>
      <c r="BU120" s="769"/>
      <c r="BV120" s="769" t="s">
        <v>111</v>
      </c>
      <c r="BW120" s="769"/>
      <c r="BX120" s="769"/>
      <c r="BY120" s="769"/>
      <c r="BZ120" s="769"/>
      <c r="CA120" s="769" t="s">
        <v>111</v>
      </c>
      <c r="CB120" s="769"/>
      <c r="CC120" s="769"/>
      <c r="CD120" s="769"/>
      <c r="CE120" s="769"/>
      <c r="CF120" s="846" t="s">
        <v>111</v>
      </c>
      <c r="CG120" s="847"/>
      <c r="CH120" s="847"/>
      <c r="CI120" s="847"/>
      <c r="CJ120" s="847"/>
      <c r="CK120" s="848" t="s">
        <v>435</v>
      </c>
      <c r="CL120" s="808"/>
      <c r="CM120" s="808"/>
      <c r="CN120" s="808"/>
      <c r="CO120" s="809"/>
      <c r="CP120" s="852" t="s">
        <v>383</v>
      </c>
      <c r="CQ120" s="853"/>
      <c r="CR120" s="853"/>
      <c r="CS120" s="853"/>
      <c r="CT120" s="853"/>
      <c r="CU120" s="853"/>
      <c r="CV120" s="853"/>
      <c r="CW120" s="853"/>
      <c r="CX120" s="853"/>
      <c r="CY120" s="853"/>
      <c r="CZ120" s="853"/>
      <c r="DA120" s="853"/>
      <c r="DB120" s="853"/>
      <c r="DC120" s="853"/>
      <c r="DD120" s="853"/>
      <c r="DE120" s="853"/>
      <c r="DF120" s="854"/>
      <c r="DG120" s="797">
        <v>7464953</v>
      </c>
      <c r="DH120" s="798"/>
      <c r="DI120" s="798"/>
      <c r="DJ120" s="798"/>
      <c r="DK120" s="798"/>
      <c r="DL120" s="798">
        <v>7108040</v>
      </c>
      <c r="DM120" s="798"/>
      <c r="DN120" s="798"/>
      <c r="DO120" s="798"/>
      <c r="DP120" s="798"/>
      <c r="DQ120" s="798">
        <v>6763987</v>
      </c>
      <c r="DR120" s="798"/>
      <c r="DS120" s="798"/>
      <c r="DT120" s="798"/>
      <c r="DU120" s="798"/>
      <c r="DV120" s="799">
        <v>94.8</v>
      </c>
      <c r="DW120" s="799"/>
      <c r="DX120" s="799"/>
      <c r="DY120" s="799"/>
      <c r="DZ120" s="800"/>
    </row>
    <row r="121" spans="1:130" s="197" customFormat="1" ht="26.25" customHeight="1">
      <c r="A121" s="863"/>
      <c r="B121" s="864"/>
      <c r="C121" s="840" t="s">
        <v>436</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v>49948</v>
      </c>
      <c r="AB121" s="782"/>
      <c r="AC121" s="782"/>
      <c r="AD121" s="782"/>
      <c r="AE121" s="783"/>
      <c r="AF121" s="784">
        <v>45235</v>
      </c>
      <c r="AG121" s="782"/>
      <c r="AH121" s="782"/>
      <c r="AI121" s="782"/>
      <c r="AJ121" s="783"/>
      <c r="AK121" s="784">
        <v>35638</v>
      </c>
      <c r="AL121" s="782"/>
      <c r="AM121" s="782"/>
      <c r="AN121" s="782"/>
      <c r="AO121" s="783"/>
      <c r="AP121" s="752">
        <v>0.5</v>
      </c>
      <c r="AQ121" s="753"/>
      <c r="AR121" s="753"/>
      <c r="AS121" s="753"/>
      <c r="AT121" s="754"/>
      <c r="AU121" s="880"/>
      <c r="AV121" s="881"/>
      <c r="AW121" s="881"/>
      <c r="AX121" s="881"/>
      <c r="AY121" s="882"/>
      <c r="AZ121" s="843" t="s">
        <v>437</v>
      </c>
      <c r="BA121" s="844"/>
      <c r="BB121" s="844"/>
      <c r="BC121" s="844"/>
      <c r="BD121" s="844"/>
      <c r="BE121" s="844"/>
      <c r="BF121" s="844"/>
      <c r="BG121" s="844"/>
      <c r="BH121" s="844"/>
      <c r="BI121" s="844"/>
      <c r="BJ121" s="844"/>
      <c r="BK121" s="844"/>
      <c r="BL121" s="844"/>
      <c r="BM121" s="844"/>
      <c r="BN121" s="844"/>
      <c r="BO121" s="844"/>
      <c r="BP121" s="845"/>
      <c r="BQ121" s="855">
        <v>12265458</v>
      </c>
      <c r="BR121" s="856"/>
      <c r="BS121" s="856"/>
      <c r="BT121" s="856"/>
      <c r="BU121" s="856"/>
      <c r="BV121" s="856">
        <v>12733993</v>
      </c>
      <c r="BW121" s="856"/>
      <c r="BX121" s="856"/>
      <c r="BY121" s="856"/>
      <c r="BZ121" s="856"/>
      <c r="CA121" s="856">
        <v>13154353</v>
      </c>
      <c r="CB121" s="856"/>
      <c r="CC121" s="856"/>
      <c r="CD121" s="856"/>
      <c r="CE121" s="856"/>
      <c r="CF121" s="857">
        <v>184.3</v>
      </c>
      <c r="CG121" s="858"/>
      <c r="CH121" s="858"/>
      <c r="CI121" s="858"/>
      <c r="CJ121" s="858"/>
      <c r="CK121" s="849"/>
      <c r="CL121" s="810"/>
      <c r="CM121" s="810"/>
      <c r="CN121" s="810"/>
      <c r="CO121" s="811"/>
      <c r="CP121" s="826" t="s">
        <v>385</v>
      </c>
      <c r="CQ121" s="827"/>
      <c r="CR121" s="827"/>
      <c r="CS121" s="827"/>
      <c r="CT121" s="827"/>
      <c r="CU121" s="827"/>
      <c r="CV121" s="827"/>
      <c r="CW121" s="827"/>
      <c r="CX121" s="827"/>
      <c r="CY121" s="827"/>
      <c r="CZ121" s="827"/>
      <c r="DA121" s="827"/>
      <c r="DB121" s="827"/>
      <c r="DC121" s="827"/>
      <c r="DD121" s="827"/>
      <c r="DE121" s="827"/>
      <c r="DF121" s="828"/>
      <c r="DG121" s="768">
        <v>1258901</v>
      </c>
      <c r="DH121" s="769"/>
      <c r="DI121" s="769"/>
      <c r="DJ121" s="769"/>
      <c r="DK121" s="769"/>
      <c r="DL121" s="769">
        <v>1214838</v>
      </c>
      <c r="DM121" s="769"/>
      <c r="DN121" s="769"/>
      <c r="DO121" s="769"/>
      <c r="DP121" s="769"/>
      <c r="DQ121" s="769">
        <v>1166750</v>
      </c>
      <c r="DR121" s="769"/>
      <c r="DS121" s="769"/>
      <c r="DT121" s="769"/>
      <c r="DU121" s="769"/>
      <c r="DV121" s="821">
        <v>16.399999999999999</v>
      </c>
      <c r="DW121" s="821"/>
      <c r="DX121" s="821"/>
      <c r="DY121" s="821"/>
      <c r="DZ121" s="822"/>
    </row>
    <row r="122" spans="1:130" s="197" customFormat="1" ht="26.25" customHeight="1">
      <c r="A122" s="863"/>
      <c r="B122" s="864"/>
      <c r="C122" s="801" t="s">
        <v>419</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438</v>
      </c>
      <c r="BP122" s="836"/>
      <c r="BQ122" s="837">
        <v>18235591</v>
      </c>
      <c r="BR122" s="838"/>
      <c r="BS122" s="838"/>
      <c r="BT122" s="838"/>
      <c r="BU122" s="838"/>
      <c r="BV122" s="838">
        <v>18061034</v>
      </c>
      <c r="BW122" s="838"/>
      <c r="BX122" s="838"/>
      <c r="BY122" s="838"/>
      <c r="BZ122" s="838"/>
      <c r="CA122" s="838">
        <v>18803472</v>
      </c>
      <c r="CB122" s="838"/>
      <c r="CC122" s="838"/>
      <c r="CD122" s="838"/>
      <c r="CE122" s="838"/>
      <c r="CF122" s="741"/>
      <c r="CG122" s="742"/>
      <c r="CH122" s="742"/>
      <c r="CI122" s="742"/>
      <c r="CJ122" s="839"/>
      <c r="CK122" s="849"/>
      <c r="CL122" s="810"/>
      <c r="CM122" s="810"/>
      <c r="CN122" s="810"/>
      <c r="CO122" s="811"/>
      <c r="CP122" s="826" t="s">
        <v>381</v>
      </c>
      <c r="CQ122" s="827"/>
      <c r="CR122" s="827"/>
      <c r="CS122" s="827"/>
      <c r="CT122" s="827"/>
      <c r="CU122" s="827"/>
      <c r="CV122" s="827"/>
      <c r="CW122" s="827"/>
      <c r="CX122" s="827"/>
      <c r="CY122" s="827"/>
      <c r="CZ122" s="827"/>
      <c r="DA122" s="827"/>
      <c r="DB122" s="827"/>
      <c r="DC122" s="827"/>
      <c r="DD122" s="827"/>
      <c r="DE122" s="827"/>
      <c r="DF122" s="828"/>
      <c r="DG122" s="768">
        <v>131857</v>
      </c>
      <c r="DH122" s="769"/>
      <c r="DI122" s="769"/>
      <c r="DJ122" s="769"/>
      <c r="DK122" s="769"/>
      <c r="DL122" s="769">
        <v>91757</v>
      </c>
      <c r="DM122" s="769"/>
      <c r="DN122" s="769"/>
      <c r="DO122" s="769"/>
      <c r="DP122" s="769"/>
      <c r="DQ122" s="769">
        <v>80952</v>
      </c>
      <c r="DR122" s="769"/>
      <c r="DS122" s="769"/>
      <c r="DT122" s="769"/>
      <c r="DU122" s="769"/>
      <c r="DV122" s="821">
        <v>1.1000000000000001</v>
      </c>
      <c r="DW122" s="821"/>
      <c r="DX122" s="821"/>
      <c r="DY122" s="821"/>
      <c r="DZ122" s="822"/>
    </row>
    <row r="123" spans="1:130" s="197" customFormat="1" ht="26.25" customHeight="1" thickBot="1">
      <c r="A123" s="863"/>
      <c r="B123" s="864"/>
      <c r="C123" s="801" t="s">
        <v>425</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111</v>
      </c>
      <c r="AB123" s="782"/>
      <c r="AC123" s="782"/>
      <c r="AD123" s="782"/>
      <c r="AE123" s="783"/>
      <c r="AF123" s="784" t="s">
        <v>111</v>
      </c>
      <c r="AG123" s="782"/>
      <c r="AH123" s="782"/>
      <c r="AI123" s="782"/>
      <c r="AJ123" s="783"/>
      <c r="AK123" s="784" t="s">
        <v>111</v>
      </c>
      <c r="AL123" s="782"/>
      <c r="AM123" s="782"/>
      <c r="AN123" s="782"/>
      <c r="AO123" s="783"/>
      <c r="AP123" s="752" t="s">
        <v>111</v>
      </c>
      <c r="AQ123" s="753"/>
      <c r="AR123" s="753"/>
      <c r="AS123" s="753"/>
      <c r="AT123" s="754"/>
      <c r="AU123" s="832" t="s">
        <v>439</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t="s">
        <v>111</v>
      </c>
      <c r="BR123" s="830"/>
      <c r="BS123" s="830"/>
      <c r="BT123" s="830"/>
      <c r="BU123" s="830"/>
      <c r="BV123" s="830" t="s">
        <v>111</v>
      </c>
      <c r="BW123" s="830"/>
      <c r="BX123" s="830"/>
      <c r="BY123" s="830"/>
      <c r="BZ123" s="830"/>
      <c r="CA123" s="830" t="s">
        <v>111</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428</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440</v>
      </c>
      <c r="CQ124" s="827"/>
      <c r="CR124" s="827"/>
      <c r="CS124" s="827"/>
      <c r="CT124" s="827"/>
      <c r="CU124" s="827"/>
      <c r="CV124" s="827"/>
      <c r="CW124" s="827"/>
      <c r="CX124" s="827"/>
      <c r="CY124" s="827"/>
      <c r="CZ124" s="827"/>
      <c r="DA124" s="827"/>
      <c r="DB124" s="827"/>
      <c r="DC124" s="827"/>
      <c r="DD124" s="827"/>
      <c r="DE124" s="827"/>
      <c r="DF124" s="828"/>
      <c r="DG124" s="714" t="s">
        <v>111</v>
      </c>
      <c r="DH124" s="715"/>
      <c r="DI124" s="715"/>
      <c r="DJ124" s="715"/>
      <c r="DK124" s="716"/>
      <c r="DL124" s="717" t="s">
        <v>111</v>
      </c>
      <c r="DM124" s="715"/>
      <c r="DN124" s="715"/>
      <c r="DO124" s="715"/>
      <c r="DP124" s="716"/>
      <c r="DQ124" s="717" t="s">
        <v>111</v>
      </c>
      <c r="DR124" s="715"/>
      <c r="DS124" s="715"/>
      <c r="DT124" s="715"/>
      <c r="DU124" s="716"/>
      <c r="DV124" s="805" t="s">
        <v>111</v>
      </c>
      <c r="DW124" s="806"/>
      <c r="DX124" s="806"/>
      <c r="DY124" s="806"/>
      <c r="DZ124" s="807"/>
    </row>
    <row r="125" spans="1:130" s="197" customFormat="1" ht="26.25" customHeight="1" thickBot="1">
      <c r="A125" s="863"/>
      <c r="B125" s="864"/>
      <c r="C125" s="801" t="s">
        <v>430</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441</v>
      </c>
      <c r="CL125" s="808"/>
      <c r="CM125" s="808"/>
      <c r="CN125" s="808"/>
      <c r="CO125" s="809"/>
      <c r="CP125" s="814" t="s">
        <v>442</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c r="A126" s="863"/>
      <c r="B126" s="864"/>
      <c r="C126" s="801" t="s">
        <v>433</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111</v>
      </c>
      <c r="AB126" s="782"/>
      <c r="AC126" s="782"/>
      <c r="AD126" s="782"/>
      <c r="AE126" s="783"/>
      <c r="AF126" s="784" t="s">
        <v>111</v>
      </c>
      <c r="AG126" s="782"/>
      <c r="AH126" s="782"/>
      <c r="AI126" s="782"/>
      <c r="AJ126" s="783"/>
      <c r="AK126" s="784" t="s">
        <v>111</v>
      </c>
      <c r="AL126" s="782"/>
      <c r="AM126" s="782"/>
      <c r="AN126" s="782"/>
      <c r="AO126" s="783"/>
      <c r="AP126" s="752" t="s">
        <v>111</v>
      </c>
      <c r="AQ126" s="753"/>
      <c r="AR126" s="753"/>
      <c r="AS126" s="753"/>
      <c r="AT126" s="754"/>
      <c r="AU126" s="233"/>
      <c r="AV126" s="233"/>
      <c r="AW126" s="233"/>
      <c r="AX126" s="804" t="s">
        <v>443</v>
      </c>
      <c r="AY126" s="762"/>
      <c r="AZ126" s="762"/>
      <c r="BA126" s="762"/>
      <c r="BB126" s="762"/>
      <c r="BC126" s="762"/>
      <c r="BD126" s="762"/>
      <c r="BE126" s="763"/>
      <c r="BF126" s="761" t="s">
        <v>444</v>
      </c>
      <c r="BG126" s="762"/>
      <c r="BH126" s="762"/>
      <c r="BI126" s="762"/>
      <c r="BJ126" s="762"/>
      <c r="BK126" s="762"/>
      <c r="BL126" s="763"/>
      <c r="BM126" s="761" t="s">
        <v>445</v>
      </c>
      <c r="BN126" s="762"/>
      <c r="BO126" s="762"/>
      <c r="BP126" s="762"/>
      <c r="BQ126" s="762"/>
      <c r="BR126" s="762"/>
      <c r="BS126" s="763"/>
      <c r="BT126" s="761" t="s">
        <v>446</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447</v>
      </c>
      <c r="CQ126" s="766"/>
      <c r="CR126" s="766"/>
      <c r="CS126" s="766"/>
      <c r="CT126" s="766"/>
      <c r="CU126" s="766"/>
      <c r="CV126" s="766"/>
      <c r="CW126" s="766"/>
      <c r="CX126" s="766"/>
      <c r="CY126" s="766"/>
      <c r="CZ126" s="766"/>
      <c r="DA126" s="766"/>
      <c r="DB126" s="766"/>
      <c r="DC126" s="766"/>
      <c r="DD126" s="766"/>
      <c r="DE126" s="766"/>
      <c r="DF126" s="767"/>
      <c r="DG126" s="768" t="s">
        <v>111</v>
      </c>
      <c r="DH126" s="769"/>
      <c r="DI126" s="769"/>
      <c r="DJ126" s="769"/>
      <c r="DK126" s="769"/>
      <c r="DL126" s="769" t="s">
        <v>111</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c r="A127" s="865"/>
      <c r="B127" s="866"/>
      <c r="C127" s="823" t="s">
        <v>448</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111</v>
      </c>
      <c r="AB127" s="782"/>
      <c r="AC127" s="782"/>
      <c r="AD127" s="782"/>
      <c r="AE127" s="783"/>
      <c r="AF127" s="784" t="s">
        <v>111</v>
      </c>
      <c r="AG127" s="782"/>
      <c r="AH127" s="782"/>
      <c r="AI127" s="782"/>
      <c r="AJ127" s="783"/>
      <c r="AK127" s="784" t="s">
        <v>111</v>
      </c>
      <c r="AL127" s="782"/>
      <c r="AM127" s="782"/>
      <c r="AN127" s="782"/>
      <c r="AO127" s="783"/>
      <c r="AP127" s="752" t="s">
        <v>111</v>
      </c>
      <c r="AQ127" s="753"/>
      <c r="AR127" s="753"/>
      <c r="AS127" s="753"/>
      <c r="AT127" s="754"/>
      <c r="AU127" s="233"/>
      <c r="AV127" s="233"/>
      <c r="AW127" s="233"/>
      <c r="AX127" s="755" t="s">
        <v>449</v>
      </c>
      <c r="AY127" s="756"/>
      <c r="AZ127" s="756"/>
      <c r="BA127" s="756"/>
      <c r="BB127" s="756"/>
      <c r="BC127" s="756"/>
      <c r="BD127" s="756"/>
      <c r="BE127" s="757"/>
      <c r="BF127" s="758" t="s">
        <v>111</v>
      </c>
      <c r="BG127" s="759"/>
      <c r="BH127" s="759"/>
      <c r="BI127" s="759"/>
      <c r="BJ127" s="759"/>
      <c r="BK127" s="759"/>
      <c r="BL127" s="760"/>
      <c r="BM127" s="758">
        <v>13.75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450</v>
      </c>
      <c r="CQ127" s="750"/>
      <c r="CR127" s="750"/>
      <c r="CS127" s="750"/>
      <c r="CT127" s="750"/>
      <c r="CU127" s="750"/>
      <c r="CV127" s="750"/>
      <c r="CW127" s="750"/>
      <c r="CX127" s="750"/>
      <c r="CY127" s="750"/>
      <c r="CZ127" s="750"/>
      <c r="DA127" s="750"/>
      <c r="DB127" s="750"/>
      <c r="DC127" s="750"/>
      <c r="DD127" s="750"/>
      <c r="DE127" s="750"/>
      <c r="DF127" s="751"/>
      <c r="DG127" s="817" t="s">
        <v>111</v>
      </c>
      <c r="DH127" s="818"/>
      <c r="DI127" s="818"/>
      <c r="DJ127" s="818"/>
      <c r="DK127" s="818"/>
      <c r="DL127" s="818" t="s">
        <v>111</v>
      </c>
      <c r="DM127" s="818"/>
      <c r="DN127" s="818"/>
      <c r="DO127" s="818"/>
      <c r="DP127" s="818"/>
      <c r="DQ127" s="818" t="s">
        <v>111</v>
      </c>
      <c r="DR127" s="818"/>
      <c r="DS127" s="818"/>
      <c r="DT127" s="818"/>
      <c r="DU127" s="818"/>
      <c r="DV127" s="819" t="s">
        <v>111</v>
      </c>
      <c r="DW127" s="819"/>
      <c r="DX127" s="819"/>
      <c r="DY127" s="819"/>
      <c r="DZ127" s="820"/>
    </row>
    <row r="128" spans="1:130" s="197" customFormat="1" ht="26.25" customHeight="1">
      <c r="A128" s="793" t="s">
        <v>451</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452</v>
      </c>
      <c r="X128" s="795"/>
      <c r="Y128" s="795"/>
      <c r="Z128" s="796"/>
      <c r="AA128" s="721" t="s">
        <v>111</v>
      </c>
      <c r="AB128" s="722"/>
      <c r="AC128" s="722"/>
      <c r="AD128" s="722"/>
      <c r="AE128" s="723"/>
      <c r="AF128" s="724" t="s">
        <v>111</v>
      </c>
      <c r="AG128" s="722"/>
      <c r="AH128" s="722"/>
      <c r="AI128" s="722"/>
      <c r="AJ128" s="723"/>
      <c r="AK128" s="724" t="s">
        <v>111</v>
      </c>
      <c r="AL128" s="722"/>
      <c r="AM128" s="722"/>
      <c r="AN128" s="722"/>
      <c r="AO128" s="723"/>
      <c r="AP128" s="725"/>
      <c r="AQ128" s="726"/>
      <c r="AR128" s="726"/>
      <c r="AS128" s="726"/>
      <c r="AT128" s="727"/>
      <c r="AU128" s="235"/>
      <c r="AV128" s="235"/>
      <c r="AW128" s="235"/>
      <c r="AX128" s="770" t="s">
        <v>453</v>
      </c>
      <c r="AY128" s="766"/>
      <c r="AZ128" s="766"/>
      <c r="BA128" s="766"/>
      <c r="BB128" s="766"/>
      <c r="BC128" s="766"/>
      <c r="BD128" s="766"/>
      <c r="BE128" s="767"/>
      <c r="BF128" s="788" t="s">
        <v>111</v>
      </c>
      <c r="BG128" s="789"/>
      <c r="BH128" s="789"/>
      <c r="BI128" s="789"/>
      <c r="BJ128" s="789"/>
      <c r="BK128" s="789"/>
      <c r="BL128" s="790"/>
      <c r="BM128" s="788">
        <v>18.75</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454</v>
      </c>
      <c r="X129" s="779"/>
      <c r="Y129" s="779"/>
      <c r="Z129" s="780"/>
      <c r="AA129" s="781">
        <v>7866240</v>
      </c>
      <c r="AB129" s="782"/>
      <c r="AC129" s="782"/>
      <c r="AD129" s="782"/>
      <c r="AE129" s="783"/>
      <c r="AF129" s="784">
        <v>7954142</v>
      </c>
      <c r="AG129" s="782"/>
      <c r="AH129" s="782"/>
      <c r="AI129" s="782"/>
      <c r="AJ129" s="783"/>
      <c r="AK129" s="784">
        <v>8006755</v>
      </c>
      <c r="AL129" s="782"/>
      <c r="AM129" s="782"/>
      <c r="AN129" s="782"/>
      <c r="AO129" s="783"/>
      <c r="AP129" s="785"/>
      <c r="AQ129" s="786"/>
      <c r="AR129" s="786"/>
      <c r="AS129" s="786"/>
      <c r="AT129" s="787"/>
      <c r="AU129" s="235"/>
      <c r="AV129" s="235"/>
      <c r="AW129" s="235"/>
      <c r="AX129" s="770" t="s">
        <v>455</v>
      </c>
      <c r="AY129" s="766"/>
      <c r="AZ129" s="766"/>
      <c r="BA129" s="766"/>
      <c r="BB129" s="766"/>
      <c r="BC129" s="766"/>
      <c r="BD129" s="766"/>
      <c r="BE129" s="767"/>
      <c r="BF129" s="771">
        <v>5.5</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456</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457</v>
      </c>
      <c r="X130" s="779"/>
      <c r="Y130" s="779"/>
      <c r="Z130" s="780"/>
      <c r="AA130" s="781">
        <v>818317</v>
      </c>
      <c r="AB130" s="782"/>
      <c r="AC130" s="782"/>
      <c r="AD130" s="782"/>
      <c r="AE130" s="783"/>
      <c r="AF130" s="784">
        <v>852306</v>
      </c>
      <c r="AG130" s="782"/>
      <c r="AH130" s="782"/>
      <c r="AI130" s="782"/>
      <c r="AJ130" s="783"/>
      <c r="AK130" s="784">
        <v>870736</v>
      </c>
      <c r="AL130" s="782"/>
      <c r="AM130" s="782"/>
      <c r="AN130" s="782"/>
      <c r="AO130" s="783"/>
      <c r="AP130" s="785"/>
      <c r="AQ130" s="786"/>
      <c r="AR130" s="786"/>
      <c r="AS130" s="786"/>
      <c r="AT130" s="787"/>
      <c r="AU130" s="235"/>
      <c r="AV130" s="235"/>
      <c r="AW130" s="235"/>
      <c r="AX130" s="749" t="s">
        <v>458</v>
      </c>
      <c r="AY130" s="750"/>
      <c r="AZ130" s="750"/>
      <c r="BA130" s="750"/>
      <c r="BB130" s="750"/>
      <c r="BC130" s="750"/>
      <c r="BD130" s="750"/>
      <c r="BE130" s="751"/>
      <c r="BF130" s="703" t="s">
        <v>111</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459</v>
      </c>
      <c r="X131" s="712"/>
      <c r="Y131" s="712"/>
      <c r="Z131" s="713"/>
      <c r="AA131" s="714">
        <v>7047923</v>
      </c>
      <c r="AB131" s="715"/>
      <c r="AC131" s="715"/>
      <c r="AD131" s="715"/>
      <c r="AE131" s="716"/>
      <c r="AF131" s="717">
        <v>7101836</v>
      </c>
      <c r="AG131" s="715"/>
      <c r="AH131" s="715"/>
      <c r="AI131" s="715"/>
      <c r="AJ131" s="716"/>
      <c r="AK131" s="717">
        <v>7136019</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460</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461</v>
      </c>
      <c r="W132" s="735"/>
      <c r="X132" s="735"/>
      <c r="Y132" s="735"/>
      <c r="Z132" s="736"/>
      <c r="AA132" s="737">
        <v>6.5941696580000002</v>
      </c>
      <c r="AB132" s="738"/>
      <c r="AC132" s="738"/>
      <c r="AD132" s="738"/>
      <c r="AE132" s="739"/>
      <c r="AF132" s="740">
        <v>5.6856001740000002</v>
      </c>
      <c r="AG132" s="738"/>
      <c r="AH132" s="738"/>
      <c r="AI132" s="738"/>
      <c r="AJ132" s="739"/>
      <c r="AK132" s="740">
        <v>4.4371658759999999</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462</v>
      </c>
      <c r="W133" s="744"/>
      <c r="X133" s="744"/>
      <c r="Y133" s="744"/>
      <c r="Z133" s="745"/>
      <c r="AA133" s="746">
        <v>6.7</v>
      </c>
      <c r="AB133" s="747"/>
      <c r="AC133" s="747"/>
      <c r="AD133" s="747"/>
      <c r="AE133" s="748"/>
      <c r="AF133" s="746">
        <v>6.4</v>
      </c>
      <c r="AG133" s="747"/>
      <c r="AH133" s="747"/>
      <c r="AI133" s="747"/>
      <c r="AJ133" s="748"/>
      <c r="AK133" s="746">
        <v>5.5</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9" scale="27"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O28" zoomScale="75" zoomScaleNormal="85" zoomScaleSheetLayoutView="75" workbookViewId="0">
      <selection activeCell="L52" sqref="L52:L5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22"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19" workbookViewId="0">
      <selection activeCell="G42" sqref="G42"/>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8" t="s">
        <v>465</v>
      </c>
      <c r="L7" s="254"/>
      <c r="M7" s="255" t="s">
        <v>466</v>
      </c>
      <c r="N7" s="256"/>
    </row>
    <row r="8" spans="1:16">
      <c r="A8" s="248"/>
      <c r="B8" s="244"/>
      <c r="C8" s="244"/>
      <c r="D8" s="244"/>
      <c r="E8" s="244"/>
      <c r="F8" s="244"/>
      <c r="G8" s="257"/>
      <c r="H8" s="258"/>
      <c r="I8" s="258"/>
      <c r="J8" s="259"/>
      <c r="K8" s="1119"/>
      <c r="L8" s="260" t="s">
        <v>467</v>
      </c>
      <c r="M8" s="261" t="s">
        <v>468</v>
      </c>
      <c r="N8" s="262" t="s">
        <v>469</v>
      </c>
    </row>
    <row r="9" spans="1:16">
      <c r="A9" s="248"/>
      <c r="B9" s="244"/>
      <c r="C9" s="244"/>
      <c r="D9" s="244"/>
      <c r="E9" s="244"/>
      <c r="F9" s="244"/>
      <c r="G9" s="1132" t="s">
        <v>470</v>
      </c>
      <c r="H9" s="1133"/>
      <c r="I9" s="1133"/>
      <c r="J9" s="1134"/>
      <c r="K9" s="263">
        <v>2467197</v>
      </c>
      <c r="L9" s="264">
        <v>59473</v>
      </c>
      <c r="M9" s="265">
        <v>58739</v>
      </c>
      <c r="N9" s="266">
        <v>1.2</v>
      </c>
    </row>
    <row r="10" spans="1:16">
      <c r="A10" s="248"/>
      <c r="B10" s="244"/>
      <c r="C10" s="244"/>
      <c r="D10" s="244"/>
      <c r="E10" s="244"/>
      <c r="F10" s="244"/>
      <c r="G10" s="1132" t="s">
        <v>471</v>
      </c>
      <c r="H10" s="1133"/>
      <c r="I10" s="1133"/>
      <c r="J10" s="1134"/>
      <c r="K10" s="267">
        <v>407348</v>
      </c>
      <c r="L10" s="268">
        <v>9819</v>
      </c>
      <c r="M10" s="269">
        <v>5215</v>
      </c>
      <c r="N10" s="270">
        <v>88.3</v>
      </c>
    </row>
    <row r="11" spans="1:16" ht="13.5" customHeight="1">
      <c r="A11" s="248"/>
      <c r="B11" s="244"/>
      <c r="C11" s="244"/>
      <c r="D11" s="244"/>
      <c r="E11" s="244"/>
      <c r="F11" s="244"/>
      <c r="G11" s="1132" t="s">
        <v>472</v>
      </c>
      <c r="H11" s="1133"/>
      <c r="I11" s="1133"/>
      <c r="J11" s="1134"/>
      <c r="K11" s="267">
        <v>4500</v>
      </c>
      <c r="L11" s="268">
        <v>108</v>
      </c>
      <c r="M11" s="269">
        <v>7772</v>
      </c>
      <c r="N11" s="270">
        <v>-98.6</v>
      </c>
    </row>
    <row r="12" spans="1:16" ht="13.5" customHeight="1">
      <c r="A12" s="248"/>
      <c r="B12" s="244"/>
      <c r="C12" s="244"/>
      <c r="D12" s="244"/>
      <c r="E12" s="244"/>
      <c r="F12" s="244"/>
      <c r="G12" s="1132" t="s">
        <v>473</v>
      </c>
      <c r="H12" s="1133"/>
      <c r="I12" s="1133"/>
      <c r="J12" s="1134"/>
      <c r="K12" s="267">
        <v>21528</v>
      </c>
      <c r="L12" s="268">
        <v>519</v>
      </c>
      <c r="M12" s="269">
        <v>135</v>
      </c>
      <c r="N12" s="270">
        <v>284.39999999999998</v>
      </c>
    </row>
    <row r="13" spans="1:16" ht="13.5" customHeight="1">
      <c r="A13" s="248"/>
      <c r="B13" s="244"/>
      <c r="C13" s="244"/>
      <c r="D13" s="244"/>
      <c r="E13" s="244"/>
      <c r="F13" s="244"/>
      <c r="G13" s="1132" t="s">
        <v>474</v>
      </c>
      <c r="H13" s="1133"/>
      <c r="I13" s="1133"/>
      <c r="J13" s="1134"/>
      <c r="K13" s="267" t="s">
        <v>475</v>
      </c>
      <c r="L13" s="268" t="s">
        <v>475</v>
      </c>
      <c r="M13" s="269">
        <v>6</v>
      </c>
      <c r="N13" s="270" t="s">
        <v>475</v>
      </c>
    </row>
    <row r="14" spans="1:16" ht="13.5" customHeight="1">
      <c r="A14" s="248"/>
      <c r="B14" s="244"/>
      <c r="C14" s="244"/>
      <c r="D14" s="244"/>
      <c r="E14" s="244"/>
      <c r="F14" s="244"/>
      <c r="G14" s="1132" t="s">
        <v>476</v>
      </c>
      <c r="H14" s="1133"/>
      <c r="I14" s="1133"/>
      <c r="J14" s="1134"/>
      <c r="K14" s="267">
        <v>76012</v>
      </c>
      <c r="L14" s="268">
        <v>1832</v>
      </c>
      <c r="M14" s="269">
        <v>2905</v>
      </c>
      <c r="N14" s="270">
        <v>-36.9</v>
      </c>
    </row>
    <row r="15" spans="1:16" ht="13.5" customHeight="1">
      <c r="A15" s="248"/>
      <c r="B15" s="244"/>
      <c r="C15" s="244"/>
      <c r="D15" s="244"/>
      <c r="E15" s="244"/>
      <c r="F15" s="244"/>
      <c r="G15" s="1132" t="s">
        <v>477</v>
      </c>
      <c r="H15" s="1133"/>
      <c r="I15" s="1133"/>
      <c r="J15" s="1134"/>
      <c r="K15" s="267">
        <v>30348</v>
      </c>
      <c r="L15" s="268">
        <v>732</v>
      </c>
      <c r="M15" s="269">
        <v>1221</v>
      </c>
      <c r="N15" s="270">
        <v>-40</v>
      </c>
    </row>
    <row r="16" spans="1:16">
      <c r="A16" s="248"/>
      <c r="B16" s="244"/>
      <c r="C16" s="244"/>
      <c r="D16" s="244"/>
      <c r="E16" s="244"/>
      <c r="F16" s="244"/>
      <c r="G16" s="1135" t="s">
        <v>478</v>
      </c>
      <c r="H16" s="1136"/>
      <c r="I16" s="1136"/>
      <c r="J16" s="1137"/>
      <c r="K16" s="268">
        <v>-219516</v>
      </c>
      <c r="L16" s="268">
        <v>-5292</v>
      </c>
      <c r="M16" s="269">
        <v>-6578</v>
      </c>
      <c r="N16" s="270">
        <v>-19.600000000000001</v>
      </c>
    </row>
    <row r="17" spans="1:16">
      <c r="A17" s="248"/>
      <c r="B17" s="244"/>
      <c r="C17" s="244"/>
      <c r="D17" s="244"/>
      <c r="E17" s="244"/>
      <c r="F17" s="244"/>
      <c r="G17" s="1135" t="s">
        <v>169</v>
      </c>
      <c r="H17" s="1136"/>
      <c r="I17" s="1136"/>
      <c r="J17" s="1137"/>
      <c r="K17" s="268">
        <v>2787417</v>
      </c>
      <c r="L17" s="268">
        <v>67193</v>
      </c>
      <c r="M17" s="269">
        <v>69416</v>
      </c>
      <c r="N17" s="270">
        <v>-3.2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29" t="s">
        <v>483</v>
      </c>
      <c r="H21" s="1130"/>
      <c r="I21" s="1130"/>
      <c r="J21" s="1131"/>
      <c r="K21" s="280">
        <v>7.01</v>
      </c>
      <c r="L21" s="281">
        <v>6.74</v>
      </c>
      <c r="M21" s="282">
        <v>0.27</v>
      </c>
      <c r="N21" s="249"/>
      <c r="O21" s="283"/>
      <c r="P21" s="279"/>
    </row>
    <row r="22" spans="1:16" s="284" customFormat="1">
      <c r="A22" s="279"/>
      <c r="B22" s="249"/>
      <c r="C22" s="249"/>
      <c r="D22" s="249"/>
      <c r="E22" s="249"/>
      <c r="F22" s="249"/>
      <c r="G22" s="1129" t="s">
        <v>484</v>
      </c>
      <c r="H22" s="1130"/>
      <c r="I22" s="1130"/>
      <c r="J22" s="1131"/>
      <c r="K22" s="285">
        <v>100.6</v>
      </c>
      <c r="L22" s="286">
        <v>96.7</v>
      </c>
      <c r="M22" s="287">
        <v>3.9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485</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487</v>
      </c>
      <c r="H29" s="249"/>
      <c r="I29" s="249"/>
      <c r="J29" s="249"/>
      <c r="K29" s="244"/>
      <c r="L29" s="244"/>
      <c r="M29" s="244"/>
      <c r="N29" s="244"/>
      <c r="O29" s="293"/>
    </row>
    <row r="30" spans="1:16">
      <c r="A30" s="248"/>
      <c r="B30" s="244"/>
      <c r="C30" s="244"/>
      <c r="D30" s="244"/>
      <c r="E30" s="244"/>
      <c r="F30" s="244"/>
      <c r="G30" s="251"/>
      <c r="H30" s="252"/>
      <c r="I30" s="252"/>
      <c r="J30" s="253"/>
      <c r="K30" s="1118" t="s">
        <v>465</v>
      </c>
      <c r="L30" s="254"/>
      <c r="M30" s="255" t="s">
        <v>466</v>
      </c>
      <c r="N30" s="256"/>
    </row>
    <row r="31" spans="1:16">
      <c r="A31" s="248"/>
      <c r="B31" s="244"/>
      <c r="C31" s="244"/>
      <c r="D31" s="244"/>
      <c r="E31" s="244"/>
      <c r="F31" s="244"/>
      <c r="G31" s="257"/>
      <c r="H31" s="258"/>
      <c r="I31" s="258"/>
      <c r="J31" s="259"/>
      <c r="K31" s="1119"/>
      <c r="L31" s="260" t="s">
        <v>467</v>
      </c>
      <c r="M31" s="261" t="s">
        <v>468</v>
      </c>
      <c r="N31" s="262" t="s">
        <v>469</v>
      </c>
    </row>
    <row r="32" spans="1:16" ht="27" customHeight="1">
      <c r="A32" s="248"/>
      <c r="B32" s="244"/>
      <c r="C32" s="244"/>
      <c r="D32" s="244"/>
      <c r="E32" s="244"/>
      <c r="F32" s="244"/>
      <c r="G32" s="1120" t="s">
        <v>488</v>
      </c>
      <c r="H32" s="1121"/>
      <c r="I32" s="1121"/>
      <c r="J32" s="1122"/>
      <c r="K32" s="294">
        <v>717605</v>
      </c>
      <c r="L32" s="294">
        <v>17298</v>
      </c>
      <c r="M32" s="295">
        <v>33867</v>
      </c>
      <c r="N32" s="296">
        <v>-48.9</v>
      </c>
    </row>
    <row r="33" spans="1:16" ht="13.5" customHeight="1">
      <c r="A33" s="248"/>
      <c r="B33" s="244"/>
      <c r="C33" s="244"/>
      <c r="D33" s="244"/>
      <c r="E33" s="244"/>
      <c r="F33" s="244"/>
      <c r="G33" s="1120" t="s">
        <v>489</v>
      </c>
      <c r="H33" s="1121"/>
      <c r="I33" s="1121"/>
      <c r="J33" s="1122"/>
      <c r="K33" s="294" t="s">
        <v>475</v>
      </c>
      <c r="L33" s="294" t="s">
        <v>475</v>
      </c>
      <c r="M33" s="295" t="s">
        <v>475</v>
      </c>
      <c r="N33" s="296" t="s">
        <v>475</v>
      </c>
    </row>
    <row r="34" spans="1:16" ht="27" customHeight="1">
      <c r="A34" s="248"/>
      <c r="B34" s="244"/>
      <c r="C34" s="244"/>
      <c r="D34" s="244"/>
      <c r="E34" s="244"/>
      <c r="F34" s="244"/>
      <c r="G34" s="1120" t="s">
        <v>490</v>
      </c>
      <c r="H34" s="1121"/>
      <c r="I34" s="1121"/>
      <c r="J34" s="1122"/>
      <c r="K34" s="294" t="s">
        <v>475</v>
      </c>
      <c r="L34" s="294" t="s">
        <v>475</v>
      </c>
      <c r="M34" s="295">
        <v>5</v>
      </c>
      <c r="N34" s="296" t="s">
        <v>475</v>
      </c>
    </row>
    <row r="35" spans="1:16" ht="27" customHeight="1">
      <c r="A35" s="248"/>
      <c r="B35" s="244"/>
      <c r="C35" s="244"/>
      <c r="D35" s="244"/>
      <c r="E35" s="244"/>
      <c r="F35" s="244"/>
      <c r="G35" s="1120" t="s">
        <v>491</v>
      </c>
      <c r="H35" s="1121"/>
      <c r="I35" s="1121"/>
      <c r="J35" s="1122"/>
      <c r="K35" s="294">
        <v>419933</v>
      </c>
      <c r="L35" s="294">
        <v>10123</v>
      </c>
      <c r="M35" s="295">
        <v>10553</v>
      </c>
      <c r="N35" s="296">
        <v>-4.0999999999999996</v>
      </c>
    </row>
    <row r="36" spans="1:16" ht="27" customHeight="1">
      <c r="A36" s="248"/>
      <c r="B36" s="244"/>
      <c r="C36" s="244"/>
      <c r="D36" s="244"/>
      <c r="E36" s="244"/>
      <c r="F36" s="244"/>
      <c r="G36" s="1120" t="s">
        <v>492</v>
      </c>
      <c r="H36" s="1121"/>
      <c r="I36" s="1121"/>
      <c r="J36" s="1122"/>
      <c r="K36" s="294">
        <v>14197</v>
      </c>
      <c r="L36" s="294">
        <v>342</v>
      </c>
      <c r="M36" s="295">
        <v>2741</v>
      </c>
      <c r="N36" s="296">
        <v>-87.5</v>
      </c>
    </row>
    <row r="37" spans="1:16" ht="13.5" customHeight="1">
      <c r="A37" s="248"/>
      <c r="B37" s="244"/>
      <c r="C37" s="244"/>
      <c r="D37" s="244"/>
      <c r="E37" s="244"/>
      <c r="F37" s="244"/>
      <c r="G37" s="1120" t="s">
        <v>493</v>
      </c>
      <c r="H37" s="1121"/>
      <c r="I37" s="1121"/>
      <c r="J37" s="1122"/>
      <c r="K37" s="294">
        <v>35638</v>
      </c>
      <c r="L37" s="294">
        <v>859</v>
      </c>
      <c r="M37" s="295">
        <v>1442</v>
      </c>
      <c r="N37" s="296">
        <v>-40.4</v>
      </c>
    </row>
    <row r="38" spans="1:16" ht="27" customHeight="1">
      <c r="A38" s="248"/>
      <c r="B38" s="244"/>
      <c r="C38" s="244"/>
      <c r="D38" s="244"/>
      <c r="E38" s="244"/>
      <c r="F38" s="244"/>
      <c r="G38" s="1123" t="s">
        <v>494</v>
      </c>
      <c r="H38" s="1124"/>
      <c r="I38" s="1124"/>
      <c r="J38" s="1125"/>
      <c r="K38" s="297" t="s">
        <v>475</v>
      </c>
      <c r="L38" s="297" t="s">
        <v>475</v>
      </c>
      <c r="M38" s="298">
        <v>2</v>
      </c>
      <c r="N38" s="299" t="s">
        <v>475</v>
      </c>
      <c r="O38" s="293"/>
    </row>
    <row r="39" spans="1:16">
      <c r="A39" s="248"/>
      <c r="B39" s="244"/>
      <c r="C39" s="244"/>
      <c r="D39" s="244"/>
      <c r="E39" s="244"/>
      <c r="F39" s="244"/>
      <c r="G39" s="1123" t="s">
        <v>495</v>
      </c>
      <c r="H39" s="1124"/>
      <c r="I39" s="1124"/>
      <c r="J39" s="1125"/>
      <c r="K39" s="300" t="s">
        <v>475</v>
      </c>
      <c r="L39" s="300" t="s">
        <v>475</v>
      </c>
      <c r="M39" s="301">
        <v>-3178</v>
      </c>
      <c r="N39" s="302" t="s">
        <v>475</v>
      </c>
      <c r="O39" s="293"/>
    </row>
    <row r="40" spans="1:16" ht="27" customHeight="1">
      <c r="A40" s="248"/>
      <c r="B40" s="244"/>
      <c r="C40" s="244"/>
      <c r="D40" s="244"/>
      <c r="E40" s="244"/>
      <c r="F40" s="244"/>
      <c r="G40" s="1120" t="s">
        <v>496</v>
      </c>
      <c r="H40" s="1121"/>
      <c r="I40" s="1121"/>
      <c r="J40" s="1122"/>
      <c r="K40" s="300">
        <v>-870736</v>
      </c>
      <c r="L40" s="300">
        <v>-20990</v>
      </c>
      <c r="M40" s="301">
        <v>-30469</v>
      </c>
      <c r="N40" s="302">
        <v>-31.1</v>
      </c>
      <c r="O40" s="293"/>
    </row>
    <row r="41" spans="1:16">
      <c r="A41" s="248"/>
      <c r="B41" s="244"/>
      <c r="C41" s="244"/>
      <c r="D41" s="244"/>
      <c r="E41" s="244"/>
      <c r="F41" s="244"/>
      <c r="G41" s="1126" t="s">
        <v>279</v>
      </c>
      <c r="H41" s="1127"/>
      <c r="I41" s="1127"/>
      <c r="J41" s="1128"/>
      <c r="K41" s="294">
        <v>316637</v>
      </c>
      <c r="L41" s="300">
        <v>7633</v>
      </c>
      <c r="M41" s="301">
        <v>14963</v>
      </c>
      <c r="N41" s="302">
        <v>-49</v>
      </c>
      <c r="O41" s="293"/>
    </row>
    <row r="42" spans="1:16">
      <c r="A42" s="248"/>
      <c r="B42" s="244"/>
      <c r="C42" s="244"/>
      <c r="D42" s="244"/>
      <c r="E42" s="244"/>
      <c r="F42" s="244"/>
      <c r="G42" s="303" t="s">
        <v>497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498</v>
      </c>
      <c r="B47" s="244"/>
      <c r="C47" s="244"/>
      <c r="D47" s="244"/>
      <c r="E47" s="244"/>
      <c r="F47" s="244"/>
      <c r="G47" s="244"/>
      <c r="H47" s="244"/>
      <c r="I47" s="244"/>
      <c r="J47" s="244"/>
      <c r="K47" s="244"/>
      <c r="L47" s="244"/>
      <c r="M47" s="244"/>
      <c r="N47" s="244"/>
    </row>
    <row r="48" spans="1:16">
      <c r="A48" s="248"/>
      <c r="B48" s="244"/>
      <c r="C48" s="244"/>
      <c r="D48" s="244"/>
      <c r="E48" s="244"/>
      <c r="F48" s="244"/>
      <c r="G48" s="308" t="s">
        <v>499</v>
      </c>
      <c r="H48" s="308"/>
      <c r="I48" s="308"/>
      <c r="J48" s="308"/>
      <c r="K48" s="308"/>
      <c r="L48" s="308"/>
      <c r="M48" s="309"/>
      <c r="N48" s="308"/>
    </row>
    <row r="49" spans="1:14" ht="13.5" customHeight="1">
      <c r="A49" s="248"/>
      <c r="B49" s="244"/>
      <c r="C49" s="244"/>
      <c r="D49" s="244"/>
      <c r="E49" s="244"/>
      <c r="F49" s="244"/>
      <c r="G49" s="310"/>
      <c r="H49" s="311"/>
      <c r="I49" s="1113" t="s">
        <v>465</v>
      </c>
      <c r="J49" s="1115" t="s">
        <v>500</v>
      </c>
      <c r="K49" s="1116"/>
      <c r="L49" s="1116"/>
      <c r="M49" s="1116"/>
      <c r="N49" s="1117"/>
    </row>
    <row r="50" spans="1:14">
      <c r="A50" s="248"/>
      <c r="B50" s="244"/>
      <c r="C50" s="244"/>
      <c r="D50" s="244"/>
      <c r="E50" s="244"/>
      <c r="F50" s="244"/>
      <c r="G50" s="312"/>
      <c r="H50" s="313"/>
      <c r="I50" s="1114"/>
      <c r="J50" s="314" t="s">
        <v>501</v>
      </c>
      <c r="K50" s="315" t="s">
        <v>502</v>
      </c>
      <c r="L50" s="316" t="s">
        <v>503</v>
      </c>
      <c r="M50" s="317" t="s">
        <v>504</v>
      </c>
      <c r="N50" s="318" t="s">
        <v>505</v>
      </c>
    </row>
    <row r="51" spans="1:14">
      <c r="A51" s="248"/>
      <c r="B51" s="244"/>
      <c r="C51" s="244"/>
      <c r="D51" s="244"/>
      <c r="E51" s="244"/>
      <c r="F51" s="244"/>
      <c r="G51" s="310" t="s">
        <v>506</v>
      </c>
      <c r="H51" s="311"/>
      <c r="I51" s="319">
        <v>1369541</v>
      </c>
      <c r="J51" s="320">
        <v>34108</v>
      </c>
      <c r="K51" s="321">
        <v>2.5</v>
      </c>
      <c r="L51" s="322">
        <v>47258</v>
      </c>
      <c r="M51" s="323">
        <v>34.5</v>
      </c>
      <c r="N51" s="324">
        <v>-32</v>
      </c>
    </row>
    <row r="52" spans="1:14">
      <c r="A52" s="248"/>
      <c r="B52" s="244"/>
      <c r="C52" s="244"/>
      <c r="D52" s="244"/>
      <c r="E52" s="244"/>
      <c r="F52" s="244"/>
      <c r="G52" s="325"/>
      <c r="H52" s="326" t="s">
        <v>507</v>
      </c>
      <c r="I52" s="327">
        <v>830507</v>
      </c>
      <c r="J52" s="328">
        <v>20684</v>
      </c>
      <c r="K52" s="329">
        <v>11.7</v>
      </c>
      <c r="L52" s="330">
        <v>27842</v>
      </c>
      <c r="M52" s="331">
        <v>35.9</v>
      </c>
      <c r="N52" s="332">
        <v>-24.2</v>
      </c>
    </row>
    <row r="53" spans="1:14">
      <c r="A53" s="248"/>
      <c r="B53" s="244"/>
      <c r="C53" s="244"/>
      <c r="D53" s="244"/>
      <c r="E53" s="244"/>
      <c r="F53" s="244"/>
      <c r="G53" s="310" t="s">
        <v>508</v>
      </c>
      <c r="H53" s="311"/>
      <c r="I53" s="319">
        <v>1944057</v>
      </c>
      <c r="J53" s="320">
        <v>48352</v>
      </c>
      <c r="K53" s="321">
        <v>41.8</v>
      </c>
      <c r="L53" s="322">
        <v>49426</v>
      </c>
      <c r="M53" s="323">
        <v>4.5999999999999996</v>
      </c>
      <c r="N53" s="324">
        <v>37.200000000000003</v>
      </c>
    </row>
    <row r="54" spans="1:14">
      <c r="A54" s="248"/>
      <c r="B54" s="244"/>
      <c r="C54" s="244"/>
      <c r="D54" s="244"/>
      <c r="E54" s="244"/>
      <c r="F54" s="244"/>
      <c r="G54" s="325"/>
      <c r="H54" s="326" t="s">
        <v>507</v>
      </c>
      <c r="I54" s="327">
        <v>925791</v>
      </c>
      <c r="J54" s="328">
        <v>23026</v>
      </c>
      <c r="K54" s="329">
        <v>11.3</v>
      </c>
      <c r="L54" s="330">
        <v>26568</v>
      </c>
      <c r="M54" s="331">
        <v>-4.5999999999999996</v>
      </c>
      <c r="N54" s="332">
        <v>15.9</v>
      </c>
    </row>
    <row r="55" spans="1:14">
      <c r="A55" s="248"/>
      <c r="B55" s="244"/>
      <c r="C55" s="244"/>
      <c r="D55" s="244"/>
      <c r="E55" s="244"/>
      <c r="F55" s="244"/>
      <c r="G55" s="310" t="s">
        <v>509</v>
      </c>
      <c r="H55" s="311"/>
      <c r="I55" s="319">
        <v>840602</v>
      </c>
      <c r="J55" s="320">
        <v>20796</v>
      </c>
      <c r="K55" s="321">
        <v>-57</v>
      </c>
      <c r="L55" s="322">
        <v>42839</v>
      </c>
      <c r="M55" s="323">
        <v>-13.3</v>
      </c>
      <c r="N55" s="324">
        <v>-43.7</v>
      </c>
    </row>
    <row r="56" spans="1:14">
      <c r="A56" s="248"/>
      <c r="B56" s="244"/>
      <c r="C56" s="244"/>
      <c r="D56" s="244"/>
      <c r="E56" s="244"/>
      <c r="F56" s="244"/>
      <c r="G56" s="325"/>
      <c r="H56" s="326" t="s">
        <v>507</v>
      </c>
      <c r="I56" s="327">
        <v>516615</v>
      </c>
      <c r="J56" s="328">
        <v>12781</v>
      </c>
      <c r="K56" s="329">
        <v>-44.5</v>
      </c>
      <c r="L56" s="330">
        <v>22027</v>
      </c>
      <c r="M56" s="331">
        <v>-17.100000000000001</v>
      </c>
      <c r="N56" s="332">
        <v>-27.4</v>
      </c>
    </row>
    <row r="57" spans="1:14">
      <c r="A57" s="248"/>
      <c r="B57" s="244"/>
      <c r="C57" s="244"/>
      <c r="D57" s="244"/>
      <c r="E57" s="244"/>
      <c r="F57" s="244"/>
      <c r="G57" s="310" t="s">
        <v>510</v>
      </c>
      <c r="H57" s="311"/>
      <c r="I57" s="319">
        <v>1490007</v>
      </c>
      <c r="J57" s="320">
        <v>36031</v>
      </c>
      <c r="K57" s="321">
        <v>73.3</v>
      </c>
      <c r="L57" s="322">
        <v>46819</v>
      </c>
      <c r="M57" s="323">
        <v>9.3000000000000007</v>
      </c>
      <c r="N57" s="324">
        <v>64</v>
      </c>
    </row>
    <row r="58" spans="1:14">
      <c r="A58" s="248"/>
      <c r="B58" s="244"/>
      <c r="C58" s="244"/>
      <c r="D58" s="244"/>
      <c r="E58" s="244"/>
      <c r="F58" s="244"/>
      <c r="G58" s="325"/>
      <c r="H58" s="326" t="s">
        <v>507</v>
      </c>
      <c r="I58" s="327">
        <v>1101975</v>
      </c>
      <c r="J58" s="328">
        <v>26648</v>
      </c>
      <c r="K58" s="329">
        <v>108.5</v>
      </c>
      <c r="L58" s="330">
        <v>24121</v>
      </c>
      <c r="M58" s="331">
        <v>9.5</v>
      </c>
      <c r="N58" s="332">
        <v>99</v>
      </c>
    </row>
    <row r="59" spans="1:14">
      <c r="A59" s="248"/>
      <c r="B59" s="244"/>
      <c r="C59" s="244"/>
      <c r="D59" s="244"/>
      <c r="E59" s="244"/>
      <c r="F59" s="244"/>
      <c r="G59" s="310" t="s">
        <v>511</v>
      </c>
      <c r="H59" s="311"/>
      <c r="I59" s="319">
        <v>1426796</v>
      </c>
      <c r="J59" s="320">
        <v>34394</v>
      </c>
      <c r="K59" s="321">
        <v>-4.5</v>
      </c>
      <c r="L59" s="322">
        <v>53270</v>
      </c>
      <c r="M59" s="323">
        <v>13.8</v>
      </c>
      <c r="N59" s="324">
        <v>-18.3</v>
      </c>
    </row>
    <row r="60" spans="1:14">
      <c r="A60" s="248"/>
      <c r="B60" s="244"/>
      <c r="C60" s="244"/>
      <c r="D60" s="244"/>
      <c r="E60" s="244"/>
      <c r="F60" s="244"/>
      <c r="G60" s="325"/>
      <c r="H60" s="326" t="s">
        <v>507</v>
      </c>
      <c r="I60" s="333">
        <v>771840</v>
      </c>
      <c r="J60" s="328">
        <v>18606</v>
      </c>
      <c r="K60" s="329">
        <v>-30.2</v>
      </c>
      <c r="L60" s="330">
        <v>24316</v>
      </c>
      <c r="M60" s="331">
        <v>0.8</v>
      </c>
      <c r="N60" s="332">
        <v>-31</v>
      </c>
    </row>
    <row r="61" spans="1:14">
      <c r="A61" s="248"/>
      <c r="B61" s="244"/>
      <c r="C61" s="244"/>
      <c r="D61" s="244"/>
      <c r="E61" s="244"/>
      <c r="F61" s="244"/>
      <c r="G61" s="310" t="s">
        <v>512</v>
      </c>
      <c r="H61" s="334"/>
      <c r="I61" s="335">
        <v>1414201</v>
      </c>
      <c r="J61" s="336">
        <v>34736</v>
      </c>
      <c r="K61" s="337">
        <v>11.2</v>
      </c>
      <c r="L61" s="338">
        <v>47922</v>
      </c>
      <c r="M61" s="339">
        <v>9.8000000000000007</v>
      </c>
      <c r="N61" s="324">
        <v>1.4</v>
      </c>
    </row>
    <row r="62" spans="1:14">
      <c r="A62" s="248"/>
      <c r="B62" s="244"/>
      <c r="C62" s="244"/>
      <c r="D62" s="244"/>
      <c r="E62" s="244"/>
      <c r="F62" s="244"/>
      <c r="G62" s="325"/>
      <c r="H62" s="326" t="s">
        <v>507</v>
      </c>
      <c r="I62" s="327">
        <v>829346</v>
      </c>
      <c r="J62" s="328">
        <v>20349</v>
      </c>
      <c r="K62" s="329">
        <v>11.4</v>
      </c>
      <c r="L62" s="330">
        <v>24975</v>
      </c>
      <c r="M62" s="331">
        <v>4.9000000000000004</v>
      </c>
      <c r="N62" s="332">
        <v>6.5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G25" zoomScaleSheetLayoutView="100" workbookViewId="0">
      <selection activeCell="M45" sqref="M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514</v>
      </c>
      <c r="G46" s="8" t="s">
        <v>515</v>
      </c>
      <c r="H46" s="8" t="s">
        <v>516</v>
      </c>
      <c r="I46" s="8" t="s">
        <v>517</v>
      </c>
      <c r="J46" s="9" t="s">
        <v>518</v>
      </c>
    </row>
    <row r="47" spans="2:10" ht="57.75" customHeight="1">
      <c r="B47" s="10"/>
      <c r="C47" s="1138" t="s">
        <v>3</v>
      </c>
      <c r="D47" s="1138"/>
      <c r="E47" s="1139"/>
      <c r="F47" s="11">
        <v>30.95</v>
      </c>
      <c r="G47" s="12">
        <v>27.93</v>
      </c>
      <c r="H47" s="12">
        <v>27.83</v>
      </c>
      <c r="I47" s="12">
        <v>25.93</v>
      </c>
      <c r="J47" s="13">
        <v>28.8</v>
      </c>
    </row>
    <row r="48" spans="2:10" ht="57.75" customHeight="1">
      <c r="B48" s="14"/>
      <c r="C48" s="1140" t="s">
        <v>4</v>
      </c>
      <c r="D48" s="1140"/>
      <c r="E48" s="1141"/>
      <c r="F48" s="15">
        <v>4.82</v>
      </c>
      <c r="G48" s="16">
        <v>5</v>
      </c>
      <c r="H48" s="16">
        <v>2.42</v>
      </c>
      <c r="I48" s="16">
        <v>5.7</v>
      </c>
      <c r="J48" s="17">
        <v>6.75</v>
      </c>
    </row>
    <row r="49" spans="2:10" ht="57.75" customHeight="1" thickBot="1">
      <c r="B49" s="18"/>
      <c r="C49" s="1142" t="s">
        <v>5</v>
      </c>
      <c r="D49" s="1142"/>
      <c r="E49" s="1143"/>
      <c r="F49" s="19" t="s">
        <v>519</v>
      </c>
      <c r="G49" s="20" t="s">
        <v>520</v>
      </c>
      <c r="H49" s="20" t="s">
        <v>521</v>
      </c>
      <c r="I49" s="20" t="s">
        <v>522</v>
      </c>
      <c r="J49" s="21">
        <v>1.1299999999999999</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6" zoomScale="75" zoomScaleNormal="75" zoomScaleSheetLayoutView="100" workbookViewId="0">
      <selection activeCell="H34" sqref="H34"/>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c r="A34" s="22"/>
      <c r="B34" s="31"/>
      <c r="C34" s="1150" t="s">
        <v>523</v>
      </c>
      <c r="D34" s="1150"/>
      <c r="E34" s="1151"/>
      <c r="F34" s="32">
        <v>13.93</v>
      </c>
      <c r="G34" s="33">
        <v>13.89</v>
      </c>
      <c r="H34" s="33">
        <v>14.83</v>
      </c>
      <c r="I34" s="33">
        <v>16.09</v>
      </c>
      <c r="J34" s="34">
        <v>16.28</v>
      </c>
      <c r="K34" s="22"/>
      <c r="L34" s="22"/>
      <c r="M34" s="22"/>
      <c r="N34" s="22"/>
      <c r="O34" s="22"/>
      <c r="P34" s="22"/>
    </row>
    <row r="35" spans="1:16" ht="39" customHeight="1">
      <c r="A35" s="22"/>
      <c r="B35" s="35"/>
      <c r="C35" s="1144" t="s">
        <v>524</v>
      </c>
      <c r="D35" s="1145"/>
      <c r="E35" s="1146"/>
      <c r="F35" s="36">
        <v>4.82</v>
      </c>
      <c r="G35" s="37">
        <v>5</v>
      </c>
      <c r="H35" s="37">
        <v>2.41</v>
      </c>
      <c r="I35" s="37">
        <v>5.7</v>
      </c>
      <c r="J35" s="38">
        <v>6.75</v>
      </c>
      <c r="K35" s="22"/>
      <c r="L35" s="22"/>
      <c r="M35" s="22"/>
      <c r="N35" s="22"/>
      <c r="O35" s="22"/>
      <c r="P35" s="22"/>
    </row>
    <row r="36" spans="1:16" ht="39" customHeight="1">
      <c r="A36" s="22"/>
      <c r="B36" s="35"/>
      <c r="C36" s="1144" t="s">
        <v>525</v>
      </c>
      <c r="D36" s="1145"/>
      <c r="E36" s="1146"/>
      <c r="F36" s="36">
        <v>2</v>
      </c>
      <c r="G36" s="37">
        <v>1.21</v>
      </c>
      <c r="H36" s="37">
        <v>1.1599999999999999</v>
      </c>
      <c r="I36" s="37">
        <v>1.1399999999999999</v>
      </c>
      <c r="J36" s="38">
        <v>2.67</v>
      </c>
      <c r="K36" s="22"/>
      <c r="L36" s="22"/>
      <c r="M36" s="22"/>
      <c r="N36" s="22"/>
      <c r="O36" s="22"/>
      <c r="P36" s="22"/>
    </row>
    <row r="37" spans="1:16" ht="39" customHeight="1">
      <c r="A37" s="22"/>
      <c r="B37" s="35"/>
      <c r="C37" s="1144" t="s">
        <v>526</v>
      </c>
      <c r="D37" s="1145"/>
      <c r="E37" s="1146"/>
      <c r="F37" s="36">
        <v>1.35</v>
      </c>
      <c r="G37" s="37">
        <v>1.83</v>
      </c>
      <c r="H37" s="37">
        <v>2.4700000000000002</v>
      </c>
      <c r="I37" s="37">
        <v>1.63</v>
      </c>
      <c r="J37" s="38">
        <v>1.56</v>
      </c>
      <c r="K37" s="22"/>
      <c r="L37" s="22"/>
      <c r="M37" s="22"/>
      <c r="N37" s="22"/>
      <c r="O37" s="22"/>
      <c r="P37" s="22"/>
    </row>
    <row r="38" spans="1:16" ht="39" customHeight="1">
      <c r="A38" s="22"/>
      <c r="B38" s="35"/>
      <c r="C38" s="1144" t="s">
        <v>527</v>
      </c>
      <c r="D38" s="1145"/>
      <c r="E38" s="1146"/>
      <c r="F38" s="36">
        <v>0.43</v>
      </c>
      <c r="G38" s="37">
        <v>0.59</v>
      </c>
      <c r="H38" s="37">
        <v>0.5</v>
      </c>
      <c r="I38" s="37">
        <v>1.57</v>
      </c>
      <c r="J38" s="38">
        <v>0.77</v>
      </c>
      <c r="K38" s="22"/>
      <c r="L38" s="22"/>
      <c r="M38" s="22"/>
      <c r="N38" s="22"/>
      <c r="O38" s="22"/>
      <c r="P38" s="22"/>
    </row>
    <row r="39" spans="1:16" ht="39" customHeight="1">
      <c r="A39" s="22"/>
      <c r="B39" s="35"/>
      <c r="C39" s="1144" t="s">
        <v>528</v>
      </c>
      <c r="D39" s="1145"/>
      <c r="E39" s="1146"/>
      <c r="F39" s="36">
        <v>0.13</v>
      </c>
      <c r="G39" s="37">
        <v>0.15</v>
      </c>
      <c r="H39" s="37">
        <v>0.25</v>
      </c>
      <c r="I39" s="37">
        <v>0.38</v>
      </c>
      <c r="J39" s="38">
        <v>0.24</v>
      </c>
      <c r="K39" s="22"/>
      <c r="L39" s="22"/>
      <c r="M39" s="22"/>
      <c r="N39" s="22"/>
      <c r="O39" s="22"/>
      <c r="P39" s="22"/>
    </row>
    <row r="40" spans="1:16" ht="39" customHeight="1">
      <c r="A40" s="22"/>
      <c r="B40" s="35"/>
      <c r="C40" s="1144" t="s">
        <v>529</v>
      </c>
      <c r="D40" s="1145"/>
      <c r="E40" s="1146"/>
      <c r="F40" s="36">
        <v>0.14000000000000001</v>
      </c>
      <c r="G40" s="37">
        <v>0.09</v>
      </c>
      <c r="H40" s="37">
        <v>0.17</v>
      </c>
      <c r="I40" s="37">
        <v>0.21</v>
      </c>
      <c r="J40" s="38">
        <v>0.1</v>
      </c>
      <c r="K40" s="22"/>
      <c r="L40" s="22"/>
      <c r="M40" s="22"/>
      <c r="N40" s="22"/>
      <c r="O40" s="22"/>
      <c r="P40" s="22"/>
    </row>
    <row r="41" spans="1:16" ht="39" customHeight="1">
      <c r="A41" s="22"/>
      <c r="B41" s="35"/>
      <c r="C41" s="1144" t="s">
        <v>530</v>
      </c>
      <c r="D41" s="1145"/>
      <c r="E41" s="1146"/>
      <c r="F41" s="36">
        <v>0</v>
      </c>
      <c r="G41" s="37">
        <v>0</v>
      </c>
      <c r="H41" s="37">
        <v>0</v>
      </c>
      <c r="I41" s="37">
        <v>0</v>
      </c>
      <c r="J41" s="38">
        <v>0</v>
      </c>
      <c r="K41" s="22"/>
      <c r="L41" s="22"/>
      <c r="M41" s="22"/>
      <c r="N41" s="22"/>
      <c r="O41" s="22"/>
      <c r="P41" s="22"/>
    </row>
    <row r="42" spans="1:16" ht="39" customHeight="1">
      <c r="A42" s="22"/>
      <c r="B42" s="39"/>
      <c r="C42" s="1144" t="s">
        <v>531</v>
      </c>
      <c r="D42" s="1145"/>
      <c r="E42" s="1146"/>
      <c r="F42" s="36" t="s">
        <v>475</v>
      </c>
      <c r="G42" s="37" t="s">
        <v>475</v>
      </c>
      <c r="H42" s="37" t="s">
        <v>475</v>
      </c>
      <c r="I42" s="37" t="s">
        <v>475</v>
      </c>
      <c r="J42" s="38" t="s">
        <v>475</v>
      </c>
      <c r="K42" s="22"/>
      <c r="L42" s="22"/>
      <c r="M42" s="22"/>
      <c r="N42" s="22"/>
      <c r="O42" s="22"/>
      <c r="P42" s="22"/>
    </row>
    <row r="43" spans="1:16" ht="39" customHeight="1" thickBot="1">
      <c r="A43" s="22"/>
      <c r="B43" s="40"/>
      <c r="C43" s="1147" t="s">
        <v>532</v>
      </c>
      <c r="D43" s="1148"/>
      <c r="E43" s="1149"/>
      <c r="F43" s="41">
        <v>0.01</v>
      </c>
      <c r="G43" s="42">
        <v>0</v>
      </c>
      <c r="H43" s="42" t="s">
        <v>475</v>
      </c>
      <c r="I43" s="42" t="s">
        <v>475</v>
      </c>
      <c r="J43" s="43" t="s">
        <v>475</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E1" zoomScale="75" zoomScaleNormal="75" zoomScaleSheetLayoutView="55" workbookViewId="0">
      <selection activeCell="M2" sqref="M2"/>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c r="A45" s="48"/>
      <c r="B45" s="1160" t="s">
        <v>11</v>
      </c>
      <c r="C45" s="1161"/>
      <c r="D45" s="58"/>
      <c r="E45" s="1166" t="s">
        <v>12</v>
      </c>
      <c r="F45" s="1166"/>
      <c r="G45" s="1166"/>
      <c r="H45" s="1166"/>
      <c r="I45" s="1166"/>
      <c r="J45" s="1167"/>
      <c r="K45" s="59">
        <v>741</v>
      </c>
      <c r="L45" s="60">
        <v>761</v>
      </c>
      <c r="M45" s="60">
        <v>748</v>
      </c>
      <c r="N45" s="60">
        <v>757</v>
      </c>
      <c r="O45" s="61">
        <v>718</v>
      </c>
      <c r="P45" s="48"/>
      <c r="Q45" s="48"/>
      <c r="R45" s="48"/>
      <c r="S45" s="48"/>
      <c r="T45" s="48"/>
      <c r="U45" s="48"/>
    </row>
    <row r="46" spans="1:21" ht="30.75" customHeight="1">
      <c r="A46" s="48"/>
      <c r="B46" s="1162"/>
      <c r="C46" s="1163"/>
      <c r="D46" s="62"/>
      <c r="E46" s="1154" t="s">
        <v>13</v>
      </c>
      <c r="F46" s="1154"/>
      <c r="G46" s="1154"/>
      <c r="H46" s="1154"/>
      <c r="I46" s="1154"/>
      <c r="J46" s="1155"/>
      <c r="K46" s="63" t="s">
        <v>475</v>
      </c>
      <c r="L46" s="64" t="s">
        <v>475</v>
      </c>
      <c r="M46" s="64" t="s">
        <v>475</v>
      </c>
      <c r="N46" s="64" t="s">
        <v>475</v>
      </c>
      <c r="O46" s="65" t="s">
        <v>475</v>
      </c>
      <c r="P46" s="48"/>
      <c r="Q46" s="48"/>
      <c r="R46" s="48"/>
      <c r="S46" s="48"/>
      <c r="T46" s="48"/>
      <c r="U46" s="48"/>
    </row>
    <row r="47" spans="1:21" ht="30.75" customHeight="1">
      <c r="A47" s="48"/>
      <c r="B47" s="1162"/>
      <c r="C47" s="1163"/>
      <c r="D47" s="62"/>
      <c r="E47" s="1154" t="s">
        <v>14</v>
      </c>
      <c r="F47" s="1154"/>
      <c r="G47" s="1154"/>
      <c r="H47" s="1154"/>
      <c r="I47" s="1154"/>
      <c r="J47" s="1155"/>
      <c r="K47" s="63" t="s">
        <v>475</v>
      </c>
      <c r="L47" s="64" t="s">
        <v>475</v>
      </c>
      <c r="M47" s="64" t="s">
        <v>475</v>
      </c>
      <c r="N47" s="64" t="s">
        <v>475</v>
      </c>
      <c r="O47" s="65" t="s">
        <v>475</v>
      </c>
      <c r="P47" s="48"/>
      <c r="Q47" s="48"/>
      <c r="R47" s="48"/>
      <c r="S47" s="48"/>
      <c r="T47" s="48"/>
      <c r="U47" s="48"/>
    </row>
    <row r="48" spans="1:21" ht="30.75" customHeight="1">
      <c r="A48" s="48"/>
      <c r="B48" s="1162"/>
      <c r="C48" s="1163"/>
      <c r="D48" s="62"/>
      <c r="E48" s="1154" t="s">
        <v>15</v>
      </c>
      <c r="F48" s="1154"/>
      <c r="G48" s="1154"/>
      <c r="H48" s="1154"/>
      <c r="I48" s="1154"/>
      <c r="J48" s="1155"/>
      <c r="K48" s="63">
        <v>436</v>
      </c>
      <c r="L48" s="64">
        <v>432</v>
      </c>
      <c r="M48" s="64">
        <v>415</v>
      </c>
      <c r="N48" s="64">
        <v>394</v>
      </c>
      <c r="O48" s="65">
        <v>420</v>
      </c>
      <c r="P48" s="48"/>
      <c r="Q48" s="48"/>
      <c r="R48" s="48"/>
      <c r="S48" s="48"/>
      <c r="T48" s="48"/>
      <c r="U48" s="48"/>
    </row>
    <row r="49" spans="1:21" ht="30.75" customHeight="1">
      <c r="A49" s="48"/>
      <c r="B49" s="1162"/>
      <c r="C49" s="1163"/>
      <c r="D49" s="62"/>
      <c r="E49" s="1154" t="s">
        <v>16</v>
      </c>
      <c r="F49" s="1154"/>
      <c r="G49" s="1154"/>
      <c r="H49" s="1154"/>
      <c r="I49" s="1154"/>
      <c r="J49" s="1155"/>
      <c r="K49" s="63">
        <v>72</v>
      </c>
      <c r="L49" s="64">
        <v>74</v>
      </c>
      <c r="M49" s="64">
        <v>70</v>
      </c>
      <c r="N49" s="64">
        <v>60</v>
      </c>
      <c r="O49" s="65">
        <v>14</v>
      </c>
      <c r="P49" s="48"/>
      <c r="Q49" s="48"/>
      <c r="R49" s="48"/>
      <c r="S49" s="48"/>
      <c r="T49" s="48"/>
      <c r="U49" s="48"/>
    </row>
    <row r="50" spans="1:21" ht="30.75" customHeight="1">
      <c r="A50" s="48"/>
      <c r="B50" s="1162"/>
      <c r="C50" s="1163"/>
      <c r="D50" s="62"/>
      <c r="E50" s="1154" t="s">
        <v>17</v>
      </c>
      <c r="F50" s="1154"/>
      <c r="G50" s="1154"/>
      <c r="H50" s="1154"/>
      <c r="I50" s="1154"/>
      <c r="J50" s="1155"/>
      <c r="K50" s="63">
        <v>72</v>
      </c>
      <c r="L50" s="64">
        <v>58</v>
      </c>
      <c r="M50" s="64">
        <v>50</v>
      </c>
      <c r="N50" s="64">
        <v>45</v>
      </c>
      <c r="O50" s="65">
        <v>36</v>
      </c>
      <c r="P50" s="48"/>
      <c r="Q50" s="48"/>
      <c r="R50" s="48"/>
      <c r="S50" s="48"/>
      <c r="T50" s="48"/>
      <c r="U50" s="48"/>
    </row>
    <row r="51" spans="1:21" ht="30.75" customHeight="1">
      <c r="A51" s="48"/>
      <c r="B51" s="1164"/>
      <c r="C51" s="1165"/>
      <c r="D51" s="66"/>
      <c r="E51" s="1154" t="s">
        <v>18</v>
      </c>
      <c r="F51" s="1154"/>
      <c r="G51" s="1154"/>
      <c r="H51" s="1154"/>
      <c r="I51" s="1154"/>
      <c r="J51" s="1155"/>
      <c r="K51" s="63">
        <v>0</v>
      </c>
      <c r="L51" s="64">
        <v>0</v>
      </c>
      <c r="M51" s="64">
        <v>0</v>
      </c>
      <c r="N51" s="64">
        <v>0</v>
      </c>
      <c r="O51" s="65" t="s">
        <v>475</v>
      </c>
      <c r="P51" s="48"/>
      <c r="Q51" s="48"/>
      <c r="R51" s="48"/>
      <c r="S51" s="48"/>
      <c r="T51" s="48"/>
      <c r="U51" s="48"/>
    </row>
    <row r="52" spans="1:21" ht="30.75" customHeight="1">
      <c r="A52" s="48"/>
      <c r="B52" s="1152" t="s">
        <v>19</v>
      </c>
      <c r="C52" s="1153"/>
      <c r="D52" s="66"/>
      <c r="E52" s="1154" t="s">
        <v>20</v>
      </c>
      <c r="F52" s="1154"/>
      <c r="G52" s="1154"/>
      <c r="H52" s="1154"/>
      <c r="I52" s="1154"/>
      <c r="J52" s="1155"/>
      <c r="K52" s="63">
        <v>857</v>
      </c>
      <c r="L52" s="64">
        <v>832</v>
      </c>
      <c r="M52" s="64">
        <v>819</v>
      </c>
      <c r="N52" s="64">
        <v>853</v>
      </c>
      <c r="O52" s="65">
        <v>871</v>
      </c>
      <c r="P52" s="48"/>
      <c r="Q52" s="48"/>
      <c r="R52" s="48"/>
      <c r="S52" s="48"/>
      <c r="T52" s="48"/>
      <c r="U52" s="48"/>
    </row>
    <row r="53" spans="1:21" ht="30.75" customHeight="1" thickBot="1">
      <c r="A53" s="48"/>
      <c r="B53" s="1156" t="s">
        <v>21</v>
      </c>
      <c r="C53" s="1157"/>
      <c r="D53" s="67"/>
      <c r="E53" s="1158" t="s">
        <v>22</v>
      </c>
      <c r="F53" s="1158"/>
      <c r="G53" s="1158"/>
      <c r="H53" s="1158"/>
      <c r="I53" s="1158"/>
      <c r="J53" s="1159"/>
      <c r="K53" s="68">
        <v>464</v>
      </c>
      <c r="L53" s="69">
        <v>493</v>
      </c>
      <c r="M53" s="69">
        <v>464</v>
      </c>
      <c r="N53" s="69">
        <v>403</v>
      </c>
      <c r="O53" s="70">
        <v>317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2015-04-09T00:55:41Z</cp:lastPrinted>
  <dcterms:created xsi:type="dcterms:W3CDTF">2015-02-17T07:05:36Z</dcterms:created>
  <dcterms:modified xsi:type="dcterms:W3CDTF">2015-04-16T05:33:27Z</dcterms:modified>
  <cp:category/>
</cp:coreProperties>
</file>