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C37" i="9"/>
  <c r="CO36" i="9"/>
  <c r="BW36" i="9"/>
  <c r="AM36" i="9"/>
  <c r="CO35" i="9"/>
  <c r="BW35" i="9"/>
  <c r="CO34" i="9"/>
  <c r="BW34" i="9"/>
  <c r="C34" i="9"/>
  <c r="C35" i="9" s="1"/>
  <c r="U34" i="9" l="1"/>
  <c r="U35" i="9" s="1"/>
  <c r="U36" i="9" s="1"/>
  <c r="U37" i="9" s="1"/>
  <c r="C36"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alcChain>
</file>

<file path=xl/sharedStrings.xml><?xml version="1.0" encoding="utf-8"?>
<sst xmlns="http://schemas.openxmlformats.org/spreadsheetml/2006/main" count="1024" uniqueCount="571">
  <si>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</si>
  <si>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</si>
  <si>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</si>
  <si>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</si>
  <si>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</si>
  <si>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</si>
  <si>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</si>
  <si>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</si>
  <si>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</si>
  <si>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</si>
  <si>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</si>
  <si>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</si>
  <si>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</si>
  <si>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</si>
  <si>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</si>
  <si>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</si>
  <si>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</si>
  <si>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</si>
  <si>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</si>
  <si>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</si>
  <si>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</si>
  <si>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</si>
  <si>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</si>
  <si>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</si>
  <si>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</si>
  <si>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</si>
  <si>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</si>
  <si>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</si>
  <si>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</si>
  <si>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</si>
  <si>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</si>
  <si>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</si>
  <si>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</si>
  <si>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</si>
  <si>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</si>
  <si>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</si>
  <si>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</si>
  <si>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</si>
  <si>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</si>
  <si>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</si>
  <si>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</si>
  <si>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</si>
  <si>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</si>
  <si>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</si>
  <si>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</si>
  <si>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</si>
  <si>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</si>
  <si>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</si>
  <si>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</si>
  <si>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</si>
  <si>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</si>
  <si>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</si>
  <si>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</si>
  <si>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</si>
  <si>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</si>
  <si>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</si>
  <si>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</si>
  <si>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</si>
  <si>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</si>
  <si>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</si>
  <si>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</si>
  <si>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</si>
  <si>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</si>
  <si>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</si>
  <si>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</si>
  <si>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</si>
  <si>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</si>
  <si>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</si>
  <si>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</si>
  <si>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</si>
  <si>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</si>
  <si>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</si>
  <si>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</si>
  <si>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</si>
  <si>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</si>
  <si>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</si>
  <si>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</si>
  <si>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</si>
  <si>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</si>
  <si>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</si>
  <si>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</si>
  <si>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</si>
  <si>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伊賀市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</si>
  <si>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</si>
  <si>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</si>
  <si>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</si>
  <si>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</si>
  <si>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</si>
  <si>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</si>
  <si>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</si>
  <si>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</si>
  <si>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</si>
  <si>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</si>
  <si>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</si>
  <si>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</si>
  <si>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</si>
  <si>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</si>
  <si>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</si>
  <si>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</si>
  <si>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</si>
  <si>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</si>
  <si>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</si>
  <si>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</si>
  <si>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</si>
  <si>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</si>
  <si>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</si>
  <si>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</si>
  <si>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</si>
  <si>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</si>
  <si>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</si>
  <si>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</si>
  <si>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</si>
  <si>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</si>
  <si>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</si>
  <si>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</si>
  <si>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</si>
  <si>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</si>
  <si>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</si>
  <si>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</si>
  <si>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</si>
  <si>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</si>
  <si>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</si>
  <si>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</si>
  <si>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</si>
  <si>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</si>
  <si>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</si>
  <si>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</si>
  <si>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</si>
  <si>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</si>
  <si>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</si>
  <si>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</si>
  <si>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</si>
  <si>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</si>
  <si>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</si>
  <si>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</si>
  <si>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</si>
  <si>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</si>
  <si>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</si>
  <si>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</si>
  <si>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</si>
  <si>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</si>
  <si>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</si>
  <si>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</si>
  <si>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</si>
  <si>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</si>
  <si>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</si>
  <si>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</si>
  <si>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</si>
  <si>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</si>
  <si>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</si>
  <si>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</si>
  <si>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</si>
  <si>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</si>
  <si>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</si>
  <si>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</si>
  <si>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</si>
  <si>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</si>
  <si>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</si>
  <si>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</si>
  <si>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</si>
  <si>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</si>
  <si>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</si>
  <si>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</si>
  <si>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</si>
  <si>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</si>
  <si>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</si>
  <si>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</si>
  <si>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</si>
  <si>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</si>
  <si>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</si>
  <si>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</si>
  <si>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</si>
  <si>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</si>
  <si>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</si>
  <si>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</si>
  <si>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</si>
  <si>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</si>
  <si>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</si>
  <si>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</si>
  <si>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</si>
  <si>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</si>
  <si>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</si>
  <si>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</si>
  <si>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</si>
  <si>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</si>
  <si>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</si>
  <si>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</si>
  <si>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</si>
  <si>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</si>
  <si>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</si>
  <si>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</si>
  <si>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</si>
  <si>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</si>
  <si>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</si>
  <si>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</si>
  <si>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三重県伊賀市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</si>
  <si>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</si>
  <si>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</si>
  <si>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</si>
  <si>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</si>
  <si>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</si>
  <si>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</si>
  <si>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</si>
  <si>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</si>
  <si>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</si>
  <si>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</si>
  <si>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</si>
  <si>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</si>
  <si>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</si>
  <si>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</si>
  <si>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</si>
  <si>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</si>
  <si>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</si>
  <si>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</si>
  <si>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</si>
  <si>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</si>
  <si>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</si>
  <si>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</si>
  <si>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</si>
  <si>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</si>
  <si>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</si>
  <si>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</si>
  <si>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</si>
  <si>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</si>
  <si>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</si>
  <si>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</si>
  <si>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</si>
  <si>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</si>
  <si>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</si>
  <si>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</si>
  <si>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</si>
  <si>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</si>
  <si>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</si>
  <si>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</si>
  <si>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</si>
  <si>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</si>
  <si>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</si>
  <si>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</si>
  <si>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</si>
  <si>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</si>
  <si>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</si>
  <si>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</si>
  <si>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</si>
  <si>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</si>
  <si>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</si>
  <si>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</si>
  <si>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</si>
  <si>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</si>
  <si>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</si>
  <si>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</si>
  <si>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</si>
  <si>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</si>
  <si>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</si>
  <si>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</si>
  <si>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</si>
  <si>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</si>
  <si>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</si>
  <si>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</si>
  <si>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</si>
  <si>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</si>
  <si>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</si>
  <si>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</si>
  <si>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</si>
  <si>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</si>
  <si>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</si>
  <si>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</si>
  <si>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</si>
  <si>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</si>
  <si>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</si>
  <si>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</si>
  <si>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</si>
  <si>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</si>
  <si>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</si>
  <si>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</si>
  <si>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</si>
  <si>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</si>
  <si>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</si>
  <si>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</si>
  <si>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</si>
  <si>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</si>
  <si>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</si>
  <si>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</si>
  <si>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</si>
  <si>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</si>
  <si>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</si>
  <si>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</si>
  <si>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</si>
  <si>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</si>
  <si>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</si>
  <si>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</si>
  <si>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</si>
  <si>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</si>
  <si>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</si>
  <si>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</si>
  <si>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</si>
  <si>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</si>
  <si>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</si>
  <si>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</si>
  <si>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</si>
  <si>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</si>
  <si>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</si>
  <si>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</si>
  <si>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</si>
  <si>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</si>
  <si>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</si>
  <si>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</si>
  <si>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</si>
  <si>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</si>
  <si>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</si>
  <si>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</si>
  <si>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</si>
  <si>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</si>
  <si>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</si>
  <si>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</si>
  <si>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</si>
  <si>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</si>
  <si>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</si>
  <si>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</si>
  <si>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</si>
  <si>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</si>
  <si>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</si>
  <si>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</si>
  <si>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</si>
  <si>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</si>
  <si>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</si>
  <si>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</si>
  <si>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</si>
  <si>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</si>
  <si>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</si>
  <si>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</si>
  <si>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</si>
  <si>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</si>
  <si>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</si>
  <si>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</si>
  <si>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</si>
  <si>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</si>
  <si>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</si>
  <si>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</si>
  <si>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</si>
  <si>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</si>
  <si>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</si>
  <si>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</si>
  <si>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</si>
  <si>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</si>
  <si>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</si>
  <si>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</si>
  <si>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三重県伊賀市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</si>
  <si>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</si>
  <si>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</si>
  <si>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</si>
  <si>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</si>
  <si>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</si>
  <si>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</si>
  <si>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</si>
  <si>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</si>
  <si>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</si>
  <si>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</si>
  <si>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</si>
  <si>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</si>
  <si>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</si>
  <si>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</si>
  <si>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</si>
  <si>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</si>
  <si>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</si>
  <si>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</si>
  <si>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</si>
  <si>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</si>
  <si>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</si>
  <si>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サービスエリア特別会計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</si>
  <si>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</si>
  <si>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</si>
  <si>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</si>
  <si>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</si>
  <si>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</si>
  <si>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</si>
  <si>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</si>
  <si>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</si>
  <si>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</si>
  <si>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</si>
  <si>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</si>
  <si>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</si>
  <si>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</si>
  <si>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</si>
  <si>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</si>
  <si>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</si>
  <si>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駐車場事業特別会計</t>
    <phoneticPr fontId="5"/>
  </si>
  <si>
    <t>病院事業会計</t>
    <phoneticPr fontId="5"/>
  </si>
  <si>
    <t>法適用企業</t>
    <phoneticPr fontId="5"/>
  </si>
  <si>
    <t>水道事業会計</t>
    <phoneticPr fontId="5"/>
  </si>
  <si>
    <t>農業集落排水事業特別会計</t>
    <phoneticPr fontId="5"/>
  </si>
  <si>
    <t>法非適用企業</t>
    <phoneticPr fontId="5"/>
  </si>
  <si>
    <t>公共下水道事業特別会計</t>
    <phoneticPr fontId="5"/>
  </si>
  <si>
    <t>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</si>
  <si>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</si>
  <si>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</si>
  <si>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</si>
  <si>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</si>
  <si>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</si>
  <si>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</si>
  <si>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</si>
  <si>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</si>
  <si>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</si>
  <si>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</si>
  <si>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</si>
  <si>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</si>
  <si>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</si>
  <si>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</si>
  <si>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</si>
  <si>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</si>
  <si>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</si>
  <si>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</si>
  <si>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</si>
  <si>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</si>
  <si>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</si>
  <si>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</si>
  <si>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</si>
  <si>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</si>
  <si>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</si>
  <si>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</si>
  <si>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</si>
  <si>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</si>
  <si>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</si>
  <si>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</si>
  <si>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</si>
  <si>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</si>
  <si>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</si>
  <si>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</si>
  <si>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</si>
  <si>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</si>
  <si>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</si>
  <si>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</si>
  <si>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</si>
  <si>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</si>
  <si>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</si>
  <si>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</si>
  <si>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</si>
  <si>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</si>
  <si>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</si>
  <si>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</si>
  <si>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</si>
  <si>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</si>
  <si>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</si>
  <si>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</si>
  <si>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</si>
  <si>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</si>
  <si>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</si>
  <si>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</si>
  <si>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</si>
  <si>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</si>
  <si>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</si>
  <si>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</si>
  <si>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</si>
  <si>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</si>
  <si>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</si>
  <si>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</si>
  <si>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</si>
  <si>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</si>
  <si>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</si>
  <si>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</si>
  <si>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</si>
  <si>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</si>
  <si>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</si>
  <si>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</si>
  <si>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</si>
  <si>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</si>
  <si>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</si>
  <si>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</si>
  <si>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</si>
  <si>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</si>
  <si>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</si>
  <si>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</si>
  <si>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</si>
  <si>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</si>
  <si>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</si>
  <si>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</si>
  <si>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</si>
  <si>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</si>
  <si>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</si>
  <si>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</si>
  <si>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</si>
  <si>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</si>
  <si>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</si>
  <si>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</si>
  <si>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</si>
  <si>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</si>
  <si>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</si>
  <si>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</si>
  <si>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</si>
  <si>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</si>
  <si>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</si>
  <si>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</si>
  <si>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</si>
  <si>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</si>
  <si>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</si>
  <si>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</si>
  <si>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</si>
  <si>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</si>
  <si>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</si>
  <si>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</si>
  <si>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</si>
  <si>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</si>
  <si>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</si>
  <si>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</si>
  <si>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</si>
  <si>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</si>
  <si>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</si>
  <si>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</si>
  <si>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</si>
  <si>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</si>
  <si>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</si>
  <si>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</si>
  <si>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</si>
  <si>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</si>
  <si>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</si>
  <si>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</si>
  <si>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</si>
  <si>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</si>
  <si>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</si>
  <si>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</si>
  <si>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</si>
  <si>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</si>
  <si>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</si>
  <si>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</si>
  <si>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</si>
  <si>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</si>
  <si>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</si>
  <si>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0.28</t>
  </si>
  <si>
    <t>住宅新築資金等貸付特別会計</t>
  </si>
  <si>
    <t>▲ 0.39</t>
  </si>
  <si>
    <t>▲ 0.37</t>
  </si>
  <si>
    <t>▲ 0.34</t>
  </si>
  <si>
    <t>▲ 0.35</t>
  </si>
  <si>
    <t>水道事業会計</t>
  </si>
  <si>
    <t>一般会計</t>
  </si>
  <si>
    <t>国民健康保険事業特別会計</t>
  </si>
  <si>
    <t>病院事業会計</t>
  </si>
  <si>
    <t>▲ 0.41</t>
  </si>
  <si>
    <t>介護保険事業特別会計</t>
  </si>
  <si>
    <t>農業集落排水事業特別会計</t>
  </si>
  <si>
    <t>公共下水道事業特別会計</t>
  </si>
  <si>
    <t>その他会計（赤字）</t>
  </si>
  <si>
    <t>その他会計（黒字）</t>
  </si>
  <si>
    <t>-</t>
    <phoneticPr fontId="2"/>
  </si>
  <si>
    <t>-</t>
    <phoneticPr fontId="2"/>
  </si>
  <si>
    <t>伊賀市・名張市広域行政事務組合（一般会計）</t>
    <rPh sb="0" eb="3">
      <t>イガシ</t>
    </rPh>
    <rPh sb="4" eb="7">
      <t>ナバリシ</t>
    </rPh>
    <rPh sb="7" eb="9">
      <t>コウイキ</t>
    </rPh>
    <rPh sb="9" eb="11">
      <t>ギョウセイ</t>
    </rPh>
    <rPh sb="11" eb="13">
      <t>ジム</t>
    </rPh>
    <rPh sb="13" eb="15">
      <t>クミアイ</t>
    </rPh>
    <rPh sb="16" eb="18">
      <t>イッパン</t>
    </rPh>
    <rPh sb="18" eb="20">
      <t>カイケイ</t>
    </rPh>
    <phoneticPr fontId="2"/>
  </si>
  <si>
    <t>伊賀市・名張市広域行政事務組合（食肉センター特別会計）</t>
    <rPh sb="0" eb="3">
      <t>イガシ</t>
    </rPh>
    <rPh sb="4" eb="7">
      <t>ナバリシ</t>
    </rPh>
    <rPh sb="7" eb="9">
      <t>コウイキ</t>
    </rPh>
    <rPh sb="9" eb="11">
      <t>ギョウセイ</t>
    </rPh>
    <rPh sb="11" eb="13">
      <t>ジム</t>
    </rPh>
    <rPh sb="13" eb="15">
      <t>クミアイ</t>
    </rPh>
    <rPh sb="16" eb="18">
      <t>ショクニク</t>
    </rPh>
    <rPh sb="22" eb="24">
      <t>トクベツ</t>
    </rPh>
    <rPh sb="24" eb="26">
      <t>カイケイ</t>
    </rPh>
    <phoneticPr fontId="2"/>
  </si>
  <si>
    <t>伊賀市・名張市広域行政事務組合（農業共済事業特別会計）</t>
    <rPh sb="0" eb="3">
      <t>イガシ</t>
    </rPh>
    <rPh sb="4" eb="7">
      <t>ナバリシ</t>
    </rPh>
    <rPh sb="7" eb="9">
      <t>コウイキ</t>
    </rPh>
    <rPh sb="9" eb="11">
      <t>ギョウセイ</t>
    </rPh>
    <rPh sb="11" eb="13">
      <t>ジム</t>
    </rPh>
    <rPh sb="13" eb="15">
      <t>クミアイ</t>
    </rPh>
    <rPh sb="16" eb="18">
      <t>ノウギョウ</t>
    </rPh>
    <rPh sb="18" eb="20">
      <t>キョウサイ</t>
    </rPh>
    <rPh sb="20" eb="22">
      <t>ジギョウ</t>
    </rPh>
    <rPh sb="22" eb="24">
      <t>トクベツ</t>
    </rPh>
    <rPh sb="24" eb="26">
      <t>カイケイ</t>
    </rPh>
    <phoneticPr fontId="2"/>
  </si>
  <si>
    <t>伊賀南部環境衛生組合</t>
    <rPh sb="0" eb="2">
      <t>イガ</t>
    </rPh>
    <rPh sb="2" eb="4">
      <t>ナンブ</t>
    </rPh>
    <rPh sb="4" eb="6">
      <t>カンキョウ</t>
    </rPh>
    <rPh sb="6" eb="8">
      <t>エイセイ</t>
    </rPh>
    <rPh sb="8" eb="10">
      <t>クミアイ</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</si>
  <si>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</si>
  <si>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</si>
  <si>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三重県市町総合事務組合（デジタル地図特別会計）</t>
    <rPh sb="0" eb="3">
      <t>ミエケン</t>
    </rPh>
    <rPh sb="3" eb="5">
      <t>シチョウ</t>
    </rPh>
    <rPh sb="5" eb="7">
      <t>ソウゴウ</t>
    </rPh>
    <rPh sb="7" eb="9">
      <t>ジム</t>
    </rPh>
    <rPh sb="9" eb="11">
      <t>クミアイ</t>
    </rPh>
    <rPh sb="16" eb="18">
      <t>チズ</t>
    </rPh>
    <rPh sb="18" eb="20">
      <t>トクベツ</t>
    </rPh>
    <rPh sb="20" eb="22">
      <t>カイケイ</t>
    </rPh>
    <phoneticPr fontId="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</si>
  <si>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</si>
  <si>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三重県市町総合事務組合（公平委員会特別会計）</t>
    <rPh sb="0" eb="3">
      <t>ミエケン</t>
    </rPh>
    <rPh sb="3" eb="5">
      <t>シチョウ</t>
    </rPh>
    <rPh sb="5" eb="7">
      <t>ソウゴウ</t>
    </rPh>
    <rPh sb="7" eb="9">
      <t>ジム</t>
    </rPh>
    <rPh sb="9" eb="11">
      <t>クミアイ</t>
    </rPh>
    <rPh sb="12" eb="14">
      <t>コウヘイ</t>
    </rPh>
    <rPh sb="14" eb="17">
      <t>イインカイ</t>
    </rPh>
    <rPh sb="17" eb="19">
      <t>トクベツ</t>
    </rPh>
    <rPh sb="19" eb="21">
      <t>カイケイ</t>
    </rPh>
    <phoneticPr fontId="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</si>
  <si>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</si>
  <si>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三重県市町総合事務組合（共同研修特別会計）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2"/>
  </si>
  <si>
    <t>三重地方税管理回収機構</t>
    <rPh sb="0" eb="2">
      <t>ミエ</t>
    </rPh>
    <rPh sb="2" eb="4">
      <t>チホウ</t>
    </rPh>
    <rPh sb="4" eb="5">
      <t>ゼイ</t>
    </rPh>
    <rPh sb="5" eb="7">
      <t>カンリ</t>
    </rPh>
    <rPh sb="7" eb="9">
      <t>カイシュウ</t>
    </rPh>
    <rPh sb="9" eb="11">
      <t>キコウ</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</si>
  <si>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</si>
  <si>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</si>
  <si>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伊賀市文化都市協会</t>
    <rPh sb="0" eb="3">
      <t>イガシ</t>
    </rPh>
    <rPh sb="3" eb="5">
      <t>ブンカ</t>
    </rPh>
    <rPh sb="5" eb="7">
      <t>トシ</t>
    </rPh>
    <rPh sb="7" eb="9">
      <t>キョウカイ</t>
    </rPh>
    <phoneticPr fontId="2"/>
  </si>
  <si>
    <t>俳都ピア伊賀</t>
    <rPh sb="0" eb="1">
      <t>ハイ</t>
    </rPh>
    <rPh sb="1" eb="2">
      <t>ミヤコ</t>
    </rPh>
    <rPh sb="4" eb="6">
      <t>イガ</t>
    </rPh>
    <phoneticPr fontId="2"/>
  </si>
  <si>
    <t>伊賀市土地開発公社</t>
    <rPh sb="0" eb="3">
      <t>イガシ</t>
    </rPh>
    <rPh sb="3" eb="5">
      <t>トチ</t>
    </rPh>
    <rPh sb="5" eb="7">
      <t>カイハツ</t>
    </rPh>
    <rPh sb="7" eb="9">
      <t>コウシャ</t>
    </rPh>
    <phoneticPr fontId="2"/>
  </si>
  <si>
    <t>新堂駅管理商会</t>
    <rPh sb="0" eb="3">
      <t>シンドウエキ</t>
    </rPh>
    <rPh sb="3" eb="5">
      <t>カンリ</t>
    </rPh>
    <rPh sb="5" eb="7">
      <t>ショウカイ</t>
    </rPh>
    <phoneticPr fontId="2"/>
  </si>
  <si>
    <t>大山田農林業公社</t>
    <rPh sb="0" eb="3">
      <t>オオヤマダ</t>
    </rPh>
    <rPh sb="3" eb="6">
      <t>ノウリンギョウ</t>
    </rPh>
    <rPh sb="6" eb="8">
      <t>コウシャ</t>
    </rPh>
    <phoneticPr fontId="2"/>
  </si>
  <si>
    <t>大山田ファーム</t>
    <rPh sb="0" eb="3">
      <t>オオヤマダ</t>
    </rPh>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</si>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</sst>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65749</c:v>
                </c:pt>
                <c:pt idx="1">
                  <c:v>57316</c:v>
                </c:pt>
                <c:pt idx="2">
                  <c:v>51704</c:v>
                </c:pt>
                <c:pt idx="3">
                  <c:v>52678</c:v>
                </c:pt>
                <c:pt idx="4">
                  <c:v>69560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57189</c:v>
                </c:pt>
                <c:pt idx="1">
                  <c:v>50565</c:v>
                </c:pt>
                <c:pt idx="2">
                  <c:v>82654</c:v>
                </c:pt>
                <c:pt idx="3">
                  <c:v>36526</c:v>
                </c:pt>
                <c:pt idx="4">
                  <c:v>52687</c:v>
                </c:pt>
              </c:numCache>
            </c:numRef>
          </c:val>
          <c:smooth val="0"/>
        </c:ser>
        <c:dLbls>
          <c:showLegendKey val="0"/>
          <c:showVal val="0"/>
          <c:showCatName val="0"/>
          <c:showSerName val="0"/>
          <c:showPercent val="0"/>
          <c:showBubbleSize val="0"/>
        </c:dLbls>
        <c:marker val="1"/>
        <c:smooth val="0"/>
        <c:axId val="171485056"/>
        <c:axId val="205111296"/>
      </c:lineChart>
      <c:catAx>
        <c:axId val="1714850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111296"/>
        <c:crosses val="autoZero"/>
        <c:auto val="1"/>
        <c:lblAlgn val="ctr"/>
        <c:lblOffset val="100"/>
        <c:tickLblSkip val="1"/>
        <c:tickMarkSkip val="1"/>
        <c:noMultiLvlLbl val="0"/>
      </c:catAx>
      <c:valAx>
        <c:axId val="20511129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14850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2.6</c:v>
                </c:pt>
                <c:pt idx="1">
                  <c:v>5.66</c:v>
                </c:pt>
                <c:pt idx="2">
                  <c:v>3.85</c:v>
                </c:pt>
                <c:pt idx="3">
                  <c:v>3.87</c:v>
                </c:pt>
                <c:pt idx="4">
                  <c:v>3.45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10.02</c:v>
                </c:pt>
                <c:pt idx="1">
                  <c:v>11.48</c:v>
                </c:pt>
                <c:pt idx="2">
                  <c:v>14.57</c:v>
                </c:pt>
                <c:pt idx="3">
                  <c:v>14.25</c:v>
                </c:pt>
                <c:pt idx="4">
                  <c:v>16.309999999999999</c:v>
                </c:pt>
              </c:numCache>
            </c:numRef>
          </c:val>
        </c:ser>
        <c:dLbls>
          <c:showLegendKey val="0"/>
          <c:showVal val="0"/>
          <c:showCatName val="0"/>
          <c:showSerName val="0"/>
          <c:showPercent val="0"/>
          <c:showBubbleSize val="0"/>
        </c:dLbls>
        <c:gapWidth val="250"/>
        <c:overlap val="100"/>
        <c:axId val="206161024"/>
        <c:axId val="2061629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0.92</c:v>
                </c:pt>
                <c:pt idx="1">
                  <c:v>4.6100000000000003</c:v>
                </c:pt>
                <c:pt idx="2">
                  <c:v>1.28</c:v>
                </c:pt>
                <c:pt idx="3">
                  <c:v>-0.28000000000000003</c:v>
                </c:pt>
                <c:pt idx="4">
                  <c:v>1.86</c:v>
                </c:pt>
              </c:numCache>
            </c:numRef>
          </c:val>
          <c:smooth val="0"/>
        </c:ser>
        <c:dLbls>
          <c:showLegendKey val="0"/>
          <c:showVal val="0"/>
          <c:showCatName val="0"/>
          <c:showSerName val="0"/>
          <c:showPercent val="0"/>
          <c:showBubbleSize val="0"/>
        </c:dLbls>
        <c:marker val="1"/>
        <c:smooth val="0"/>
        <c:axId val="206161024"/>
        <c:axId val="206162944"/>
      </c:lineChart>
      <c:catAx>
        <c:axId val="206161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6162944"/>
        <c:crosses val="autoZero"/>
        <c:auto val="1"/>
        <c:lblAlgn val="ctr"/>
        <c:lblOffset val="100"/>
        <c:tickLblSkip val="1"/>
        <c:tickMarkSkip val="1"/>
        <c:noMultiLvlLbl val="0"/>
      </c:catAx>
      <c:valAx>
        <c:axId val="206162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161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0.12</c:v>
                </c:pt>
                <c:pt idx="2">
                  <c:v>#N/A</c:v>
                </c:pt>
                <c:pt idx="3">
                  <c:v>0.06</c:v>
                </c:pt>
                <c:pt idx="4">
                  <c:v>#N/A</c:v>
                </c:pt>
                <c:pt idx="5">
                  <c:v>7.0000000000000007E-2</c:v>
                </c:pt>
                <c:pt idx="6">
                  <c:v>#N/A</c:v>
                </c:pt>
                <c:pt idx="7">
                  <c:v>0.09</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0.34</c:v>
                </c:pt>
                <c:pt idx="2">
                  <c:v>#N/A</c:v>
                </c:pt>
                <c:pt idx="3">
                  <c:v>0.1</c:v>
                </c:pt>
                <c:pt idx="4">
                  <c:v>#N/A</c:v>
                </c:pt>
                <c:pt idx="5">
                  <c:v>0.12</c:v>
                </c:pt>
                <c:pt idx="6">
                  <c:v>#N/A</c:v>
                </c:pt>
                <c:pt idx="7">
                  <c:v>0.1</c:v>
                </c:pt>
                <c:pt idx="8">
                  <c:v>#N/A</c:v>
                </c:pt>
                <c:pt idx="9">
                  <c:v>0.11</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0.16</c:v>
                </c:pt>
                <c:pt idx="2">
                  <c:v>#N/A</c:v>
                </c:pt>
                <c:pt idx="3">
                  <c:v>0.14000000000000001</c:v>
                </c:pt>
                <c:pt idx="4">
                  <c:v>#N/A</c:v>
                </c:pt>
                <c:pt idx="5">
                  <c:v>0.15</c:v>
                </c:pt>
                <c:pt idx="6">
                  <c:v>#N/A</c:v>
                </c:pt>
                <c:pt idx="7">
                  <c:v>0.17</c:v>
                </c:pt>
                <c:pt idx="8">
                  <c:v>#N/A</c:v>
                </c:pt>
                <c:pt idx="9">
                  <c:v>0.2</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c:v>
                </c:pt>
                <c:pt idx="2">
                  <c:v>#N/A</c:v>
                </c:pt>
                <c:pt idx="3">
                  <c:v>0.03</c:v>
                </c:pt>
                <c:pt idx="4">
                  <c:v>#N/A</c:v>
                </c:pt>
                <c:pt idx="5">
                  <c:v>0.03</c:v>
                </c:pt>
                <c:pt idx="6">
                  <c:v>#N/A</c:v>
                </c:pt>
                <c:pt idx="7">
                  <c:v>0.5</c:v>
                </c:pt>
                <c:pt idx="8">
                  <c:v>#N/A</c:v>
                </c:pt>
                <c:pt idx="9">
                  <c:v>0.42</c:v>
                </c:pt>
              </c:numCache>
            </c:numRef>
          </c:val>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0.85</c:v>
                </c:pt>
                <c:pt idx="2">
                  <c:v>0.41</c:v>
                </c:pt>
                <c:pt idx="3">
                  <c:v>#N/A</c:v>
                </c:pt>
                <c:pt idx="4">
                  <c:v>#N/A</c:v>
                </c:pt>
                <c:pt idx="5">
                  <c:v>0.42</c:v>
                </c:pt>
                <c:pt idx="6">
                  <c:v>#N/A</c:v>
                </c:pt>
                <c:pt idx="7">
                  <c:v>0.79</c:v>
                </c:pt>
                <c:pt idx="8">
                  <c:v>#N/A</c:v>
                </c:pt>
                <c:pt idx="9">
                  <c:v>1.07</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2.21</c:v>
                </c:pt>
                <c:pt idx="2">
                  <c:v>#N/A</c:v>
                </c:pt>
                <c:pt idx="3">
                  <c:v>1.99</c:v>
                </c:pt>
                <c:pt idx="4">
                  <c:v>#N/A</c:v>
                </c:pt>
                <c:pt idx="5">
                  <c:v>3.11</c:v>
                </c:pt>
                <c:pt idx="6">
                  <c:v>#N/A</c:v>
                </c:pt>
                <c:pt idx="7">
                  <c:v>3.73</c:v>
                </c:pt>
                <c:pt idx="8">
                  <c:v>#N/A</c:v>
                </c:pt>
                <c:pt idx="9">
                  <c:v>2.8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2.99</c:v>
                </c:pt>
                <c:pt idx="2">
                  <c:v>#N/A</c:v>
                </c:pt>
                <c:pt idx="3">
                  <c:v>6.03</c:v>
                </c:pt>
                <c:pt idx="4">
                  <c:v>#N/A</c:v>
                </c:pt>
                <c:pt idx="5">
                  <c:v>4.22</c:v>
                </c:pt>
                <c:pt idx="6">
                  <c:v>#N/A</c:v>
                </c:pt>
                <c:pt idx="7">
                  <c:v>4.21</c:v>
                </c:pt>
                <c:pt idx="8">
                  <c:v>#N/A</c:v>
                </c:pt>
                <c:pt idx="9">
                  <c:v>3.8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7.72</c:v>
                </c:pt>
                <c:pt idx="2">
                  <c:v>#N/A</c:v>
                </c:pt>
                <c:pt idx="3">
                  <c:v>8.32</c:v>
                </c:pt>
                <c:pt idx="4">
                  <c:v>#N/A</c:v>
                </c:pt>
                <c:pt idx="5">
                  <c:v>8.25</c:v>
                </c:pt>
                <c:pt idx="6">
                  <c:v>#N/A</c:v>
                </c:pt>
                <c:pt idx="7">
                  <c:v>8.74</c:v>
                </c:pt>
                <c:pt idx="8">
                  <c:v>#N/A</c:v>
                </c:pt>
                <c:pt idx="9">
                  <c:v>9.5399999999999991</c:v>
                </c:pt>
              </c:numCache>
            </c:numRef>
          </c:val>
        </c:ser>
        <c:ser>
          <c:idx val="9"/>
          <c:order val="9"/>
          <c:tx>
            <c:strRef>
              <c:f>データシート!$A$36</c:f>
              <c:strCache>
                <c:ptCount val="1"/>
                <c:pt idx="0">
                  <c:v>住宅新築資金等貸付特別会計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0.39</c:v>
                </c:pt>
                <c:pt idx="1">
                  <c:v>#N/A</c:v>
                </c:pt>
                <c:pt idx="2">
                  <c:v>0.37</c:v>
                </c:pt>
                <c:pt idx="3">
                  <c:v>#N/A</c:v>
                </c:pt>
                <c:pt idx="4">
                  <c:v>0.37</c:v>
                </c:pt>
                <c:pt idx="5">
                  <c:v>#N/A</c:v>
                </c:pt>
                <c:pt idx="6">
                  <c:v>0.34</c:v>
                </c:pt>
                <c:pt idx="7">
                  <c:v>#N/A</c:v>
                </c:pt>
                <c:pt idx="8">
                  <c:v>0.35</c:v>
                </c:pt>
                <c:pt idx="9">
                  <c:v>#N/A</c:v>
                </c:pt>
              </c:numCache>
            </c:numRef>
          </c:val>
        </c:ser>
        <c:dLbls>
          <c:showLegendKey val="0"/>
          <c:showVal val="0"/>
          <c:showCatName val="0"/>
          <c:showSerName val="0"/>
          <c:showPercent val="0"/>
          <c:showBubbleSize val="0"/>
        </c:dLbls>
        <c:gapWidth val="150"/>
        <c:overlap val="100"/>
        <c:axId val="206388224"/>
        <c:axId val="206406400"/>
      </c:barChart>
      <c:catAx>
        <c:axId val="206388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406400"/>
        <c:crosses val="autoZero"/>
        <c:auto val="1"/>
        <c:lblAlgn val="ctr"/>
        <c:lblOffset val="100"/>
        <c:tickLblSkip val="1"/>
        <c:tickMarkSkip val="1"/>
        <c:noMultiLvlLbl val="0"/>
      </c:catAx>
      <c:valAx>
        <c:axId val="206406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3882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4296</c:v>
                </c:pt>
                <c:pt idx="5">
                  <c:v>4438</c:v>
                </c:pt>
                <c:pt idx="8">
                  <c:v>4645</c:v>
                </c:pt>
                <c:pt idx="11">
                  <c:v>4687</c:v>
                </c:pt>
                <c:pt idx="14">
                  <c:v>4861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55</c:v>
                </c:pt>
                <c:pt idx="3">
                  <c:v>43</c:v>
                </c:pt>
                <c:pt idx="6">
                  <c:v>42</c:v>
                </c:pt>
                <c:pt idx="9">
                  <c:v>43</c:v>
                </c:pt>
                <c:pt idx="12">
                  <c:v>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63</c:v>
                </c:pt>
                <c:pt idx="3">
                  <c:v>52</c:v>
                </c:pt>
                <c:pt idx="6">
                  <c:v>32</c:v>
                </c:pt>
                <c:pt idx="9">
                  <c:v>4</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1365</c:v>
                </c:pt>
                <c:pt idx="3">
                  <c:v>1449</c:v>
                </c:pt>
                <c:pt idx="6">
                  <c:v>1399</c:v>
                </c:pt>
                <c:pt idx="9">
                  <c:v>1424</c:v>
                </c:pt>
                <c:pt idx="12">
                  <c:v>1547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6413</c:v>
                </c:pt>
                <c:pt idx="3">
                  <c:v>6271</c:v>
                </c:pt>
                <c:pt idx="6">
                  <c:v>6460</c:v>
                </c:pt>
                <c:pt idx="9">
                  <c:v>6504</c:v>
                </c:pt>
                <c:pt idx="12">
                  <c:v>6760</c:v>
                </c:pt>
              </c:numCache>
            </c:numRef>
          </c:val>
        </c:ser>
        <c:dLbls>
          <c:showLegendKey val="0"/>
          <c:showVal val="0"/>
          <c:showCatName val="0"/>
          <c:showSerName val="0"/>
          <c:showPercent val="0"/>
          <c:showBubbleSize val="0"/>
        </c:dLbls>
        <c:gapWidth val="100"/>
        <c:overlap val="100"/>
        <c:axId val="205314304"/>
        <c:axId val="2061274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3600</c:v>
                </c:pt>
                <c:pt idx="2">
                  <c:v>#N/A</c:v>
                </c:pt>
                <c:pt idx="3">
                  <c:v>#N/A</c:v>
                </c:pt>
                <c:pt idx="4">
                  <c:v>3377</c:v>
                </c:pt>
                <c:pt idx="5">
                  <c:v>#N/A</c:v>
                </c:pt>
                <c:pt idx="6">
                  <c:v>#N/A</c:v>
                </c:pt>
                <c:pt idx="7">
                  <c:v>3288</c:v>
                </c:pt>
                <c:pt idx="8">
                  <c:v>#N/A</c:v>
                </c:pt>
                <c:pt idx="9">
                  <c:v>#N/A</c:v>
                </c:pt>
                <c:pt idx="10">
                  <c:v>3288</c:v>
                </c:pt>
                <c:pt idx="11">
                  <c:v>#N/A</c:v>
                </c:pt>
                <c:pt idx="12">
                  <c:v>#N/A</c:v>
                </c:pt>
                <c:pt idx="13">
                  <c:v>3491</c:v>
                </c:pt>
                <c:pt idx="14">
                  <c:v>#N/A</c:v>
                </c:pt>
              </c:numCache>
            </c:numRef>
          </c:val>
          <c:smooth val="0"/>
        </c:ser>
        <c:dLbls>
          <c:showLegendKey val="0"/>
          <c:showVal val="0"/>
          <c:showCatName val="0"/>
          <c:showSerName val="0"/>
          <c:showPercent val="0"/>
          <c:showBubbleSize val="0"/>
        </c:dLbls>
        <c:marker val="1"/>
        <c:smooth val="0"/>
        <c:axId val="205314304"/>
        <c:axId val="206127488"/>
      </c:lineChart>
      <c:catAx>
        <c:axId val="205314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127488"/>
        <c:crosses val="autoZero"/>
        <c:auto val="1"/>
        <c:lblAlgn val="ctr"/>
        <c:lblOffset val="100"/>
        <c:tickLblSkip val="1"/>
        <c:tickMarkSkip val="1"/>
        <c:noMultiLvlLbl val="0"/>
      </c:catAx>
      <c:valAx>
        <c:axId val="206127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314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48296</c:v>
                </c:pt>
                <c:pt idx="5">
                  <c:v>50215</c:v>
                </c:pt>
                <c:pt idx="8">
                  <c:v>52613</c:v>
                </c:pt>
                <c:pt idx="11">
                  <c:v>52860</c:v>
                </c:pt>
                <c:pt idx="14">
                  <c:v>53751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276</c:v>
                </c:pt>
                <c:pt idx="5">
                  <c:v>2315</c:v>
                </c:pt>
                <c:pt idx="8">
                  <c:v>1946</c:v>
                </c:pt>
                <c:pt idx="11">
                  <c:v>109</c:v>
                </c:pt>
                <c:pt idx="14">
                  <c:v>153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7323</c:v>
                </c:pt>
                <c:pt idx="5">
                  <c:v>8704</c:v>
                </c:pt>
                <c:pt idx="8">
                  <c:v>9722</c:v>
                </c:pt>
                <c:pt idx="11">
                  <c:v>11357</c:v>
                </c:pt>
                <c:pt idx="14">
                  <c:v>11696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8</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8319</c:v>
                </c:pt>
                <c:pt idx="3">
                  <c:v>8830</c:v>
                </c:pt>
                <c:pt idx="6">
                  <c:v>9088</c:v>
                </c:pt>
                <c:pt idx="9">
                  <c:v>9124</c:v>
                </c:pt>
                <c:pt idx="12">
                  <c:v>8725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97</c:v>
                </c:pt>
                <c:pt idx="3">
                  <c:v>46</c:v>
                </c:pt>
                <c:pt idx="6">
                  <c:v>14</c:v>
                </c:pt>
                <c:pt idx="9">
                  <c:v>11</c:v>
                </c:pt>
                <c:pt idx="12">
                  <c:v>48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21094</c:v>
                </c:pt>
                <c:pt idx="3">
                  <c:v>22122</c:v>
                </c:pt>
                <c:pt idx="6">
                  <c:v>21808</c:v>
                </c:pt>
                <c:pt idx="9">
                  <c:v>22170</c:v>
                </c:pt>
                <c:pt idx="12">
                  <c:v>22739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472</c:v>
                </c:pt>
                <c:pt idx="3">
                  <c:v>2678</c:v>
                </c:pt>
                <c:pt idx="6">
                  <c:v>2494</c:v>
                </c:pt>
                <c:pt idx="9">
                  <c:v>2163</c:v>
                </c:pt>
                <c:pt idx="12">
                  <c:v>1985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56868</c:v>
                </c:pt>
                <c:pt idx="3">
                  <c:v>57512</c:v>
                </c:pt>
                <c:pt idx="6">
                  <c:v>58728</c:v>
                </c:pt>
                <c:pt idx="9">
                  <c:v>57710</c:v>
                </c:pt>
                <c:pt idx="12">
                  <c:v>57029</c:v>
                </c:pt>
              </c:numCache>
            </c:numRef>
          </c:val>
        </c:ser>
        <c:dLbls>
          <c:showLegendKey val="0"/>
          <c:showVal val="0"/>
          <c:showCatName val="0"/>
          <c:showSerName val="0"/>
          <c:showPercent val="0"/>
          <c:showBubbleSize val="0"/>
        </c:dLbls>
        <c:gapWidth val="100"/>
        <c:overlap val="100"/>
        <c:axId val="164893056"/>
        <c:axId val="1648949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30961</c:v>
                </c:pt>
                <c:pt idx="2">
                  <c:v>#N/A</c:v>
                </c:pt>
                <c:pt idx="3">
                  <c:v>#N/A</c:v>
                </c:pt>
                <c:pt idx="4">
                  <c:v>29954</c:v>
                </c:pt>
                <c:pt idx="5">
                  <c:v>#N/A</c:v>
                </c:pt>
                <c:pt idx="6">
                  <c:v>#N/A</c:v>
                </c:pt>
                <c:pt idx="7">
                  <c:v>27853</c:v>
                </c:pt>
                <c:pt idx="8">
                  <c:v>#N/A</c:v>
                </c:pt>
                <c:pt idx="9">
                  <c:v>#N/A</c:v>
                </c:pt>
                <c:pt idx="10">
                  <c:v>26852</c:v>
                </c:pt>
                <c:pt idx="11">
                  <c:v>#N/A</c:v>
                </c:pt>
                <c:pt idx="12">
                  <c:v>#N/A</c:v>
                </c:pt>
                <c:pt idx="13">
                  <c:v>24926</c:v>
                </c:pt>
                <c:pt idx="14">
                  <c:v>#N/A</c:v>
                </c:pt>
              </c:numCache>
            </c:numRef>
          </c:val>
          <c:smooth val="0"/>
        </c:ser>
        <c:dLbls>
          <c:showLegendKey val="0"/>
          <c:showVal val="0"/>
          <c:showCatName val="0"/>
          <c:showSerName val="0"/>
          <c:showPercent val="0"/>
          <c:showBubbleSize val="0"/>
        </c:dLbls>
        <c:marker val="1"/>
        <c:smooth val="0"/>
        <c:axId val="164893056"/>
        <c:axId val="164894976"/>
      </c:lineChart>
      <c:catAx>
        <c:axId val="164893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4894976"/>
        <c:crosses val="autoZero"/>
        <c:auto val="1"/>
        <c:lblAlgn val="ctr"/>
        <c:lblOffset val="100"/>
        <c:tickLblSkip val="1"/>
        <c:tickMarkSkip val="1"/>
        <c:noMultiLvlLbl val="0"/>
      </c:catAx>
      <c:valAx>
        <c:axId val="164894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893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三重県伊賀市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96,767
92,493
558.17
46,371,864
44,918,325
982,910
28,474,839
57,028,670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105.3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景気が緩やかな回復基調であることから、前年度比０．０２ポイント向上し、類似団体平均を上回ったが、引き続き、職員の定員適正化による人件費の削減や公共施設の統廃合等を進めることで歳出を抑え、税の徴収率向上などで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3" name="直線コネクタ 62"/>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92428</xdr:rowOff>
    </xdr:from>
    <xdr:to>
      <xdr:col>7</xdr:col>
      <xdr:colOff>152400</xdr:colOff>
      <xdr:row>42</xdr:row>
      <xdr:rowOff>119239</xdr:rowOff>
    </xdr:to>
    <xdr:cxnSp macro="">
      <xdr:nvCxnSpPr>
        <xdr:cNvPr id="68" name="直線コネクタ 67"/>
        <xdr:cNvCxnSpPr/>
      </xdr:nvCxnSpPr>
      <xdr:spPr>
        <a:xfrm flipV="1">
          <a:off x="4114800" y="7293328"/>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27110</xdr:rowOff>
    </xdr:from>
    <xdr:ext cx="762000" cy="259045"/>
    <xdr:sp macro="" textlink="">
      <xdr:nvSpPr>
        <xdr:cNvPr id="69" name="財政力平均値テキスト"/>
        <xdr:cNvSpPr txBox="1"/>
      </xdr:nvSpPr>
      <xdr:spPr>
        <a:xfrm>
          <a:off x="5041900" y="7228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119239</xdr:rowOff>
    </xdr:to>
    <xdr:cxnSp macro="">
      <xdr:nvCxnSpPr>
        <xdr:cNvPr id="71" name="直線コネクタ 70"/>
        <xdr:cNvCxnSpPr/>
      </xdr:nvCxnSpPr>
      <xdr:spPr>
        <a:xfrm>
          <a:off x="3225800" y="730673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3" name="テキスト ボックス 72"/>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105833</xdr:rowOff>
    </xdr:to>
    <xdr:cxnSp macro="">
      <xdr:nvCxnSpPr>
        <xdr:cNvPr id="74" name="直線コネクタ 73"/>
        <xdr:cNvCxnSpPr/>
      </xdr:nvCxnSpPr>
      <xdr:spPr>
        <a:xfrm>
          <a:off x="2336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1411</xdr:rowOff>
    </xdr:from>
    <xdr:to>
      <xdr:col>4</xdr:col>
      <xdr:colOff>533400</xdr:colOff>
      <xdr:row>42</xdr:row>
      <xdr:rowOff>103011</xdr:rowOff>
    </xdr:to>
    <xdr:sp macro="" textlink="">
      <xdr:nvSpPr>
        <xdr:cNvPr id="75" name="フローチャート : 判断 74"/>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76" name="テキスト ボックス 75"/>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11995</xdr:rowOff>
    </xdr:from>
    <xdr:to>
      <xdr:col>3</xdr:col>
      <xdr:colOff>279400</xdr:colOff>
      <xdr:row>42</xdr:row>
      <xdr:rowOff>65617</xdr:rowOff>
    </xdr:to>
    <xdr:cxnSp macro="">
      <xdr:nvCxnSpPr>
        <xdr:cNvPr id="77" name="直線コネクタ 76"/>
        <xdr:cNvCxnSpPr/>
      </xdr:nvCxnSpPr>
      <xdr:spPr>
        <a:xfrm>
          <a:off x="1447800" y="7212895"/>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28222</xdr:rowOff>
    </xdr:from>
    <xdr:to>
      <xdr:col>3</xdr:col>
      <xdr:colOff>330200</xdr:colOff>
      <xdr:row>42</xdr:row>
      <xdr:rowOff>129822</xdr:rowOff>
    </xdr:to>
    <xdr:sp macro="" textlink="">
      <xdr:nvSpPr>
        <xdr:cNvPr id="78" name="フローチャート : 判断 77"/>
        <xdr:cNvSpPr/>
      </xdr:nvSpPr>
      <xdr:spPr>
        <a:xfrm>
          <a:off x="2286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114599</xdr:rowOff>
    </xdr:from>
    <xdr:ext cx="762000" cy="259045"/>
    <xdr:sp macro="" textlink="">
      <xdr:nvSpPr>
        <xdr:cNvPr id="79" name="テキスト ボックス 78"/>
        <xdr:cNvSpPr txBox="1"/>
      </xdr:nvSpPr>
      <xdr:spPr>
        <a:xfrm>
          <a:off x="1955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119239</xdr:rowOff>
    </xdr:from>
    <xdr:to>
      <xdr:col>2</xdr:col>
      <xdr:colOff>127000</xdr:colOff>
      <xdr:row>42</xdr:row>
      <xdr:rowOff>49389</xdr:rowOff>
    </xdr:to>
    <xdr:sp macro="" textlink="">
      <xdr:nvSpPr>
        <xdr:cNvPr id="80" name="フローチャート : 判断 79"/>
        <xdr:cNvSpPr/>
      </xdr:nvSpPr>
      <xdr:spPr>
        <a:xfrm>
          <a:off x="1397000" y="7148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59566</xdr:rowOff>
    </xdr:from>
    <xdr:ext cx="762000" cy="259045"/>
    <xdr:sp macro="" textlink="">
      <xdr:nvSpPr>
        <xdr:cNvPr id="81" name="テキスト ボックス 80"/>
        <xdr:cNvSpPr txBox="1"/>
      </xdr:nvSpPr>
      <xdr:spPr>
        <a:xfrm>
          <a:off x="1066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41628</xdr:rowOff>
    </xdr:from>
    <xdr:to>
      <xdr:col>7</xdr:col>
      <xdr:colOff>203200</xdr:colOff>
      <xdr:row>42</xdr:row>
      <xdr:rowOff>143228</xdr:rowOff>
    </xdr:to>
    <xdr:sp macro="" textlink="">
      <xdr:nvSpPr>
        <xdr:cNvPr id="87" name="円/楕円 86"/>
        <xdr:cNvSpPr/>
      </xdr:nvSpPr>
      <xdr:spPr>
        <a:xfrm>
          <a:off x="49022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58155</xdr:rowOff>
    </xdr:from>
    <xdr:ext cx="762000" cy="259045"/>
    <xdr:sp macro="" textlink="">
      <xdr:nvSpPr>
        <xdr:cNvPr id="88" name="財政力該当値テキスト"/>
        <xdr:cNvSpPr txBox="1"/>
      </xdr:nvSpPr>
      <xdr:spPr>
        <a:xfrm>
          <a:off x="50419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68439</xdr:rowOff>
    </xdr:from>
    <xdr:to>
      <xdr:col>6</xdr:col>
      <xdr:colOff>50800</xdr:colOff>
      <xdr:row>42</xdr:row>
      <xdr:rowOff>170039</xdr:rowOff>
    </xdr:to>
    <xdr:sp macro="" textlink="">
      <xdr:nvSpPr>
        <xdr:cNvPr id="89" name="円/楕円 88"/>
        <xdr:cNvSpPr/>
      </xdr:nvSpPr>
      <xdr:spPr>
        <a:xfrm>
          <a:off x="4064000" y="72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154816</xdr:rowOff>
    </xdr:from>
    <xdr:ext cx="736600" cy="259045"/>
    <xdr:sp macro="" textlink="">
      <xdr:nvSpPr>
        <xdr:cNvPr id="90" name="テキスト ボックス 89"/>
        <xdr:cNvSpPr txBox="1"/>
      </xdr:nvSpPr>
      <xdr:spPr>
        <a:xfrm>
          <a:off x="3733800" y="7355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1" name="円/楕円 90"/>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2" name="テキスト ボックス 91"/>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3" name="円/楕円 92"/>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94" name="テキスト ボックス 93"/>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95" name="円/楕円 94"/>
        <xdr:cNvSpPr/>
      </xdr:nvSpPr>
      <xdr:spPr>
        <a:xfrm>
          <a:off x="1397000" y="716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47572</xdr:rowOff>
    </xdr:from>
    <xdr:ext cx="762000" cy="259045"/>
    <xdr:sp macro="" textlink="">
      <xdr:nvSpPr>
        <xdr:cNvPr id="96" name="テキスト ボックス 95"/>
        <xdr:cNvSpPr txBox="1"/>
      </xdr:nvSpPr>
      <xdr:spPr>
        <a:xfrm>
          <a:off x="1066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税収の増加により、前年度に比べて１．５</a:t>
          </a:r>
          <a:r>
            <a:rPr kumimoji="1" lang="en-US" altLang="ja-JP" sz="1300">
              <a:latin typeface="ＭＳ Ｐゴシック"/>
            </a:rPr>
            <a:t>5</a:t>
          </a:r>
          <a:r>
            <a:rPr kumimoji="1" lang="ja-JP" altLang="en-US" sz="1300">
              <a:latin typeface="ＭＳ Ｐゴシック"/>
            </a:rPr>
            <a:t>ポイント向上したが、類似団体平均と比較しても５．１ポイント低く、依然として財政構造の硬直化が懸念される。</a:t>
          </a:r>
          <a:endParaRPr kumimoji="1" lang="en-US" altLang="ja-JP" sz="1300">
            <a:latin typeface="ＭＳ Ｐゴシック"/>
          </a:endParaRPr>
        </a:p>
        <a:p>
          <a:r>
            <a:rPr kumimoji="1" lang="ja-JP" altLang="en-US" sz="1300">
              <a:latin typeface="ＭＳ Ｐゴシック"/>
            </a:rPr>
            <a:t>　人件費、扶助費、公債費などの経常経費が一般財源に占める割合が非常に高いので、公共施設の統廃合による維持管理経費の削減や建設事業を見直しを実施し、公債費の縮減を図る。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47837</xdr:rowOff>
    </xdr:to>
    <xdr:cxnSp macro="">
      <xdr:nvCxnSpPr>
        <xdr:cNvPr id="126" name="直線コネクタ 125"/>
        <xdr:cNvCxnSpPr/>
      </xdr:nvCxnSpPr>
      <xdr:spPr>
        <a:xfrm flipV="1">
          <a:off x="4953000" y="9974580"/>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19914</xdr:rowOff>
    </xdr:from>
    <xdr:ext cx="762000" cy="259045"/>
    <xdr:sp macro="" textlink="">
      <xdr:nvSpPr>
        <xdr:cNvPr id="127" name="財政構造の弾力性最小値テキスト"/>
        <xdr:cNvSpPr txBox="1"/>
      </xdr:nvSpPr>
      <xdr:spPr>
        <a:xfrm>
          <a:off x="5041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67</xdr:row>
      <xdr:rowOff>47837</xdr:rowOff>
    </xdr:from>
    <xdr:to>
      <xdr:col>7</xdr:col>
      <xdr:colOff>241300</xdr:colOff>
      <xdr:row>67</xdr:row>
      <xdr:rowOff>47837</xdr:rowOff>
    </xdr:to>
    <xdr:cxnSp macro="">
      <xdr:nvCxnSpPr>
        <xdr:cNvPr id="128" name="直線コネクタ 127"/>
        <xdr:cNvCxnSpPr/>
      </xdr:nvCxnSpPr>
      <xdr:spPr>
        <a:xfrm>
          <a:off x="4864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18204</xdr:rowOff>
    </xdr:from>
    <xdr:to>
      <xdr:col>7</xdr:col>
      <xdr:colOff>152400</xdr:colOff>
      <xdr:row>66</xdr:row>
      <xdr:rowOff>138854</xdr:rowOff>
    </xdr:to>
    <xdr:cxnSp macro="">
      <xdr:nvCxnSpPr>
        <xdr:cNvPr id="131" name="直線コネクタ 130"/>
        <xdr:cNvCxnSpPr/>
      </xdr:nvCxnSpPr>
      <xdr:spPr>
        <a:xfrm flipV="1">
          <a:off x="4114800" y="1133390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88071</xdr:rowOff>
    </xdr:from>
    <xdr:ext cx="762000" cy="259045"/>
    <xdr:sp macro="" textlink="">
      <xdr:nvSpPr>
        <xdr:cNvPr id="132" name="財政構造の弾力性平均値テキスト"/>
        <xdr:cNvSpPr txBox="1"/>
      </xdr:nvSpPr>
      <xdr:spPr>
        <a:xfrm>
          <a:off x="5041900" y="10717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3" name="フローチャート : 判断 132"/>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18204</xdr:rowOff>
    </xdr:from>
    <xdr:to>
      <xdr:col>6</xdr:col>
      <xdr:colOff>0</xdr:colOff>
      <xdr:row>66</xdr:row>
      <xdr:rowOff>138854</xdr:rowOff>
    </xdr:to>
    <xdr:cxnSp macro="">
      <xdr:nvCxnSpPr>
        <xdr:cNvPr id="134" name="直線コネクタ 133"/>
        <xdr:cNvCxnSpPr/>
      </xdr:nvCxnSpPr>
      <xdr:spPr>
        <a:xfrm>
          <a:off x="3225800" y="1133390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135890</xdr:rowOff>
    </xdr:from>
    <xdr:to>
      <xdr:col>6</xdr:col>
      <xdr:colOff>50800</xdr:colOff>
      <xdr:row>64</xdr:row>
      <xdr:rowOff>66040</xdr:rowOff>
    </xdr:to>
    <xdr:sp macro="" textlink="">
      <xdr:nvSpPr>
        <xdr:cNvPr id="135" name="フローチャート : 判断 134"/>
        <xdr:cNvSpPr/>
      </xdr:nvSpPr>
      <xdr:spPr>
        <a:xfrm>
          <a:off x="4064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76217</xdr:rowOff>
    </xdr:from>
    <xdr:ext cx="736600" cy="259045"/>
    <xdr:sp macro="" textlink="">
      <xdr:nvSpPr>
        <xdr:cNvPr id="136" name="テキスト ボックス 135"/>
        <xdr:cNvSpPr txBox="1"/>
      </xdr:nvSpPr>
      <xdr:spPr>
        <a:xfrm>
          <a:off x="3733800" y="10706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28787</xdr:rowOff>
    </xdr:from>
    <xdr:to>
      <xdr:col>4</xdr:col>
      <xdr:colOff>482600</xdr:colOff>
      <xdr:row>66</xdr:row>
      <xdr:rowOff>18204</xdr:rowOff>
    </xdr:to>
    <xdr:cxnSp macro="">
      <xdr:nvCxnSpPr>
        <xdr:cNvPr id="137" name="直線コネクタ 136"/>
        <xdr:cNvCxnSpPr/>
      </xdr:nvCxnSpPr>
      <xdr:spPr>
        <a:xfrm>
          <a:off x="2336800" y="11173037"/>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79587</xdr:rowOff>
    </xdr:from>
    <xdr:to>
      <xdr:col>4</xdr:col>
      <xdr:colOff>533400</xdr:colOff>
      <xdr:row>64</xdr:row>
      <xdr:rowOff>9737</xdr:rowOff>
    </xdr:to>
    <xdr:sp macro="" textlink="">
      <xdr:nvSpPr>
        <xdr:cNvPr id="138" name="フローチャート : 判断 137"/>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19914</xdr:rowOff>
    </xdr:from>
    <xdr:ext cx="762000" cy="259045"/>
    <xdr:sp macro="" textlink="">
      <xdr:nvSpPr>
        <xdr:cNvPr id="139" name="テキスト ボックス 138"/>
        <xdr:cNvSpPr txBox="1"/>
      </xdr:nvSpPr>
      <xdr:spPr>
        <a:xfrm>
          <a:off x="2844800" y="1064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28787</xdr:rowOff>
    </xdr:from>
    <xdr:to>
      <xdr:col>3</xdr:col>
      <xdr:colOff>279400</xdr:colOff>
      <xdr:row>67</xdr:row>
      <xdr:rowOff>55880</xdr:rowOff>
    </xdr:to>
    <xdr:cxnSp macro="">
      <xdr:nvCxnSpPr>
        <xdr:cNvPr id="140" name="直線コネクタ 139"/>
        <xdr:cNvCxnSpPr/>
      </xdr:nvCxnSpPr>
      <xdr:spPr>
        <a:xfrm flipV="1">
          <a:off x="1447800" y="11173037"/>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66040</xdr:rowOff>
    </xdr:from>
    <xdr:to>
      <xdr:col>3</xdr:col>
      <xdr:colOff>330200</xdr:colOff>
      <xdr:row>62</xdr:row>
      <xdr:rowOff>167640</xdr:rowOff>
    </xdr:to>
    <xdr:sp macro="" textlink="">
      <xdr:nvSpPr>
        <xdr:cNvPr id="141" name="フローチャート : 判断 140"/>
        <xdr:cNvSpPr/>
      </xdr:nvSpPr>
      <xdr:spPr>
        <a:xfrm>
          <a:off x="2286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6367</xdr:rowOff>
    </xdr:from>
    <xdr:ext cx="762000" cy="259045"/>
    <xdr:sp macro="" textlink="">
      <xdr:nvSpPr>
        <xdr:cNvPr id="142" name="テキスト ボックス 141"/>
        <xdr:cNvSpPr txBox="1"/>
      </xdr:nvSpPr>
      <xdr:spPr>
        <a:xfrm>
          <a:off x="1955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168063</xdr:rowOff>
    </xdr:from>
    <xdr:to>
      <xdr:col>2</xdr:col>
      <xdr:colOff>127000</xdr:colOff>
      <xdr:row>64</xdr:row>
      <xdr:rowOff>98213</xdr:rowOff>
    </xdr:to>
    <xdr:sp macro="" textlink="">
      <xdr:nvSpPr>
        <xdr:cNvPr id="143" name="フローチャート : 判断 142"/>
        <xdr:cNvSpPr/>
      </xdr:nvSpPr>
      <xdr:spPr>
        <a:xfrm>
          <a:off x="1397000" y="1096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108390</xdr:rowOff>
    </xdr:from>
    <xdr:ext cx="762000" cy="259045"/>
    <xdr:sp macro="" textlink="">
      <xdr:nvSpPr>
        <xdr:cNvPr id="144" name="テキスト ボックス 143"/>
        <xdr:cNvSpPr txBox="1"/>
      </xdr:nvSpPr>
      <xdr:spPr>
        <a:xfrm>
          <a:off x="1066800" y="107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138854</xdr:rowOff>
    </xdr:from>
    <xdr:to>
      <xdr:col>7</xdr:col>
      <xdr:colOff>203200</xdr:colOff>
      <xdr:row>66</xdr:row>
      <xdr:rowOff>69004</xdr:rowOff>
    </xdr:to>
    <xdr:sp macro="" textlink="">
      <xdr:nvSpPr>
        <xdr:cNvPr id="150" name="円/楕円 149"/>
        <xdr:cNvSpPr/>
      </xdr:nvSpPr>
      <xdr:spPr>
        <a:xfrm>
          <a:off x="49022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110931</xdr:rowOff>
    </xdr:from>
    <xdr:ext cx="762000" cy="259045"/>
    <xdr:sp macro="" textlink="">
      <xdr:nvSpPr>
        <xdr:cNvPr id="151" name="財政構造の弾力性該当値テキスト"/>
        <xdr:cNvSpPr txBox="1"/>
      </xdr:nvSpPr>
      <xdr:spPr>
        <a:xfrm>
          <a:off x="5041900" y="1125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88054</xdr:rowOff>
    </xdr:from>
    <xdr:to>
      <xdr:col>6</xdr:col>
      <xdr:colOff>50800</xdr:colOff>
      <xdr:row>67</xdr:row>
      <xdr:rowOff>18204</xdr:rowOff>
    </xdr:to>
    <xdr:sp macro="" textlink="">
      <xdr:nvSpPr>
        <xdr:cNvPr id="152" name="円/楕円 151"/>
        <xdr:cNvSpPr/>
      </xdr:nvSpPr>
      <xdr:spPr>
        <a:xfrm>
          <a:off x="4064000" y="114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67</xdr:row>
      <xdr:rowOff>2981</xdr:rowOff>
    </xdr:from>
    <xdr:ext cx="736600" cy="259045"/>
    <xdr:sp macro="" textlink="">
      <xdr:nvSpPr>
        <xdr:cNvPr id="153" name="テキスト ボックス 152"/>
        <xdr:cNvSpPr txBox="1"/>
      </xdr:nvSpPr>
      <xdr:spPr>
        <a:xfrm>
          <a:off x="3733800" y="11490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138854</xdr:rowOff>
    </xdr:from>
    <xdr:to>
      <xdr:col>4</xdr:col>
      <xdr:colOff>533400</xdr:colOff>
      <xdr:row>66</xdr:row>
      <xdr:rowOff>69004</xdr:rowOff>
    </xdr:to>
    <xdr:sp macro="" textlink="">
      <xdr:nvSpPr>
        <xdr:cNvPr id="154" name="円/楕円 153"/>
        <xdr:cNvSpPr/>
      </xdr:nvSpPr>
      <xdr:spPr>
        <a:xfrm>
          <a:off x="31750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53781</xdr:rowOff>
    </xdr:from>
    <xdr:ext cx="762000" cy="259045"/>
    <xdr:sp macro="" textlink="">
      <xdr:nvSpPr>
        <xdr:cNvPr id="155" name="テキスト ボックス 154"/>
        <xdr:cNvSpPr txBox="1"/>
      </xdr:nvSpPr>
      <xdr:spPr>
        <a:xfrm>
          <a:off x="2844800" y="1136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149437</xdr:rowOff>
    </xdr:from>
    <xdr:to>
      <xdr:col>3</xdr:col>
      <xdr:colOff>330200</xdr:colOff>
      <xdr:row>65</xdr:row>
      <xdr:rowOff>79587</xdr:rowOff>
    </xdr:to>
    <xdr:sp macro="" textlink="">
      <xdr:nvSpPr>
        <xdr:cNvPr id="156" name="円/楕円 155"/>
        <xdr:cNvSpPr/>
      </xdr:nvSpPr>
      <xdr:spPr>
        <a:xfrm>
          <a:off x="2286000" y="111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64364</xdr:rowOff>
    </xdr:from>
    <xdr:ext cx="762000" cy="259045"/>
    <xdr:sp macro="" textlink="">
      <xdr:nvSpPr>
        <xdr:cNvPr id="157" name="テキスト ボックス 156"/>
        <xdr:cNvSpPr txBox="1"/>
      </xdr:nvSpPr>
      <xdr:spPr>
        <a:xfrm>
          <a:off x="1955800" y="1120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2</xdr:col>
      <xdr:colOff>25400</xdr:colOff>
      <xdr:row>67</xdr:row>
      <xdr:rowOff>5080</xdr:rowOff>
    </xdr:from>
    <xdr:to>
      <xdr:col>2</xdr:col>
      <xdr:colOff>127000</xdr:colOff>
      <xdr:row>67</xdr:row>
      <xdr:rowOff>106680</xdr:rowOff>
    </xdr:to>
    <xdr:sp macro="" textlink="">
      <xdr:nvSpPr>
        <xdr:cNvPr id="158" name="円/楕円 157"/>
        <xdr:cNvSpPr/>
      </xdr:nvSpPr>
      <xdr:spPr>
        <a:xfrm>
          <a:off x="1397000" y="1149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91457</xdr:rowOff>
    </xdr:from>
    <xdr:ext cx="762000" cy="259045"/>
    <xdr:sp macro="" textlink="">
      <xdr:nvSpPr>
        <xdr:cNvPr id="159" name="テキスト ボックス 158"/>
        <xdr:cNvSpPr txBox="1"/>
      </xdr:nvSpPr>
      <xdr:spPr>
        <a:xfrm>
          <a:off x="1066800" y="1157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[151,217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及び維持補修費の合計額の人口一人あたりの金額が類似団体平均を上回っているのは、主に物件費が要因となっている。公共施設に係る維持管理経費は市町村合併以降増加傾向にある。これは市内に類似施設が点在しているためで、今後は公共施設適正化計画に基づき、計画的な統廃合を推進する。</a:t>
          </a:r>
          <a:endParaRPr kumimoji="1" lang="en-US" altLang="ja-JP" sz="1300">
            <a:latin typeface="ＭＳ Ｐゴシック"/>
          </a:endParaRPr>
        </a:p>
        <a:p>
          <a:r>
            <a:rPr kumimoji="1" lang="ja-JP" altLang="en-US" sz="1300">
              <a:latin typeface="ＭＳ Ｐゴシック"/>
            </a:rPr>
            <a:t>　また、人件費については、定員適正化計画の推進により職員数の削減が進められ、職員給については減少傾向にある。今後は、平成２７年度から実施される定員管理方針に基づく適切な定員管理を目指す。</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45222</xdr:rowOff>
    </xdr:from>
    <xdr:to>
      <xdr:col>7</xdr:col>
      <xdr:colOff>152400</xdr:colOff>
      <xdr:row>89</xdr:row>
      <xdr:rowOff>129915</xdr:rowOff>
    </xdr:to>
    <xdr:cxnSp macro="">
      <xdr:nvCxnSpPr>
        <xdr:cNvPr id="187" name="直線コネクタ 186"/>
        <xdr:cNvCxnSpPr/>
      </xdr:nvCxnSpPr>
      <xdr:spPr>
        <a:xfrm flipV="1">
          <a:off x="4953000" y="13761222"/>
          <a:ext cx="0" cy="1627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101992</xdr:rowOff>
    </xdr:from>
    <xdr:ext cx="762000" cy="259045"/>
    <xdr:sp macro="" textlink="">
      <xdr:nvSpPr>
        <xdr:cNvPr id="188" name="人件費・物件費等の状況最小値テキスト"/>
        <xdr:cNvSpPr txBox="1"/>
      </xdr:nvSpPr>
      <xdr:spPr>
        <a:xfrm>
          <a:off x="5041900" y="1536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412,446</a:t>
          </a:r>
          <a:endParaRPr kumimoji="1" lang="ja-JP" altLang="en-US" sz="1000" b="1">
            <a:latin typeface="ＭＳ Ｐゴシック"/>
          </a:endParaRPr>
        </a:p>
      </xdr:txBody>
    </xdr:sp>
    <xdr:clientData/>
  </xdr:oneCellAnchor>
  <xdr:twoCellAnchor>
    <xdr:from>
      <xdr:col>7</xdr:col>
      <xdr:colOff>63500</xdr:colOff>
      <xdr:row>89</xdr:row>
      <xdr:rowOff>129915</xdr:rowOff>
    </xdr:from>
    <xdr:to>
      <xdr:col>7</xdr:col>
      <xdr:colOff>241300</xdr:colOff>
      <xdr:row>89</xdr:row>
      <xdr:rowOff>129915</xdr:rowOff>
    </xdr:to>
    <xdr:cxnSp macro="">
      <xdr:nvCxnSpPr>
        <xdr:cNvPr id="189" name="直線コネクタ 188"/>
        <xdr:cNvCxnSpPr/>
      </xdr:nvCxnSpPr>
      <xdr:spPr>
        <a:xfrm>
          <a:off x="4864100" y="1538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131599</xdr:rowOff>
    </xdr:from>
    <xdr:ext cx="762000" cy="259045"/>
    <xdr:sp macro="" textlink="">
      <xdr:nvSpPr>
        <xdr:cNvPr id="190" name="人件費・物件費等の状況最大値テキスト"/>
        <xdr:cNvSpPr txBox="1"/>
      </xdr:nvSpPr>
      <xdr:spPr>
        <a:xfrm>
          <a:off x="5041900" y="1350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75,160</a:t>
          </a:r>
          <a:endParaRPr kumimoji="1" lang="ja-JP" altLang="en-US" sz="1000" b="1">
            <a:latin typeface="ＭＳ Ｐゴシック"/>
          </a:endParaRPr>
        </a:p>
      </xdr:txBody>
    </xdr:sp>
    <xdr:clientData/>
  </xdr:oneCellAnchor>
  <xdr:twoCellAnchor>
    <xdr:from>
      <xdr:col>7</xdr:col>
      <xdr:colOff>63500</xdr:colOff>
      <xdr:row>80</xdr:row>
      <xdr:rowOff>45222</xdr:rowOff>
    </xdr:from>
    <xdr:to>
      <xdr:col>7</xdr:col>
      <xdr:colOff>241300</xdr:colOff>
      <xdr:row>80</xdr:row>
      <xdr:rowOff>45222</xdr:rowOff>
    </xdr:to>
    <xdr:cxnSp macro="">
      <xdr:nvCxnSpPr>
        <xdr:cNvPr id="191" name="直線コネクタ 190"/>
        <xdr:cNvCxnSpPr/>
      </xdr:nvCxnSpPr>
      <xdr:spPr>
        <a:xfrm>
          <a:off x="4864100" y="1376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69373</xdr:rowOff>
    </xdr:from>
    <xdr:to>
      <xdr:col>7</xdr:col>
      <xdr:colOff>152400</xdr:colOff>
      <xdr:row>82</xdr:row>
      <xdr:rowOff>75941</xdr:rowOff>
    </xdr:to>
    <xdr:cxnSp macro="">
      <xdr:nvCxnSpPr>
        <xdr:cNvPr id="192" name="直線コネクタ 191"/>
        <xdr:cNvCxnSpPr/>
      </xdr:nvCxnSpPr>
      <xdr:spPr>
        <a:xfrm flipV="1">
          <a:off x="4114800" y="14128273"/>
          <a:ext cx="838200" cy="6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119581</xdr:rowOff>
    </xdr:from>
    <xdr:ext cx="762000" cy="259045"/>
    <xdr:sp macro="" textlink="">
      <xdr:nvSpPr>
        <xdr:cNvPr id="193" name="人件費・物件費等の状況平均値テキスト"/>
        <xdr:cNvSpPr txBox="1"/>
      </xdr:nvSpPr>
      <xdr:spPr>
        <a:xfrm>
          <a:off x="5041900" y="1383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103054</xdr:rowOff>
    </xdr:from>
    <xdr:to>
      <xdr:col>7</xdr:col>
      <xdr:colOff>203200</xdr:colOff>
      <xdr:row>82</xdr:row>
      <xdr:rowOff>33204</xdr:rowOff>
    </xdr:to>
    <xdr:sp macro="" textlink="">
      <xdr:nvSpPr>
        <xdr:cNvPr id="194" name="フローチャート : 判断 193"/>
        <xdr:cNvSpPr/>
      </xdr:nvSpPr>
      <xdr:spPr>
        <a:xfrm>
          <a:off x="49022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75941</xdr:rowOff>
    </xdr:from>
    <xdr:to>
      <xdr:col>6</xdr:col>
      <xdr:colOff>0</xdr:colOff>
      <xdr:row>82</xdr:row>
      <xdr:rowOff>97451</xdr:rowOff>
    </xdr:to>
    <xdr:cxnSp macro="">
      <xdr:nvCxnSpPr>
        <xdr:cNvPr id="195" name="直線コネクタ 194"/>
        <xdr:cNvCxnSpPr/>
      </xdr:nvCxnSpPr>
      <xdr:spPr>
        <a:xfrm flipV="1">
          <a:off x="3225800" y="14134841"/>
          <a:ext cx="889000" cy="2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81052</xdr:rowOff>
    </xdr:from>
    <xdr:to>
      <xdr:col>6</xdr:col>
      <xdr:colOff>50800</xdr:colOff>
      <xdr:row>82</xdr:row>
      <xdr:rowOff>11202</xdr:rowOff>
    </xdr:to>
    <xdr:sp macro="" textlink="">
      <xdr:nvSpPr>
        <xdr:cNvPr id="196" name="フローチャート : 判断 195"/>
        <xdr:cNvSpPr/>
      </xdr:nvSpPr>
      <xdr:spPr>
        <a:xfrm>
          <a:off x="4064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21379</xdr:rowOff>
    </xdr:from>
    <xdr:ext cx="736600" cy="259045"/>
    <xdr:sp macro="" textlink="">
      <xdr:nvSpPr>
        <xdr:cNvPr id="197" name="テキスト ボックス 196"/>
        <xdr:cNvSpPr txBox="1"/>
      </xdr:nvSpPr>
      <xdr:spPr>
        <a:xfrm>
          <a:off x="3733800" y="13737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97383</xdr:rowOff>
    </xdr:from>
    <xdr:to>
      <xdr:col>4</xdr:col>
      <xdr:colOff>482600</xdr:colOff>
      <xdr:row>82</xdr:row>
      <xdr:rowOff>97451</xdr:rowOff>
    </xdr:to>
    <xdr:cxnSp macro="">
      <xdr:nvCxnSpPr>
        <xdr:cNvPr id="198" name="直線コネクタ 197"/>
        <xdr:cNvCxnSpPr/>
      </xdr:nvCxnSpPr>
      <xdr:spPr>
        <a:xfrm>
          <a:off x="2336800" y="14156283"/>
          <a:ext cx="889000" cy="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72515</xdr:rowOff>
    </xdr:from>
    <xdr:to>
      <xdr:col>4</xdr:col>
      <xdr:colOff>533400</xdr:colOff>
      <xdr:row>82</xdr:row>
      <xdr:rowOff>2665</xdr:rowOff>
    </xdr:to>
    <xdr:sp macro="" textlink="">
      <xdr:nvSpPr>
        <xdr:cNvPr id="199" name="フローチャート : 判断 198"/>
        <xdr:cNvSpPr/>
      </xdr:nvSpPr>
      <xdr:spPr>
        <a:xfrm>
          <a:off x="3175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12842</xdr:rowOff>
    </xdr:from>
    <xdr:ext cx="762000" cy="259045"/>
    <xdr:sp macro="" textlink="">
      <xdr:nvSpPr>
        <xdr:cNvPr id="200" name="テキスト ボックス 199"/>
        <xdr:cNvSpPr txBox="1"/>
      </xdr:nvSpPr>
      <xdr:spPr>
        <a:xfrm>
          <a:off x="2844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97383</xdr:rowOff>
    </xdr:from>
    <xdr:to>
      <xdr:col>3</xdr:col>
      <xdr:colOff>279400</xdr:colOff>
      <xdr:row>82</xdr:row>
      <xdr:rowOff>98093</xdr:rowOff>
    </xdr:to>
    <xdr:cxnSp macro="">
      <xdr:nvCxnSpPr>
        <xdr:cNvPr id="201" name="直線コネクタ 200"/>
        <xdr:cNvCxnSpPr/>
      </xdr:nvCxnSpPr>
      <xdr:spPr>
        <a:xfrm flipV="1">
          <a:off x="1447800" y="14156283"/>
          <a:ext cx="889000" cy="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47709</xdr:rowOff>
    </xdr:from>
    <xdr:to>
      <xdr:col>3</xdr:col>
      <xdr:colOff>330200</xdr:colOff>
      <xdr:row>81</xdr:row>
      <xdr:rowOff>149309</xdr:rowOff>
    </xdr:to>
    <xdr:sp macro="" textlink="">
      <xdr:nvSpPr>
        <xdr:cNvPr id="202" name="フローチャート : 判断 201"/>
        <xdr:cNvSpPr/>
      </xdr:nvSpPr>
      <xdr:spPr>
        <a:xfrm>
          <a:off x="2286000" y="13935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159486</xdr:rowOff>
    </xdr:from>
    <xdr:ext cx="762000" cy="259045"/>
    <xdr:sp macro="" textlink="">
      <xdr:nvSpPr>
        <xdr:cNvPr id="203" name="テキスト ボックス 202"/>
        <xdr:cNvSpPr txBox="1"/>
      </xdr:nvSpPr>
      <xdr:spPr>
        <a:xfrm>
          <a:off x="1955800" y="13704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121,728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47839</xdr:rowOff>
    </xdr:from>
    <xdr:to>
      <xdr:col>2</xdr:col>
      <xdr:colOff>127000</xdr:colOff>
      <xdr:row>81</xdr:row>
      <xdr:rowOff>149439</xdr:rowOff>
    </xdr:to>
    <xdr:sp macro="" textlink="">
      <xdr:nvSpPr>
        <xdr:cNvPr id="204" name="フローチャート : 判断 203"/>
        <xdr:cNvSpPr/>
      </xdr:nvSpPr>
      <xdr:spPr>
        <a:xfrm>
          <a:off x="1397000" y="1393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159616</xdr:rowOff>
    </xdr:from>
    <xdr:ext cx="762000" cy="259045"/>
    <xdr:sp macro="" textlink="">
      <xdr:nvSpPr>
        <xdr:cNvPr id="205" name="テキスト ボックス 204"/>
        <xdr:cNvSpPr txBox="1"/>
      </xdr:nvSpPr>
      <xdr:spPr>
        <a:xfrm>
          <a:off x="1066800" y="1370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121,755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18573</xdr:rowOff>
    </xdr:from>
    <xdr:to>
      <xdr:col>7</xdr:col>
      <xdr:colOff>203200</xdr:colOff>
      <xdr:row>82</xdr:row>
      <xdr:rowOff>120173</xdr:rowOff>
    </xdr:to>
    <xdr:sp macro="" textlink="">
      <xdr:nvSpPr>
        <xdr:cNvPr id="211" name="円/楕円 210"/>
        <xdr:cNvSpPr/>
      </xdr:nvSpPr>
      <xdr:spPr>
        <a:xfrm>
          <a:off x="4902200" y="14077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162100</xdr:rowOff>
    </xdr:from>
    <xdr:ext cx="762000" cy="259045"/>
    <xdr:sp macro="" textlink="">
      <xdr:nvSpPr>
        <xdr:cNvPr id="212" name="人件費・物件費等の状況該当値テキスト"/>
        <xdr:cNvSpPr txBox="1"/>
      </xdr:nvSpPr>
      <xdr:spPr>
        <a:xfrm>
          <a:off x="5041900" y="14049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151,217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25141</xdr:rowOff>
    </xdr:from>
    <xdr:to>
      <xdr:col>6</xdr:col>
      <xdr:colOff>50800</xdr:colOff>
      <xdr:row>82</xdr:row>
      <xdr:rowOff>126741</xdr:rowOff>
    </xdr:to>
    <xdr:sp macro="" textlink="">
      <xdr:nvSpPr>
        <xdr:cNvPr id="213" name="円/楕円 212"/>
        <xdr:cNvSpPr/>
      </xdr:nvSpPr>
      <xdr:spPr>
        <a:xfrm>
          <a:off x="4064000" y="14084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111518</xdr:rowOff>
    </xdr:from>
    <xdr:ext cx="736600" cy="259045"/>
    <xdr:sp macro="" textlink="">
      <xdr:nvSpPr>
        <xdr:cNvPr id="214" name="テキスト ボックス 213"/>
        <xdr:cNvSpPr txBox="1"/>
      </xdr:nvSpPr>
      <xdr:spPr>
        <a:xfrm>
          <a:off x="3733800" y="141704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152,578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46651</xdr:rowOff>
    </xdr:from>
    <xdr:to>
      <xdr:col>4</xdr:col>
      <xdr:colOff>533400</xdr:colOff>
      <xdr:row>82</xdr:row>
      <xdr:rowOff>148251</xdr:rowOff>
    </xdr:to>
    <xdr:sp macro="" textlink="">
      <xdr:nvSpPr>
        <xdr:cNvPr id="215" name="円/楕円 214"/>
        <xdr:cNvSpPr/>
      </xdr:nvSpPr>
      <xdr:spPr>
        <a:xfrm>
          <a:off x="3175000" y="1410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133028</xdr:rowOff>
    </xdr:from>
    <xdr:ext cx="762000" cy="259045"/>
    <xdr:sp macro="" textlink="">
      <xdr:nvSpPr>
        <xdr:cNvPr id="216" name="テキスト ボックス 215"/>
        <xdr:cNvSpPr txBox="1"/>
      </xdr:nvSpPr>
      <xdr:spPr>
        <a:xfrm>
          <a:off x="2844800" y="14191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157,035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46583</xdr:rowOff>
    </xdr:from>
    <xdr:to>
      <xdr:col>3</xdr:col>
      <xdr:colOff>330200</xdr:colOff>
      <xdr:row>82</xdr:row>
      <xdr:rowOff>148183</xdr:rowOff>
    </xdr:to>
    <xdr:sp macro="" textlink="">
      <xdr:nvSpPr>
        <xdr:cNvPr id="217" name="円/楕円 216"/>
        <xdr:cNvSpPr/>
      </xdr:nvSpPr>
      <xdr:spPr>
        <a:xfrm>
          <a:off x="2286000" y="1410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132960</xdr:rowOff>
    </xdr:from>
    <xdr:ext cx="762000" cy="259045"/>
    <xdr:sp macro="" textlink="">
      <xdr:nvSpPr>
        <xdr:cNvPr id="218" name="テキスト ボックス 217"/>
        <xdr:cNvSpPr txBox="1"/>
      </xdr:nvSpPr>
      <xdr:spPr>
        <a:xfrm>
          <a:off x="1955800" y="14191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157,021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47293</xdr:rowOff>
    </xdr:from>
    <xdr:to>
      <xdr:col>2</xdr:col>
      <xdr:colOff>127000</xdr:colOff>
      <xdr:row>82</xdr:row>
      <xdr:rowOff>148893</xdr:rowOff>
    </xdr:to>
    <xdr:sp macro="" textlink="">
      <xdr:nvSpPr>
        <xdr:cNvPr id="219" name="円/楕円 218"/>
        <xdr:cNvSpPr/>
      </xdr:nvSpPr>
      <xdr:spPr>
        <a:xfrm>
          <a:off x="1397000" y="14106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133670</xdr:rowOff>
    </xdr:from>
    <xdr:ext cx="762000" cy="259045"/>
    <xdr:sp macro="" textlink="">
      <xdr:nvSpPr>
        <xdr:cNvPr id="220" name="テキスト ボックス 219"/>
        <xdr:cNvSpPr txBox="1"/>
      </xdr:nvSpPr>
      <xdr:spPr>
        <a:xfrm>
          <a:off x="1066800" y="14192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157,168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前年度に比べて６．８ポイント向上したが、類似団体平均を１．３ポイント上回っている。</a:t>
          </a:r>
          <a:endParaRPr kumimoji="1" lang="en-US" altLang="ja-JP" sz="1300">
            <a:latin typeface="ＭＳ Ｐゴシック"/>
          </a:endParaRPr>
        </a:p>
        <a:p>
          <a:r>
            <a:rPr kumimoji="1" lang="ja-JP" altLang="en-US" sz="1300">
              <a:latin typeface="ＭＳ Ｐゴシック"/>
            </a:rPr>
            <a:t>　引き続き、定員管理方針に基づく取り組みを行うとともに、より一層の給与の適正化に努める。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85</xdr:row>
      <xdr:rowOff>158145</xdr:rowOff>
    </xdr:to>
    <xdr:cxnSp macro="">
      <xdr:nvCxnSpPr>
        <xdr:cNvPr id="251" name="直線コネクタ 250"/>
        <xdr:cNvCxnSpPr/>
      </xdr:nvCxnSpPr>
      <xdr:spPr>
        <a:xfrm flipV="1">
          <a:off x="17018000" y="13754705"/>
          <a:ext cx="0" cy="976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130222</xdr:rowOff>
    </xdr:from>
    <xdr:ext cx="762000" cy="259045"/>
    <xdr:sp macro="" textlink="">
      <xdr:nvSpPr>
        <xdr:cNvPr id="252" name="給与水準   （国との比較）最小値テキスト"/>
        <xdr:cNvSpPr txBox="1"/>
      </xdr:nvSpPr>
      <xdr:spPr>
        <a:xfrm>
          <a:off x="17106900" y="14703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85</xdr:row>
      <xdr:rowOff>158145</xdr:rowOff>
    </xdr:from>
    <xdr:to>
      <xdr:col>24</xdr:col>
      <xdr:colOff>647700</xdr:colOff>
      <xdr:row>85</xdr:row>
      <xdr:rowOff>158145</xdr:rowOff>
    </xdr:to>
    <xdr:cxnSp macro="">
      <xdr:nvCxnSpPr>
        <xdr:cNvPr id="253" name="直線コネクタ 252"/>
        <xdr:cNvCxnSpPr/>
      </xdr:nvCxnSpPr>
      <xdr:spPr>
        <a:xfrm>
          <a:off x="16929100" y="14731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4"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5" name="直線コネクタ 254"/>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156332</xdr:rowOff>
    </xdr:from>
    <xdr:to>
      <xdr:col>24</xdr:col>
      <xdr:colOff>558800</xdr:colOff>
      <xdr:row>88</xdr:row>
      <xdr:rowOff>80434</xdr:rowOff>
    </xdr:to>
    <xdr:cxnSp macro="">
      <xdr:nvCxnSpPr>
        <xdr:cNvPr id="256" name="直線コネクタ 255"/>
        <xdr:cNvCxnSpPr/>
      </xdr:nvCxnSpPr>
      <xdr:spPr>
        <a:xfrm flipV="1">
          <a:off x="16179800" y="14386682"/>
          <a:ext cx="838200" cy="781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144132</xdr:rowOff>
    </xdr:from>
    <xdr:ext cx="762000" cy="259045"/>
    <xdr:sp macro="" textlink="">
      <xdr:nvSpPr>
        <xdr:cNvPr id="257" name="給与水準   （国との比較）平均値テキスト"/>
        <xdr:cNvSpPr txBox="1"/>
      </xdr:nvSpPr>
      <xdr:spPr>
        <a:xfrm>
          <a:off x="17106900" y="14031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127605</xdr:rowOff>
    </xdr:from>
    <xdr:to>
      <xdr:col>24</xdr:col>
      <xdr:colOff>609600</xdr:colOff>
      <xdr:row>83</xdr:row>
      <xdr:rowOff>57755</xdr:rowOff>
    </xdr:to>
    <xdr:sp macro="" textlink="">
      <xdr:nvSpPr>
        <xdr:cNvPr id="258" name="フローチャート : 判断 257"/>
        <xdr:cNvSpPr/>
      </xdr:nvSpPr>
      <xdr:spPr>
        <a:xfrm>
          <a:off x="169672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80434</xdr:rowOff>
    </xdr:from>
    <xdr:to>
      <xdr:col>23</xdr:col>
      <xdr:colOff>406400</xdr:colOff>
      <xdr:row>89</xdr:row>
      <xdr:rowOff>161773</xdr:rowOff>
    </xdr:to>
    <xdr:cxnSp macro="">
      <xdr:nvCxnSpPr>
        <xdr:cNvPr id="259" name="直線コネクタ 258"/>
        <xdr:cNvCxnSpPr/>
      </xdr:nvCxnSpPr>
      <xdr:spPr>
        <a:xfrm flipV="1">
          <a:off x="15290800" y="15168034"/>
          <a:ext cx="889000" cy="25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18143</xdr:rowOff>
    </xdr:from>
    <xdr:to>
      <xdr:col>23</xdr:col>
      <xdr:colOff>457200</xdr:colOff>
      <xdr:row>88</xdr:row>
      <xdr:rowOff>119743</xdr:rowOff>
    </xdr:to>
    <xdr:sp macro="" textlink="">
      <xdr:nvSpPr>
        <xdr:cNvPr id="260" name="フローチャート : 判断 259"/>
        <xdr:cNvSpPr/>
      </xdr:nvSpPr>
      <xdr:spPr>
        <a:xfrm>
          <a:off x="16129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129920</xdr:rowOff>
    </xdr:from>
    <xdr:ext cx="736600" cy="259045"/>
    <xdr:sp macro="" textlink="">
      <xdr:nvSpPr>
        <xdr:cNvPr id="261" name="テキスト ボックス 260"/>
        <xdr:cNvSpPr txBox="1"/>
      </xdr:nvSpPr>
      <xdr:spPr>
        <a:xfrm>
          <a:off x="15798800" y="1487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120952</xdr:rowOff>
    </xdr:from>
    <xdr:to>
      <xdr:col>22</xdr:col>
      <xdr:colOff>203200</xdr:colOff>
      <xdr:row>89</xdr:row>
      <xdr:rowOff>161773</xdr:rowOff>
    </xdr:to>
    <xdr:cxnSp macro="">
      <xdr:nvCxnSpPr>
        <xdr:cNvPr id="262" name="直線コネクタ 261"/>
        <xdr:cNvCxnSpPr/>
      </xdr:nvCxnSpPr>
      <xdr:spPr>
        <a:xfrm>
          <a:off x="14401800" y="14179852"/>
          <a:ext cx="889000" cy="1240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6652</xdr:rowOff>
    </xdr:from>
    <xdr:to>
      <xdr:col>22</xdr:col>
      <xdr:colOff>254000</xdr:colOff>
      <xdr:row>88</xdr:row>
      <xdr:rowOff>108252</xdr:rowOff>
    </xdr:to>
    <xdr:sp macro="" textlink="">
      <xdr:nvSpPr>
        <xdr:cNvPr id="263" name="フローチャート : 判断 262"/>
        <xdr:cNvSpPr/>
      </xdr:nvSpPr>
      <xdr:spPr>
        <a:xfrm>
          <a:off x="15240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118429</xdr:rowOff>
    </xdr:from>
    <xdr:ext cx="762000" cy="259045"/>
    <xdr:sp macro="" textlink="">
      <xdr:nvSpPr>
        <xdr:cNvPr id="264" name="テキスト ボックス 263"/>
        <xdr:cNvSpPr txBox="1"/>
      </xdr:nvSpPr>
      <xdr:spPr>
        <a:xfrm>
          <a:off x="14909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6048</xdr:rowOff>
    </xdr:from>
    <xdr:to>
      <xdr:col>21</xdr:col>
      <xdr:colOff>0</xdr:colOff>
      <xdr:row>82</xdr:row>
      <xdr:rowOff>120952</xdr:rowOff>
    </xdr:to>
    <xdr:cxnSp macro="">
      <xdr:nvCxnSpPr>
        <xdr:cNvPr id="265" name="直線コネクタ 264"/>
        <xdr:cNvCxnSpPr/>
      </xdr:nvCxnSpPr>
      <xdr:spPr>
        <a:xfrm>
          <a:off x="13512800" y="14064948"/>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162077</xdr:rowOff>
    </xdr:from>
    <xdr:to>
      <xdr:col>21</xdr:col>
      <xdr:colOff>50800</xdr:colOff>
      <xdr:row>83</xdr:row>
      <xdr:rowOff>92227</xdr:rowOff>
    </xdr:to>
    <xdr:sp macro="" textlink="">
      <xdr:nvSpPr>
        <xdr:cNvPr id="266" name="フローチャート : 判断 265"/>
        <xdr:cNvSpPr/>
      </xdr:nvSpPr>
      <xdr:spPr>
        <a:xfrm>
          <a:off x="14351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77004</xdr:rowOff>
    </xdr:from>
    <xdr:ext cx="762000" cy="259045"/>
    <xdr:sp macro="" textlink="">
      <xdr:nvSpPr>
        <xdr:cNvPr id="267" name="テキスト ボックス 266"/>
        <xdr:cNvSpPr txBox="1"/>
      </xdr:nvSpPr>
      <xdr:spPr>
        <a:xfrm>
          <a:off x="140208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139095</xdr:rowOff>
    </xdr:from>
    <xdr:to>
      <xdr:col>19</xdr:col>
      <xdr:colOff>533400</xdr:colOff>
      <xdr:row>83</xdr:row>
      <xdr:rowOff>69245</xdr:rowOff>
    </xdr:to>
    <xdr:sp macro="" textlink="">
      <xdr:nvSpPr>
        <xdr:cNvPr id="268" name="フローチャート : 判断 267"/>
        <xdr:cNvSpPr/>
      </xdr:nvSpPr>
      <xdr:spPr>
        <a:xfrm>
          <a:off x="13462000" y="14197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54022</xdr:rowOff>
    </xdr:from>
    <xdr:ext cx="762000" cy="259045"/>
    <xdr:sp macro="" textlink="">
      <xdr:nvSpPr>
        <xdr:cNvPr id="269" name="テキスト ボックス 268"/>
        <xdr:cNvSpPr txBox="1"/>
      </xdr:nvSpPr>
      <xdr:spPr>
        <a:xfrm>
          <a:off x="13131800" y="1428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105532</xdr:rowOff>
    </xdr:from>
    <xdr:to>
      <xdr:col>24</xdr:col>
      <xdr:colOff>609600</xdr:colOff>
      <xdr:row>84</xdr:row>
      <xdr:rowOff>35682</xdr:rowOff>
    </xdr:to>
    <xdr:sp macro="" textlink="">
      <xdr:nvSpPr>
        <xdr:cNvPr id="275" name="円/楕円 274"/>
        <xdr:cNvSpPr/>
      </xdr:nvSpPr>
      <xdr:spPr>
        <a:xfrm>
          <a:off x="169672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77609</xdr:rowOff>
    </xdr:from>
    <xdr:ext cx="762000" cy="259045"/>
    <xdr:sp macro="" textlink="">
      <xdr:nvSpPr>
        <xdr:cNvPr id="276" name="給与水準   （国との比較）該当値テキスト"/>
        <xdr:cNvSpPr txBox="1"/>
      </xdr:nvSpPr>
      <xdr:spPr>
        <a:xfrm>
          <a:off x="17106900" y="14307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29634</xdr:rowOff>
    </xdr:from>
    <xdr:to>
      <xdr:col>23</xdr:col>
      <xdr:colOff>457200</xdr:colOff>
      <xdr:row>88</xdr:row>
      <xdr:rowOff>131234</xdr:rowOff>
    </xdr:to>
    <xdr:sp macro="" textlink="">
      <xdr:nvSpPr>
        <xdr:cNvPr id="277" name="円/楕円 276"/>
        <xdr:cNvSpPr/>
      </xdr:nvSpPr>
      <xdr:spPr>
        <a:xfrm>
          <a:off x="16129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116011</xdr:rowOff>
    </xdr:from>
    <xdr:ext cx="736600" cy="259045"/>
    <xdr:sp macro="" textlink="">
      <xdr:nvSpPr>
        <xdr:cNvPr id="278" name="テキスト ボックス 277"/>
        <xdr:cNvSpPr txBox="1"/>
      </xdr:nvSpPr>
      <xdr:spPr>
        <a:xfrm>
          <a:off x="15798800" y="15203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110973</xdr:rowOff>
    </xdr:from>
    <xdr:to>
      <xdr:col>22</xdr:col>
      <xdr:colOff>254000</xdr:colOff>
      <xdr:row>90</xdr:row>
      <xdr:rowOff>41123</xdr:rowOff>
    </xdr:to>
    <xdr:sp macro="" textlink="">
      <xdr:nvSpPr>
        <xdr:cNvPr id="279" name="円/楕円 278"/>
        <xdr:cNvSpPr/>
      </xdr:nvSpPr>
      <xdr:spPr>
        <a:xfrm>
          <a:off x="15240000" y="15370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25900</xdr:rowOff>
    </xdr:from>
    <xdr:ext cx="762000" cy="259045"/>
    <xdr:sp macro="" textlink="">
      <xdr:nvSpPr>
        <xdr:cNvPr id="280" name="テキスト ボックス 279"/>
        <xdr:cNvSpPr txBox="1"/>
      </xdr:nvSpPr>
      <xdr:spPr>
        <a:xfrm>
          <a:off x="14909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70152</xdr:rowOff>
    </xdr:from>
    <xdr:to>
      <xdr:col>21</xdr:col>
      <xdr:colOff>50800</xdr:colOff>
      <xdr:row>83</xdr:row>
      <xdr:rowOff>302</xdr:rowOff>
    </xdr:to>
    <xdr:sp macro="" textlink="">
      <xdr:nvSpPr>
        <xdr:cNvPr id="281" name="円/楕円 280"/>
        <xdr:cNvSpPr/>
      </xdr:nvSpPr>
      <xdr:spPr>
        <a:xfrm>
          <a:off x="14351000" y="1412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10479</xdr:rowOff>
    </xdr:from>
    <xdr:ext cx="762000" cy="259045"/>
    <xdr:sp macro="" textlink="">
      <xdr:nvSpPr>
        <xdr:cNvPr id="282" name="テキスト ボックス 281"/>
        <xdr:cNvSpPr txBox="1"/>
      </xdr:nvSpPr>
      <xdr:spPr>
        <a:xfrm>
          <a:off x="14020800" y="1389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126698</xdr:rowOff>
    </xdr:from>
    <xdr:to>
      <xdr:col>19</xdr:col>
      <xdr:colOff>533400</xdr:colOff>
      <xdr:row>82</xdr:row>
      <xdr:rowOff>56848</xdr:rowOff>
    </xdr:to>
    <xdr:sp macro="" textlink="">
      <xdr:nvSpPr>
        <xdr:cNvPr id="283" name="円/楕円 282"/>
        <xdr:cNvSpPr/>
      </xdr:nvSpPr>
      <xdr:spPr>
        <a:xfrm>
          <a:off x="13462000" y="1401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67025</xdr:rowOff>
    </xdr:from>
    <xdr:ext cx="762000" cy="259045"/>
    <xdr:sp macro="" textlink="">
      <xdr:nvSpPr>
        <xdr:cNvPr id="284" name="テキスト ボックス 283"/>
        <xdr:cNvSpPr txBox="1"/>
      </xdr:nvSpPr>
      <xdr:spPr>
        <a:xfrm>
          <a:off x="13131800" y="13783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定員適正化計画の推進により職員数は削減されているものの、市町村合併に伴う職員数の増加により、類似団体平均と比較して２．５人多くなっている。</a:t>
          </a:r>
          <a:endParaRPr kumimoji="1" lang="en-US" altLang="ja-JP" sz="1300">
            <a:latin typeface="ＭＳ Ｐゴシック"/>
          </a:endParaRPr>
        </a:p>
        <a:p>
          <a:r>
            <a:rPr kumimoji="1" lang="ja-JP" altLang="en-US" sz="1300">
              <a:latin typeface="ＭＳ Ｐゴシック"/>
            </a:rPr>
            <a:t>　今後も定員管理方針に基づき、可能な限り職員数の削減に努める。</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94297</xdr:rowOff>
    </xdr:from>
    <xdr:to>
      <xdr:col>24</xdr:col>
      <xdr:colOff>558800</xdr:colOff>
      <xdr:row>66</xdr:row>
      <xdr:rowOff>42333</xdr:rowOff>
    </xdr:to>
    <xdr:cxnSp macro="">
      <xdr:nvCxnSpPr>
        <xdr:cNvPr id="314" name="直線コネクタ 313"/>
        <xdr:cNvCxnSpPr/>
      </xdr:nvCxnSpPr>
      <xdr:spPr>
        <a:xfrm flipV="1">
          <a:off x="17018000" y="10209847"/>
          <a:ext cx="0" cy="1148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5"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6" name="直線コネクタ 315"/>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9224</xdr:rowOff>
    </xdr:from>
    <xdr:ext cx="762000" cy="259045"/>
    <xdr:sp macro="" textlink="">
      <xdr:nvSpPr>
        <xdr:cNvPr id="317" name="定員管理の状況最大値テキスト"/>
        <xdr:cNvSpPr txBox="1"/>
      </xdr:nvSpPr>
      <xdr:spPr>
        <a:xfrm>
          <a:off x="17106900" y="995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a:t>
          </a:r>
          <a:endParaRPr kumimoji="1" lang="ja-JP" altLang="en-US" sz="1000" b="1">
            <a:latin typeface="ＭＳ Ｐゴシック"/>
          </a:endParaRPr>
        </a:p>
      </xdr:txBody>
    </xdr:sp>
    <xdr:clientData/>
  </xdr:oneCellAnchor>
  <xdr:twoCellAnchor>
    <xdr:from>
      <xdr:col>24</xdr:col>
      <xdr:colOff>469900</xdr:colOff>
      <xdr:row>59</xdr:row>
      <xdr:rowOff>94297</xdr:rowOff>
    </xdr:from>
    <xdr:to>
      <xdr:col>24</xdr:col>
      <xdr:colOff>647700</xdr:colOff>
      <xdr:row>59</xdr:row>
      <xdr:rowOff>94297</xdr:rowOff>
    </xdr:to>
    <xdr:cxnSp macro="">
      <xdr:nvCxnSpPr>
        <xdr:cNvPr id="318" name="直線コネクタ 317"/>
        <xdr:cNvCxnSpPr/>
      </xdr:nvCxnSpPr>
      <xdr:spPr>
        <a:xfrm>
          <a:off x="16929100" y="102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56938</xdr:rowOff>
    </xdr:from>
    <xdr:to>
      <xdr:col>24</xdr:col>
      <xdr:colOff>558800</xdr:colOff>
      <xdr:row>65</xdr:row>
      <xdr:rowOff>58949</xdr:rowOff>
    </xdr:to>
    <xdr:cxnSp macro="">
      <xdr:nvCxnSpPr>
        <xdr:cNvPr id="319" name="直線コネクタ 318"/>
        <xdr:cNvCxnSpPr/>
      </xdr:nvCxnSpPr>
      <xdr:spPr>
        <a:xfrm>
          <a:off x="16179800" y="11201188"/>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36318</xdr:rowOff>
    </xdr:from>
    <xdr:ext cx="762000" cy="259045"/>
    <xdr:sp macro="" textlink="">
      <xdr:nvSpPr>
        <xdr:cNvPr id="320" name="定員管理の状況平均値テキスト"/>
        <xdr:cNvSpPr txBox="1"/>
      </xdr:nvSpPr>
      <xdr:spPr>
        <a:xfrm>
          <a:off x="17106900" y="10494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19791</xdr:rowOff>
    </xdr:from>
    <xdr:to>
      <xdr:col>24</xdr:col>
      <xdr:colOff>609600</xdr:colOff>
      <xdr:row>62</xdr:row>
      <xdr:rowOff>121391</xdr:rowOff>
    </xdr:to>
    <xdr:sp macro="" textlink="">
      <xdr:nvSpPr>
        <xdr:cNvPr id="321" name="フローチャート : 判断 320"/>
        <xdr:cNvSpPr/>
      </xdr:nvSpPr>
      <xdr:spPr>
        <a:xfrm>
          <a:off x="169672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56938</xdr:rowOff>
    </xdr:from>
    <xdr:to>
      <xdr:col>23</xdr:col>
      <xdr:colOff>406400</xdr:colOff>
      <xdr:row>65</xdr:row>
      <xdr:rowOff>159491</xdr:rowOff>
    </xdr:to>
    <xdr:cxnSp macro="">
      <xdr:nvCxnSpPr>
        <xdr:cNvPr id="322" name="直線コネクタ 321"/>
        <xdr:cNvCxnSpPr/>
      </xdr:nvCxnSpPr>
      <xdr:spPr>
        <a:xfrm flipV="1">
          <a:off x="15290800" y="11201188"/>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25823</xdr:rowOff>
    </xdr:from>
    <xdr:to>
      <xdr:col>23</xdr:col>
      <xdr:colOff>457200</xdr:colOff>
      <xdr:row>62</xdr:row>
      <xdr:rowOff>127423</xdr:rowOff>
    </xdr:to>
    <xdr:sp macro="" textlink="">
      <xdr:nvSpPr>
        <xdr:cNvPr id="323" name="フローチャート : 判断 322"/>
        <xdr:cNvSpPr/>
      </xdr:nvSpPr>
      <xdr:spPr>
        <a:xfrm>
          <a:off x="16129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137600</xdr:rowOff>
    </xdr:from>
    <xdr:ext cx="736600" cy="259045"/>
    <xdr:sp macro="" textlink="">
      <xdr:nvSpPr>
        <xdr:cNvPr id="324" name="テキスト ボックス 323"/>
        <xdr:cNvSpPr txBox="1"/>
      </xdr:nvSpPr>
      <xdr:spPr>
        <a:xfrm>
          <a:off x="15798800" y="1042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159491</xdr:rowOff>
    </xdr:from>
    <xdr:to>
      <xdr:col>22</xdr:col>
      <xdr:colOff>203200</xdr:colOff>
      <xdr:row>66</xdr:row>
      <xdr:rowOff>10160</xdr:rowOff>
    </xdr:to>
    <xdr:cxnSp macro="">
      <xdr:nvCxnSpPr>
        <xdr:cNvPr id="325" name="直線コネクタ 324"/>
        <xdr:cNvCxnSpPr/>
      </xdr:nvCxnSpPr>
      <xdr:spPr>
        <a:xfrm flipV="1">
          <a:off x="14401800" y="11303741"/>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80116</xdr:rowOff>
    </xdr:from>
    <xdr:to>
      <xdr:col>22</xdr:col>
      <xdr:colOff>254000</xdr:colOff>
      <xdr:row>63</xdr:row>
      <xdr:rowOff>10266</xdr:rowOff>
    </xdr:to>
    <xdr:sp macro="" textlink="">
      <xdr:nvSpPr>
        <xdr:cNvPr id="326" name="フローチャート : 判断 325"/>
        <xdr:cNvSpPr/>
      </xdr:nvSpPr>
      <xdr:spPr>
        <a:xfrm>
          <a:off x="15240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20443</xdr:rowOff>
    </xdr:from>
    <xdr:ext cx="762000" cy="259045"/>
    <xdr:sp macro="" textlink="">
      <xdr:nvSpPr>
        <xdr:cNvPr id="327" name="テキスト ボックス 326"/>
        <xdr:cNvSpPr txBox="1"/>
      </xdr:nvSpPr>
      <xdr:spPr>
        <a:xfrm>
          <a:off x="14909800" y="10478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10160</xdr:rowOff>
    </xdr:from>
    <xdr:to>
      <xdr:col>21</xdr:col>
      <xdr:colOff>0</xdr:colOff>
      <xdr:row>66</xdr:row>
      <xdr:rowOff>52388</xdr:rowOff>
    </xdr:to>
    <xdr:cxnSp macro="">
      <xdr:nvCxnSpPr>
        <xdr:cNvPr id="328" name="直線コネクタ 327"/>
        <xdr:cNvCxnSpPr/>
      </xdr:nvCxnSpPr>
      <xdr:spPr>
        <a:xfrm flipV="1">
          <a:off x="13512800" y="1132586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31327</xdr:rowOff>
    </xdr:from>
    <xdr:to>
      <xdr:col>21</xdr:col>
      <xdr:colOff>50800</xdr:colOff>
      <xdr:row>63</xdr:row>
      <xdr:rowOff>132927</xdr:rowOff>
    </xdr:to>
    <xdr:sp macro="" textlink="">
      <xdr:nvSpPr>
        <xdr:cNvPr id="329" name="フローチャート : 判断 328"/>
        <xdr:cNvSpPr/>
      </xdr:nvSpPr>
      <xdr:spPr>
        <a:xfrm>
          <a:off x="143510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143104</xdr:rowOff>
    </xdr:from>
    <xdr:ext cx="762000" cy="259045"/>
    <xdr:sp macro="" textlink="">
      <xdr:nvSpPr>
        <xdr:cNvPr id="330" name="テキスト ボックス 329"/>
        <xdr:cNvSpPr txBox="1"/>
      </xdr:nvSpPr>
      <xdr:spPr>
        <a:xfrm>
          <a:off x="14020800" y="1060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158538</xdr:rowOff>
    </xdr:from>
    <xdr:to>
      <xdr:col>19</xdr:col>
      <xdr:colOff>533400</xdr:colOff>
      <xdr:row>63</xdr:row>
      <xdr:rowOff>88688</xdr:rowOff>
    </xdr:to>
    <xdr:sp macro="" textlink="">
      <xdr:nvSpPr>
        <xdr:cNvPr id="331" name="フローチャート : 判断 330"/>
        <xdr:cNvSpPr/>
      </xdr:nvSpPr>
      <xdr:spPr>
        <a:xfrm>
          <a:off x="13462000" y="1078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98865</xdr:rowOff>
    </xdr:from>
    <xdr:ext cx="762000" cy="259045"/>
    <xdr:sp macro="" textlink="">
      <xdr:nvSpPr>
        <xdr:cNvPr id="332" name="テキスト ボックス 331"/>
        <xdr:cNvSpPr txBox="1"/>
      </xdr:nvSpPr>
      <xdr:spPr>
        <a:xfrm>
          <a:off x="13131800" y="1055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8149</xdr:rowOff>
    </xdr:from>
    <xdr:to>
      <xdr:col>24</xdr:col>
      <xdr:colOff>609600</xdr:colOff>
      <xdr:row>65</xdr:row>
      <xdr:rowOff>109749</xdr:rowOff>
    </xdr:to>
    <xdr:sp macro="" textlink="">
      <xdr:nvSpPr>
        <xdr:cNvPr id="338" name="円/楕円 337"/>
        <xdr:cNvSpPr/>
      </xdr:nvSpPr>
      <xdr:spPr>
        <a:xfrm>
          <a:off x="16967200" y="1115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151676</xdr:rowOff>
    </xdr:from>
    <xdr:ext cx="762000" cy="259045"/>
    <xdr:sp macro="" textlink="">
      <xdr:nvSpPr>
        <xdr:cNvPr id="339" name="定員管理の状況該当値テキスト"/>
        <xdr:cNvSpPr txBox="1"/>
      </xdr:nvSpPr>
      <xdr:spPr>
        <a:xfrm>
          <a:off x="17106900" y="11124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6138</xdr:rowOff>
    </xdr:from>
    <xdr:to>
      <xdr:col>23</xdr:col>
      <xdr:colOff>457200</xdr:colOff>
      <xdr:row>65</xdr:row>
      <xdr:rowOff>107738</xdr:rowOff>
    </xdr:to>
    <xdr:sp macro="" textlink="">
      <xdr:nvSpPr>
        <xdr:cNvPr id="340" name="円/楕円 339"/>
        <xdr:cNvSpPr/>
      </xdr:nvSpPr>
      <xdr:spPr>
        <a:xfrm>
          <a:off x="16129000" y="1115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92515</xdr:rowOff>
    </xdr:from>
    <xdr:ext cx="736600" cy="259045"/>
    <xdr:sp macro="" textlink="">
      <xdr:nvSpPr>
        <xdr:cNvPr id="341" name="テキスト ボックス 340"/>
        <xdr:cNvSpPr txBox="1"/>
      </xdr:nvSpPr>
      <xdr:spPr>
        <a:xfrm>
          <a:off x="15798800" y="11236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108691</xdr:rowOff>
    </xdr:from>
    <xdr:to>
      <xdr:col>22</xdr:col>
      <xdr:colOff>254000</xdr:colOff>
      <xdr:row>66</xdr:row>
      <xdr:rowOff>38841</xdr:rowOff>
    </xdr:to>
    <xdr:sp macro="" textlink="">
      <xdr:nvSpPr>
        <xdr:cNvPr id="342" name="円/楕円 341"/>
        <xdr:cNvSpPr/>
      </xdr:nvSpPr>
      <xdr:spPr>
        <a:xfrm>
          <a:off x="15240000" y="11252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23618</xdr:rowOff>
    </xdr:from>
    <xdr:ext cx="762000" cy="259045"/>
    <xdr:sp macro="" textlink="">
      <xdr:nvSpPr>
        <xdr:cNvPr id="343" name="テキスト ボックス 342"/>
        <xdr:cNvSpPr txBox="1"/>
      </xdr:nvSpPr>
      <xdr:spPr>
        <a:xfrm>
          <a:off x="14909800" y="11339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130810</xdr:rowOff>
    </xdr:from>
    <xdr:to>
      <xdr:col>21</xdr:col>
      <xdr:colOff>50800</xdr:colOff>
      <xdr:row>66</xdr:row>
      <xdr:rowOff>60960</xdr:rowOff>
    </xdr:to>
    <xdr:sp macro="" textlink="">
      <xdr:nvSpPr>
        <xdr:cNvPr id="344" name="円/楕円 343"/>
        <xdr:cNvSpPr/>
      </xdr:nvSpPr>
      <xdr:spPr>
        <a:xfrm>
          <a:off x="14351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45737</xdr:rowOff>
    </xdr:from>
    <xdr:ext cx="762000" cy="259045"/>
    <xdr:sp macro="" textlink="">
      <xdr:nvSpPr>
        <xdr:cNvPr id="345" name="テキスト ボックス 344"/>
        <xdr:cNvSpPr txBox="1"/>
      </xdr:nvSpPr>
      <xdr:spPr>
        <a:xfrm>
          <a:off x="14020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1588</xdr:rowOff>
    </xdr:from>
    <xdr:to>
      <xdr:col>19</xdr:col>
      <xdr:colOff>533400</xdr:colOff>
      <xdr:row>66</xdr:row>
      <xdr:rowOff>103188</xdr:rowOff>
    </xdr:to>
    <xdr:sp macro="" textlink="">
      <xdr:nvSpPr>
        <xdr:cNvPr id="346" name="円/楕円 345"/>
        <xdr:cNvSpPr/>
      </xdr:nvSpPr>
      <xdr:spPr>
        <a:xfrm>
          <a:off x="13462000" y="1131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87965</xdr:rowOff>
    </xdr:from>
    <xdr:ext cx="762000" cy="259045"/>
    <xdr:sp macro="" textlink="">
      <xdr:nvSpPr>
        <xdr:cNvPr id="347" name="テキスト ボックス 346"/>
        <xdr:cNvSpPr txBox="1"/>
      </xdr:nvSpPr>
      <xdr:spPr>
        <a:xfrm>
          <a:off x="13131800" y="1140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前年度に比べて０．３ポイント低下しているのは、交付税算入のある起債償還額の増加による。</a:t>
          </a:r>
          <a:endParaRPr lang="ja-JP" altLang="ja-JP" sz="1300">
            <a:effectLst/>
          </a:endParaRPr>
        </a:p>
        <a:p>
          <a:r>
            <a:rPr kumimoji="1" lang="ja-JP" altLang="ja-JP" sz="1300">
              <a:solidFill>
                <a:schemeClr val="dk1"/>
              </a:solidFill>
              <a:effectLst/>
              <a:latin typeface="+mn-lt"/>
              <a:ea typeface="+mn-ea"/>
              <a:cs typeface="+mn-cs"/>
            </a:rPr>
            <a:t>　類似団体と比較するとまだまだ大きく、更なる</a:t>
          </a:r>
          <a:r>
            <a:rPr kumimoji="1" lang="ja-JP" altLang="en-US" sz="1300">
              <a:solidFill>
                <a:schemeClr val="dk1"/>
              </a:solidFill>
              <a:effectLst/>
              <a:latin typeface="+mn-lt"/>
              <a:ea typeface="+mn-ea"/>
              <a:cs typeface="+mn-cs"/>
            </a:rPr>
            <a:t>投資的経費の見直しと地方債の新規発行を抑制して、プライマリーバランスの堅持に努める。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110490</xdr:rowOff>
    </xdr:from>
    <xdr:to>
      <xdr:col>24</xdr:col>
      <xdr:colOff>558800</xdr:colOff>
      <xdr:row>45</xdr:row>
      <xdr:rowOff>74083</xdr:rowOff>
    </xdr:to>
    <xdr:cxnSp macro="">
      <xdr:nvCxnSpPr>
        <xdr:cNvPr id="375" name="直線コネクタ 374"/>
        <xdr:cNvCxnSpPr/>
      </xdr:nvCxnSpPr>
      <xdr:spPr>
        <a:xfrm flipV="1">
          <a:off x="17018000" y="6454140"/>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46160</xdr:rowOff>
    </xdr:from>
    <xdr:ext cx="762000" cy="259045"/>
    <xdr:sp macro="" textlink="">
      <xdr:nvSpPr>
        <xdr:cNvPr id="376" name="公債費負担の状況最小値テキスト"/>
        <xdr:cNvSpPr txBox="1"/>
      </xdr:nvSpPr>
      <xdr:spPr>
        <a:xfrm>
          <a:off x="17106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45</xdr:row>
      <xdr:rowOff>74083</xdr:rowOff>
    </xdr:from>
    <xdr:to>
      <xdr:col>24</xdr:col>
      <xdr:colOff>647700</xdr:colOff>
      <xdr:row>45</xdr:row>
      <xdr:rowOff>74083</xdr:rowOff>
    </xdr:to>
    <xdr:cxnSp macro="">
      <xdr:nvCxnSpPr>
        <xdr:cNvPr id="377" name="直線コネクタ 376"/>
        <xdr:cNvCxnSpPr/>
      </xdr:nvCxnSpPr>
      <xdr:spPr>
        <a:xfrm>
          <a:off x="16929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25417</xdr:rowOff>
    </xdr:from>
    <xdr:ext cx="762000" cy="259045"/>
    <xdr:sp macro="" textlink="">
      <xdr:nvSpPr>
        <xdr:cNvPr id="378" name="公債費負担の状況最大値テキスト"/>
        <xdr:cNvSpPr txBox="1"/>
      </xdr:nvSpPr>
      <xdr:spPr>
        <a:xfrm>
          <a:off x="17106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37</xdr:row>
      <xdr:rowOff>110490</xdr:rowOff>
    </xdr:from>
    <xdr:to>
      <xdr:col>24</xdr:col>
      <xdr:colOff>647700</xdr:colOff>
      <xdr:row>37</xdr:row>
      <xdr:rowOff>110490</xdr:rowOff>
    </xdr:to>
    <xdr:cxnSp macro="">
      <xdr:nvCxnSpPr>
        <xdr:cNvPr id="379" name="直線コネクタ 378"/>
        <xdr:cNvCxnSpPr/>
      </xdr:nvCxnSpPr>
      <xdr:spPr>
        <a:xfrm>
          <a:off x="16929100" y="645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157056</xdr:rowOff>
    </xdr:from>
    <xdr:to>
      <xdr:col>24</xdr:col>
      <xdr:colOff>558800</xdr:colOff>
      <xdr:row>45</xdr:row>
      <xdr:rowOff>9737</xdr:rowOff>
    </xdr:to>
    <xdr:cxnSp macro="">
      <xdr:nvCxnSpPr>
        <xdr:cNvPr id="380" name="直線コネクタ 379"/>
        <xdr:cNvCxnSpPr/>
      </xdr:nvCxnSpPr>
      <xdr:spPr>
        <a:xfrm>
          <a:off x="16179800" y="7700856"/>
          <a:ext cx="8382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119821</xdr:rowOff>
    </xdr:from>
    <xdr:ext cx="762000" cy="259045"/>
    <xdr:sp macro="" textlink="">
      <xdr:nvSpPr>
        <xdr:cNvPr id="381" name="公債費負担の状況平均値テキスト"/>
        <xdr:cNvSpPr txBox="1"/>
      </xdr:nvSpPr>
      <xdr:spPr>
        <a:xfrm>
          <a:off x="17106900" y="71492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103294</xdr:rowOff>
    </xdr:from>
    <xdr:to>
      <xdr:col>24</xdr:col>
      <xdr:colOff>609600</xdr:colOff>
      <xdr:row>43</xdr:row>
      <xdr:rowOff>33444</xdr:rowOff>
    </xdr:to>
    <xdr:sp macro="" textlink="">
      <xdr:nvSpPr>
        <xdr:cNvPr id="382" name="フローチャート : 判断 381"/>
        <xdr:cNvSpPr/>
      </xdr:nvSpPr>
      <xdr:spPr>
        <a:xfrm>
          <a:off x="16967200" y="730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157056</xdr:rowOff>
    </xdr:from>
    <xdr:to>
      <xdr:col>23</xdr:col>
      <xdr:colOff>406400</xdr:colOff>
      <xdr:row>45</xdr:row>
      <xdr:rowOff>17780</xdr:rowOff>
    </xdr:to>
    <xdr:cxnSp macro="">
      <xdr:nvCxnSpPr>
        <xdr:cNvPr id="383" name="直線コネクタ 382"/>
        <xdr:cNvCxnSpPr/>
      </xdr:nvCxnSpPr>
      <xdr:spPr>
        <a:xfrm flipV="1">
          <a:off x="15290800" y="770085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167640</xdr:rowOff>
    </xdr:from>
    <xdr:to>
      <xdr:col>23</xdr:col>
      <xdr:colOff>457200</xdr:colOff>
      <xdr:row>43</xdr:row>
      <xdr:rowOff>97790</xdr:rowOff>
    </xdr:to>
    <xdr:sp macro="" textlink="">
      <xdr:nvSpPr>
        <xdr:cNvPr id="384" name="フローチャート : 判断 383"/>
        <xdr:cNvSpPr/>
      </xdr:nvSpPr>
      <xdr:spPr>
        <a:xfrm>
          <a:off x="16129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107967</xdr:rowOff>
    </xdr:from>
    <xdr:ext cx="736600" cy="259045"/>
    <xdr:sp macro="" textlink="">
      <xdr:nvSpPr>
        <xdr:cNvPr id="385" name="テキスト ボックス 384"/>
        <xdr:cNvSpPr txBox="1"/>
      </xdr:nvSpPr>
      <xdr:spPr>
        <a:xfrm>
          <a:off x="15798800" y="7137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45</xdr:row>
      <xdr:rowOff>17780</xdr:rowOff>
    </xdr:from>
    <xdr:to>
      <xdr:col>22</xdr:col>
      <xdr:colOff>203200</xdr:colOff>
      <xdr:row>45</xdr:row>
      <xdr:rowOff>57996</xdr:rowOff>
    </xdr:to>
    <xdr:cxnSp macro="">
      <xdr:nvCxnSpPr>
        <xdr:cNvPr id="386" name="直線コネクタ 385"/>
        <xdr:cNvCxnSpPr/>
      </xdr:nvCxnSpPr>
      <xdr:spPr>
        <a:xfrm flipV="1">
          <a:off x="14401800" y="773303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52494</xdr:rowOff>
    </xdr:from>
    <xdr:to>
      <xdr:col>22</xdr:col>
      <xdr:colOff>254000</xdr:colOff>
      <xdr:row>43</xdr:row>
      <xdr:rowOff>154094</xdr:rowOff>
    </xdr:to>
    <xdr:sp macro="" textlink="">
      <xdr:nvSpPr>
        <xdr:cNvPr id="387" name="フローチャート : 判断 386"/>
        <xdr:cNvSpPr/>
      </xdr:nvSpPr>
      <xdr:spPr>
        <a:xfrm>
          <a:off x="152400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164271</xdr:rowOff>
    </xdr:from>
    <xdr:ext cx="762000" cy="259045"/>
    <xdr:sp macro="" textlink="">
      <xdr:nvSpPr>
        <xdr:cNvPr id="388" name="テキスト ボックス 387"/>
        <xdr:cNvSpPr txBox="1"/>
      </xdr:nvSpPr>
      <xdr:spPr>
        <a:xfrm>
          <a:off x="14909800" y="719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57996</xdr:rowOff>
    </xdr:from>
    <xdr:to>
      <xdr:col>21</xdr:col>
      <xdr:colOff>0</xdr:colOff>
      <xdr:row>45</xdr:row>
      <xdr:rowOff>146473</xdr:rowOff>
    </xdr:to>
    <xdr:cxnSp macro="">
      <xdr:nvCxnSpPr>
        <xdr:cNvPr id="389" name="直線コネクタ 388"/>
        <xdr:cNvCxnSpPr/>
      </xdr:nvCxnSpPr>
      <xdr:spPr>
        <a:xfrm flipV="1">
          <a:off x="13512800" y="7773246"/>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25823</xdr:rowOff>
    </xdr:from>
    <xdr:to>
      <xdr:col>21</xdr:col>
      <xdr:colOff>50800</xdr:colOff>
      <xdr:row>44</xdr:row>
      <xdr:rowOff>127423</xdr:rowOff>
    </xdr:to>
    <xdr:sp macro="" textlink="">
      <xdr:nvSpPr>
        <xdr:cNvPr id="390" name="フローチャート : 判断 389"/>
        <xdr:cNvSpPr/>
      </xdr:nvSpPr>
      <xdr:spPr>
        <a:xfrm>
          <a:off x="14351000" y="756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137600</xdr:rowOff>
    </xdr:from>
    <xdr:ext cx="762000" cy="259045"/>
    <xdr:sp macro="" textlink="">
      <xdr:nvSpPr>
        <xdr:cNvPr id="391" name="テキスト ボックス 390"/>
        <xdr:cNvSpPr txBox="1"/>
      </xdr:nvSpPr>
      <xdr:spPr>
        <a:xfrm>
          <a:off x="14020800" y="733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66040</xdr:rowOff>
    </xdr:from>
    <xdr:to>
      <xdr:col>19</xdr:col>
      <xdr:colOff>533400</xdr:colOff>
      <xdr:row>44</xdr:row>
      <xdr:rowOff>167640</xdr:rowOff>
    </xdr:to>
    <xdr:sp macro="" textlink="">
      <xdr:nvSpPr>
        <xdr:cNvPr id="392" name="フローチャート : 判断 391"/>
        <xdr:cNvSpPr/>
      </xdr:nvSpPr>
      <xdr:spPr>
        <a:xfrm>
          <a:off x="13462000" y="760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6367</xdr:rowOff>
    </xdr:from>
    <xdr:ext cx="762000" cy="259045"/>
    <xdr:sp macro="" textlink="">
      <xdr:nvSpPr>
        <xdr:cNvPr id="393" name="テキスト ボックス 392"/>
        <xdr:cNvSpPr txBox="1"/>
      </xdr:nvSpPr>
      <xdr:spPr>
        <a:xfrm>
          <a:off x="13131800" y="737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44</xdr:row>
      <xdr:rowOff>130387</xdr:rowOff>
    </xdr:from>
    <xdr:to>
      <xdr:col>24</xdr:col>
      <xdr:colOff>609600</xdr:colOff>
      <xdr:row>45</xdr:row>
      <xdr:rowOff>60537</xdr:rowOff>
    </xdr:to>
    <xdr:sp macro="" textlink="">
      <xdr:nvSpPr>
        <xdr:cNvPr id="399" name="円/楕円 398"/>
        <xdr:cNvSpPr/>
      </xdr:nvSpPr>
      <xdr:spPr>
        <a:xfrm>
          <a:off x="16967200" y="767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44</xdr:row>
      <xdr:rowOff>26264</xdr:rowOff>
    </xdr:from>
    <xdr:ext cx="762000" cy="259045"/>
    <xdr:sp macro="" textlink="">
      <xdr:nvSpPr>
        <xdr:cNvPr id="400" name="公債費負担の状況該当値テキスト"/>
        <xdr:cNvSpPr txBox="1"/>
      </xdr:nvSpPr>
      <xdr:spPr>
        <a:xfrm>
          <a:off x="17106900" y="7570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106256</xdr:rowOff>
    </xdr:from>
    <xdr:to>
      <xdr:col>23</xdr:col>
      <xdr:colOff>457200</xdr:colOff>
      <xdr:row>45</xdr:row>
      <xdr:rowOff>36406</xdr:rowOff>
    </xdr:to>
    <xdr:sp macro="" textlink="">
      <xdr:nvSpPr>
        <xdr:cNvPr id="401" name="円/楕円 400"/>
        <xdr:cNvSpPr/>
      </xdr:nvSpPr>
      <xdr:spPr>
        <a:xfrm>
          <a:off x="16129000" y="76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45</xdr:row>
      <xdr:rowOff>21183</xdr:rowOff>
    </xdr:from>
    <xdr:ext cx="736600" cy="259045"/>
    <xdr:sp macro="" textlink="">
      <xdr:nvSpPr>
        <xdr:cNvPr id="402" name="テキスト ボックス 401"/>
        <xdr:cNvSpPr txBox="1"/>
      </xdr:nvSpPr>
      <xdr:spPr>
        <a:xfrm>
          <a:off x="15798800" y="7736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138430</xdr:rowOff>
    </xdr:from>
    <xdr:to>
      <xdr:col>22</xdr:col>
      <xdr:colOff>254000</xdr:colOff>
      <xdr:row>45</xdr:row>
      <xdr:rowOff>68580</xdr:rowOff>
    </xdr:to>
    <xdr:sp macro="" textlink="">
      <xdr:nvSpPr>
        <xdr:cNvPr id="403" name="円/楕円 402"/>
        <xdr:cNvSpPr/>
      </xdr:nvSpPr>
      <xdr:spPr>
        <a:xfrm>
          <a:off x="152400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53357</xdr:rowOff>
    </xdr:from>
    <xdr:ext cx="762000" cy="259045"/>
    <xdr:sp macro="" textlink="">
      <xdr:nvSpPr>
        <xdr:cNvPr id="404" name="テキスト ボックス 403"/>
        <xdr:cNvSpPr txBox="1"/>
      </xdr:nvSpPr>
      <xdr:spPr>
        <a:xfrm>
          <a:off x="14909800" y="776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20</xdr:col>
      <xdr:colOff>635000</xdr:colOff>
      <xdr:row>45</xdr:row>
      <xdr:rowOff>7196</xdr:rowOff>
    </xdr:from>
    <xdr:to>
      <xdr:col>21</xdr:col>
      <xdr:colOff>50800</xdr:colOff>
      <xdr:row>45</xdr:row>
      <xdr:rowOff>108796</xdr:rowOff>
    </xdr:to>
    <xdr:sp macro="" textlink="">
      <xdr:nvSpPr>
        <xdr:cNvPr id="405" name="円/楕円 404"/>
        <xdr:cNvSpPr/>
      </xdr:nvSpPr>
      <xdr:spPr>
        <a:xfrm>
          <a:off x="14351000" y="772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93573</xdr:rowOff>
    </xdr:from>
    <xdr:ext cx="762000" cy="259045"/>
    <xdr:sp macro="" textlink="">
      <xdr:nvSpPr>
        <xdr:cNvPr id="406" name="テキスト ボックス 405"/>
        <xdr:cNvSpPr txBox="1"/>
      </xdr:nvSpPr>
      <xdr:spPr>
        <a:xfrm>
          <a:off x="14020800" y="780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95673</xdr:rowOff>
    </xdr:from>
    <xdr:to>
      <xdr:col>19</xdr:col>
      <xdr:colOff>533400</xdr:colOff>
      <xdr:row>46</xdr:row>
      <xdr:rowOff>25823</xdr:rowOff>
    </xdr:to>
    <xdr:sp macro="" textlink="">
      <xdr:nvSpPr>
        <xdr:cNvPr id="407" name="円/楕円 406"/>
        <xdr:cNvSpPr/>
      </xdr:nvSpPr>
      <xdr:spPr>
        <a:xfrm>
          <a:off x="13462000" y="781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46</xdr:row>
      <xdr:rowOff>10600</xdr:rowOff>
    </xdr:from>
    <xdr:ext cx="762000" cy="259045"/>
    <xdr:sp macro="" textlink="">
      <xdr:nvSpPr>
        <xdr:cNvPr id="408" name="テキスト ボックス 407"/>
        <xdr:cNvSpPr txBox="1"/>
      </xdr:nvSpPr>
      <xdr:spPr>
        <a:xfrm>
          <a:off x="13131800" y="7897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　前年度に比べて８．７ポイント向上しているのは、一般会計等に係る地方債の現在高の減少と充当可能基金の増加による。</a:t>
          </a:r>
          <a:endParaRPr lang="ja-JP" altLang="ja-JP" sz="1300">
            <a:effectLst/>
          </a:endParaRPr>
        </a:p>
        <a:p>
          <a:r>
            <a:rPr kumimoji="1" lang="ja-JP" altLang="ja-JP" sz="1300">
              <a:solidFill>
                <a:schemeClr val="dk1"/>
              </a:solidFill>
              <a:effectLst/>
              <a:latin typeface="+mn-lt"/>
              <a:ea typeface="+mn-ea"/>
              <a:cs typeface="+mn-cs"/>
            </a:rPr>
            <a:t>　今後も市債や企業債の借入総額の縮減を図り、財政の健全化に努める必要がある。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5" name="直線コネクタ 424"/>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6" name="テキスト ボックス 425"/>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7" name="直線コネクタ 426"/>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8" name="テキスト ボックス 427"/>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9" name="直線コネクタ 428"/>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0" name="テキスト ボックス 429"/>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1" name="直線コネクタ 430"/>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2" name="テキスト ボックス 431"/>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3" name="直線コネクタ 432"/>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4" name="テキスト ボックス 433"/>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5" name="直線コネクタ 434"/>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6" name="テキスト ボックス 435"/>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137221</xdr:rowOff>
    </xdr:from>
    <xdr:to>
      <xdr:col>24</xdr:col>
      <xdr:colOff>558800</xdr:colOff>
      <xdr:row>22</xdr:row>
      <xdr:rowOff>113211</xdr:rowOff>
    </xdr:to>
    <xdr:cxnSp macro="">
      <xdr:nvCxnSpPr>
        <xdr:cNvPr id="439" name="直線コネクタ 438"/>
        <xdr:cNvCxnSpPr/>
      </xdr:nvCxnSpPr>
      <xdr:spPr>
        <a:xfrm flipV="1">
          <a:off x="17018000" y="2366071"/>
          <a:ext cx="0" cy="15190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85288</xdr:rowOff>
    </xdr:from>
    <xdr:ext cx="762000" cy="259045"/>
    <xdr:sp macro="" textlink="">
      <xdr:nvSpPr>
        <xdr:cNvPr id="440" name="将来負担の状況最小値テキスト"/>
        <xdr:cNvSpPr txBox="1"/>
      </xdr:nvSpPr>
      <xdr:spPr>
        <a:xfrm>
          <a:off x="17106900" y="3857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136.8</a:t>
          </a:r>
          <a:endParaRPr kumimoji="1" lang="ja-JP" altLang="en-US" sz="1000" b="1">
            <a:latin typeface="ＭＳ Ｐゴシック"/>
          </a:endParaRPr>
        </a:p>
      </xdr:txBody>
    </xdr:sp>
    <xdr:clientData/>
  </xdr:oneCellAnchor>
  <xdr:twoCellAnchor>
    <xdr:from>
      <xdr:col>24</xdr:col>
      <xdr:colOff>469900</xdr:colOff>
      <xdr:row>22</xdr:row>
      <xdr:rowOff>113211</xdr:rowOff>
    </xdr:from>
    <xdr:to>
      <xdr:col>24</xdr:col>
      <xdr:colOff>647700</xdr:colOff>
      <xdr:row>22</xdr:row>
      <xdr:rowOff>113211</xdr:rowOff>
    </xdr:to>
    <xdr:cxnSp macro="">
      <xdr:nvCxnSpPr>
        <xdr:cNvPr id="441" name="直線コネクタ 440"/>
        <xdr:cNvCxnSpPr/>
      </xdr:nvCxnSpPr>
      <xdr:spPr>
        <a:xfrm>
          <a:off x="16929100" y="3885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52148</xdr:rowOff>
    </xdr:from>
    <xdr:ext cx="762000" cy="259045"/>
    <xdr:sp macro="" textlink="">
      <xdr:nvSpPr>
        <xdr:cNvPr id="442" name="将来負担の状況最大値テキスト"/>
        <xdr:cNvSpPr txBox="1"/>
      </xdr:nvSpPr>
      <xdr:spPr>
        <a:xfrm>
          <a:off x="17106900" y="21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24</xdr:col>
      <xdr:colOff>469900</xdr:colOff>
      <xdr:row>13</xdr:row>
      <xdr:rowOff>137221</xdr:rowOff>
    </xdr:from>
    <xdr:to>
      <xdr:col>24</xdr:col>
      <xdr:colOff>647700</xdr:colOff>
      <xdr:row>13</xdr:row>
      <xdr:rowOff>137221</xdr:rowOff>
    </xdr:to>
    <xdr:cxnSp macro="">
      <xdr:nvCxnSpPr>
        <xdr:cNvPr id="443" name="直線コネクタ 442"/>
        <xdr:cNvCxnSpPr/>
      </xdr:nvCxnSpPr>
      <xdr:spPr>
        <a:xfrm>
          <a:off x="16929100" y="2366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94161</xdr:rowOff>
    </xdr:from>
    <xdr:to>
      <xdr:col>24</xdr:col>
      <xdr:colOff>558800</xdr:colOff>
      <xdr:row>21</xdr:row>
      <xdr:rowOff>22678</xdr:rowOff>
    </xdr:to>
    <xdr:cxnSp macro="">
      <xdr:nvCxnSpPr>
        <xdr:cNvPr id="444" name="直線コネクタ 443"/>
        <xdr:cNvCxnSpPr/>
      </xdr:nvCxnSpPr>
      <xdr:spPr>
        <a:xfrm flipV="1">
          <a:off x="16179800" y="3523161"/>
          <a:ext cx="838200" cy="9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10298</xdr:rowOff>
    </xdr:from>
    <xdr:ext cx="762000" cy="259045"/>
    <xdr:sp macro="" textlink="">
      <xdr:nvSpPr>
        <xdr:cNvPr id="445" name="将来負担の状況平均値テキスト"/>
        <xdr:cNvSpPr txBox="1"/>
      </xdr:nvSpPr>
      <xdr:spPr>
        <a:xfrm>
          <a:off x="17106900" y="258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165221</xdr:rowOff>
    </xdr:from>
    <xdr:to>
      <xdr:col>24</xdr:col>
      <xdr:colOff>609600</xdr:colOff>
      <xdr:row>16</xdr:row>
      <xdr:rowOff>95371</xdr:rowOff>
    </xdr:to>
    <xdr:sp macro="" textlink="">
      <xdr:nvSpPr>
        <xdr:cNvPr id="446" name="フローチャート : 判断 445"/>
        <xdr:cNvSpPr/>
      </xdr:nvSpPr>
      <xdr:spPr>
        <a:xfrm>
          <a:off x="169672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22678</xdr:rowOff>
    </xdr:from>
    <xdr:to>
      <xdr:col>23</xdr:col>
      <xdr:colOff>406400</xdr:colOff>
      <xdr:row>21</xdr:row>
      <xdr:rowOff>64044</xdr:rowOff>
    </xdr:to>
    <xdr:cxnSp macro="">
      <xdr:nvCxnSpPr>
        <xdr:cNvPr id="447" name="直線コネクタ 446"/>
        <xdr:cNvCxnSpPr/>
      </xdr:nvCxnSpPr>
      <xdr:spPr>
        <a:xfrm flipV="1">
          <a:off x="15290800" y="3623128"/>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123613</xdr:rowOff>
    </xdr:from>
    <xdr:to>
      <xdr:col>23</xdr:col>
      <xdr:colOff>457200</xdr:colOff>
      <xdr:row>17</xdr:row>
      <xdr:rowOff>53763</xdr:rowOff>
    </xdr:to>
    <xdr:sp macro="" textlink="">
      <xdr:nvSpPr>
        <xdr:cNvPr id="448" name="フローチャート : 判断 447"/>
        <xdr:cNvSpPr/>
      </xdr:nvSpPr>
      <xdr:spPr>
        <a:xfrm>
          <a:off x="16129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63940</xdr:rowOff>
    </xdr:from>
    <xdr:ext cx="736600" cy="259045"/>
    <xdr:sp macro="" textlink="">
      <xdr:nvSpPr>
        <xdr:cNvPr id="449" name="テキスト ボックス 448"/>
        <xdr:cNvSpPr txBox="1"/>
      </xdr:nvSpPr>
      <xdr:spPr>
        <a:xfrm>
          <a:off x="15798800" y="2635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64044</xdr:rowOff>
    </xdr:from>
    <xdr:to>
      <xdr:col>22</xdr:col>
      <xdr:colOff>203200</xdr:colOff>
      <xdr:row>21</xdr:row>
      <xdr:rowOff>146776</xdr:rowOff>
    </xdr:to>
    <xdr:cxnSp macro="">
      <xdr:nvCxnSpPr>
        <xdr:cNvPr id="450" name="直線コネクタ 449"/>
        <xdr:cNvCxnSpPr/>
      </xdr:nvCxnSpPr>
      <xdr:spPr>
        <a:xfrm flipV="1">
          <a:off x="14401800" y="3664494"/>
          <a:ext cx="889000" cy="82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21106</xdr:rowOff>
    </xdr:from>
    <xdr:to>
      <xdr:col>22</xdr:col>
      <xdr:colOff>254000</xdr:colOff>
      <xdr:row>17</xdr:row>
      <xdr:rowOff>122706</xdr:rowOff>
    </xdr:to>
    <xdr:sp macro="" textlink="">
      <xdr:nvSpPr>
        <xdr:cNvPr id="451" name="フローチャート : 判断 450"/>
        <xdr:cNvSpPr/>
      </xdr:nvSpPr>
      <xdr:spPr>
        <a:xfrm>
          <a:off x="15240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132883</xdr:rowOff>
    </xdr:from>
    <xdr:ext cx="762000" cy="259045"/>
    <xdr:sp macro="" textlink="">
      <xdr:nvSpPr>
        <xdr:cNvPr id="452" name="テキスト ボックス 451"/>
        <xdr:cNvSpPr txBox="1"/>
      </xdr:nvSpPr>
      <xdr:spPr>
        <a:xfrm>
          <a:off x="14909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146776</xdr:rowOff>
    </xdr:from>
    <xdr:to>
      <xdr:col>21</xdr:col>
      <xdr:colOff>0</xdr:colOff>
      <xdr:row>22</xdr:row>
      <xdr:rowOff>23586</xdr:rowOff>
    </xdr:to>
    <xdr:cxnSp macro="">
      <xdr:nvCxnSpPr>
        <xdr:cNvPr id="453" name="直線コネクタ 452"/>
        <xdr:cNvCxnSpPr/>
      </xdr:nvCxnSpPr>
      <xdr:spPr>
        <a:xfrm flipV="1">
          <a:off x="13512800" y="374722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116235</xdr:rowOff>
    </xdr:from>
    <xdr:to>
      <xdr:col>21</xdr:col>
      <xdr:colOff>50800</xdr:colOff>
      <xdr:row>19</xdr:row>
      <xdr:rowOff>46385</xdr:rowOff>
    </xdr:to>
    <xdr:sp macro="" textlink="">
      <xdr:nvSpPr>
        <xdr:cNvPr id="454" name="フローチャート : 判断 453"/>
        <xdr:cNvSpPr/>
      </xdr:nvSpPr>
      <xdr:spPr>
        <a:xfrm>
          <a:off x="14351000" y="320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56562</xdr:rowOff>
    </xdr:from>
    <xdr:ext cx="762000" cy="259045"/>
    <xdr:sp macro="" textlink="">
      <xdr:nvSpPr>
        <xdr:cNvPr id="455" name="テキスト ボックス 454"/>
        <xdr:cNvSpPr txBox="1"/>
      </xdr:nvSpPr>
      <xdr:spPr>
        <a:xfrm>
          <a:off x="14020800" y="2971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21772</xdr:rowOff>
    </xdr:from>
    <xdr:to>
      <xdr:col>19</xdr:col>
      <xdr:colOff>533400</xdr:colOff>
      <xdr:row>19</xdr:row>
      <xdr:rowOff>123372</xdr:rowOff>
    </xdr:to>
    <xdr:sp macro="" textlink="">
      <xdr:nvSpPr>
        <xdr:cNvPr id="456" name="フローチャート : 判断 455"/>
        <xdr:cNvSpPr/>
      </xdr:nvSpPr>
      <xdr:spPr>
        <a:xfrm>
          <a:off x="13462000" y="327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133548</xdr:rowOff>
    </xdr:from>
    <xdr:ext cx="762000" cy="259045"/>
    <xdr:sp macro="" textlink="">
      <xdr:nvSpPr>
        <xdr:cNvPr id="457" name="テキスト ボックス 456"/>
        <xdr:cNvSpPr txBox="1"/>
      </xdr:nvSpPr>
      <xdr:spPr>
        <a:xfrm>
          <a:off x="13131800" y="304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43361</xdr:rowOff>
    </xdr:from>
    <xdr:to>
      <xdr:col>24</xdr:col>
      <xdr:colOff>609600</xdr:colOff>
      <xdr:row>20</xdr:row>
      <xdr:rowOff>144961</xdr:rowOff>
    </xdr:to>
    <xdr:sp macro="" textlink="">
      <xdr:nvSpPr>
        <xdr:cNvPr id="463" name="円/楕円 462"/>
        <xdr:cNvSpPr/>
      </xdr:nvSpPr>
      <xdr:spPr>
        <a:xfrm>
          <a:off x="16967200" y="3472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15438</xdr:rowOff>
    </xdr:from>
    <xdr:ext cx="762000" cy="259045"/>
    <xdr:sp macro="" textlink="">
      <xdr:nvSpPr>
        <xdr:cNvPr id="464" name="将来負担の状況該当値テキスト"/>
        <xdr:cNvSpPr txBox="1"/>
      </xdr:nvSpPr>
      <xdr:spPr>
        <a:xfrm>
          <a:off x="17106900" y="3444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143328</xdr:rowOff>
    </xdr:from>
    <xdr:to>
      <xdr:col>23</xdr:col>
      <xdr:colOff>457200</xdr:colOff>
      <xdr:row>21</xdr:row>
      <xdr:rowOff>73478</xdr:rowOff>
    </xdr:to>
    <xdr:sp macro="" textlink="">
      <xdr:nvSpPr>
        <xdr:cNvPr id="465" name="円/楕円 464"/>
        <xdr:cNvSpPr/>
      </xdr:nvSpPr>
      <xdr:spPr>
        <a:xfrm>
          <a:off x="16129000" y="357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58255</xdr:rowOff>
    </xdr:from>
    <xdr:ext cx="736600" cy="259045"/>
    <xdr:sp macro="" textlink="">
      <xdr:nvSpPr>
        <xdr:cNvPr id="466" name="テキスト ボックス 465"/>
        <xdr:cNvSpPr txBox="1"/>
      </xdr:nvSpPr>
      <xdr:spPr>
        <a:xfrm>
          <a:off x="15798800" y="365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13244</xdr:rowOff>
    </xdr:from>
    <xdr:to>
      <xdr:col>22</xdr:col>
      <xdr:colOff>254000</xdr:colOff>
      <xdr:row>21</xdr:row>
      <xdr:rowOff>114844</xdr:rowOff>
    </xdr:to>
    <xdr:sp macro="" textlink="">
      <xdr:nvSpPr>
        <xdr:cNvPr id="467" name="円/楕円 466"/>
        <xdr:cNvSpPr/>
      </xdr:nvSpPr>
      <xdr:spPr>
        <a:xfrm>
          <a:off x="15240000" y="3613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99621</xdr:rowOff>
    </xdr:from>
    <xdr:ext cx="762000" cy="259045"/>
    <xdr:sp macro="" textlink="">
      <xdr:nvSpPr>
        <xdr:cNvPr id="468" name="テキスト ボックス 467"/>
        <xdr:cNvSpPr txBox="1"/>
      </xdr:nvSpPr>
      <xdr:spPr>
        <a:xfrm>
          <a:off x="14909800" y="3700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117.6</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95976</xdr:rowOff>
    </xdr:from>
    <xdr:to>
      <xdr:col>21</xdr:col>
      <xdr:colOff>50800</xdr:colOff>
      <xdr:row>22</xdr:row>
      <xdr:rowOff>26126</xdr:rowOff>
    </xdr:to>
    <xdr:sp macro="" textlink="">
      <xdr:nvSpPr>
        <xdr:cNvPr id="469" name="円/楕円 468"/>
        <xdr:cNvSpPr/>
      </xdr:nvSpPr>
      <xdr:spPr>
        <a:xfrm>
          <a:off x="14351000" y="369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10903</xdr:rowOff>
    </xdr:from>
    <xdr:ext cx="762000" cy="259045"/>
    <xdr:sp macro="" textlink="">
      <xdr:nvSpPr>
        <xdr:cNvPr id="470" name="テキスト ボックス 469"/>
        <xdr:cNvSpPr txBox="1"/>
      </xdr:nvSpPr>
      <xdr:spPr>
        <a:xfrm>
          <a:off x="14020800" y="3782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144236</xdr:rowOff>
    </xdr:from>
    <xdr:to>
      <xdr:col>19</xdr:col>
      <xdr:colOff>533400</xdr:colOff>
      <xdr:row>22</xdr:row>
      <xdr:rowOff>74386</xdr:rowOff>
    </xdr:to>
    <xdr:sp macro="" textlink="">
      <xdr:nvSpPr>
        <xdr:cNvPr id="471" name="円/楕円 470"/>
        <xdr:cNvSpPr/>
      </xdr:nvSpPr>
      <xdr:spPr>
        <a:xfrm>
          <a:off x="13462000" y="374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59163</xdr:rowOff>
    </xdr:from>
    <xdr:ext cx="762000" cy="259045"/>
    <xdr:sp macro="" textlink="">
      <xdr:nvSpPr>
        <xdr:cNvPr id="472" name="テキスト ボックス 471"/>
        <xdr:cNvSpPr txBox="1"/>
      </xdr:nvSpPr>
      <xdr:spPr>
        <a:xfrm>
          <a:off x="13131800" y="383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三重県伊賀市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96,767
92,493
558.17
46,371,864
44,918,325
982,910
28,474,839
57,028,670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14.2
105.3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旧６市町村の合併に伴い職員数が多く、類似団体と比較しても比率は高くなっている。</a:t>
          </a:r>
          <a:endParaRPr kumimoji="1" lang="en-US" altLang="ja-JP" sz="1300">
            <a:latin typeface="ＭＳ Ｐゴシック"/>
          </a:endParaRPr>
        </a:p>
        <a:p>
          <a:r>
            <a:rPr kumimoji="1" lang="ja-JP" altLang="en-US" sz="1300">
              <a:latin typeface="ＭＳ Ｐゴシック"/>
            </a:rPr>
            <a:t>　今後は、平成２７年度から実施される定員管理方針に基づく取り組みを進めるとともに、時間外勤務の適正化などを図り、人件費の削減に努める必要がある。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156935</xdr:rowOff>
    </xdr:to>
    <xdr:cxnSp macro="">
      <xdr:nvCxnSpPr>
        <xdr:cNvPr id="62" name="直線コネクタ 61"/>
        <xdr:cNvCxnSpPr/>
      </xdr:nvCxnSpPr>
      <xdr:spPr>
        <a:xfrm flipV="1">
          <a:off x="4826000" y="58039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129012</xdr:rowOff>
    </xdr:from>
    <xdr:ext cx="762000" cy="259045"/>
    <xdr:sp macro="" textlink="">
      <xdr:nvSpPr>
        <xdr:cNvPr id="63" name="人件費最小値テキスト"/>
        <xdr:cNvSpPr txBox="1"/>
      </xdr:nvSpPr>
      <xdr:spPr>
        <a:xfrm>
          <a:off x="4914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6</xdr:col>
      <xdr:colOff>612775</xdr:colOff>
      <xdr:row>41</xdr:row>
      <xdr:rowOff>156935</xdr:rowOff>
    </xdr:from>
    <xdr:to>
      <xdr:col>7</xdr:col>
      <xdr:colOff>104775</xdr:colOff>
      <xdr:row>41</xdr:row>
      <xdr:rowOff>156935</xdr:rowOff>
    </xdr:to>
    <xdr:cxnSp macro="">
      <xdr:nvCxnSpPr>
        <xdr:cNvPr id="64" name="直線コネクタ 63"/>
        <xdr:cNvCxnSpPr/>
      </xdr:nvCxnSpPr>
      <xdr:spPr>
        <a:xfrm>
          <a:off x="4737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5"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6" name="直線コネクタ 65"/>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12700</xdr:rowOff>
    </xdr:from>
    <xdr:to>
      <xdr:col>7</xdr:col>
      <xdr:colOff>15875</xdr:colOff>
      <xdr:row>40</xdr:row>
      <xdr:rowOff>110672</xdr:rowOff>
    </xdr:to>
    <xdr:cxnSp macro="">
      <xdr:nvCxnSpPr>
        <xdr:cNvPr id="67" name="直線コネクタ 66"/>
        <xdr:cNvCxnSpPr/>
      </xdr:nvCxnSpPr>
      <xdr:spPr>
        <a:xfrm flipV="1">
          <a:off x="3987800" y="6870700"/>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34472</xdr:rowOff>
    </xdr:from>
    <xdr:to>
      <xdr:col>5</xdr:col>
      <xdr:colOff>549275</xdr:colOff>
      <xdr:row>40</xdr:row>
      <xdr:rowOff>110672</xdr:rowOff>
    </xdr:to>
    <xdr:cxnSp macro="">
      <xdr:nvCxnSpPr>
        <xdr:cNvPr id="70" name="直線コネクタ 69"/>
        <xdr:cNvCxnSpPr/>
      </xdr:nvCxnSpPr>
      <xdr:spPr>
        <a:xfrm>
          <a:off x="3098800" y="68924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71" name="フローチャート : 判断 70"/>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72" name="テキスト ボックス 71"/>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34472</xdr:rowOff>
    </xdr:from>
    <xdr:to>
      <xdr:col>4</xdr:col>
      <xdr:colOff>346075</xdr:colOff>
      <xdr:row>40</xdr:row>
      <xdr:rowOff>45357</xdr:rowOff>
    </xdr:to>
    <xdr:cxnSp macro="">
      <xdr:nvCxnSpPr>
        <xdr:cNvPr id="73" name="直線コネクタ 72"/>
        <xdr:cNvCxnSpPr/>
      </xdr:nvCxnSpPr>
      <xdr:spPr>
        <a:xfrm flipV="1">
          <a:off x="2209800" y="68924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4" name="フローチャート : 判断 73"/>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5" name="テキスト ボックス 74"/>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45357</xdr:rowOff>
    </xdr:from>
    <xdr:to>
      <xdr:col>3</xdr:col>
      <xdr:colOff>142875</xdr:colOff>
      <xdr:row>41</xdr:row>
      <xdr:rowOff>113393</xdr:rowOff>
    </xdr:to>
    <xdr:cxnSp macro="">
      <xdr:nvCxnSpPr>
        <xdr:cNvPr id="76" name="直線コネクタ 75"/>
        <xdr:cNvCxnSpPr/>
      </xdr:nvCxnSpPr>
      <xdr:spPr>
        <a:xfrm flipV="1">
          <a:off x="1320800" y="6903357"/>
          <a:ext cx="889000" cy="2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106136</xdr:rowOff>
    </xdr:from>
    <xdr:to>
      <xdr:col>3</xdr:col>
      <xdr:colOff>193675</xdr:colOff>
      <xdr:row>38</xdr:row>
      <xdr:rowOff>36286</xdr:rowOff>
    </xdr:to>
    <xdr:sp macro="" textlink="">
      <xdr:nvSpPr>
        <xdr:cNvPr id="77" name="フローチャート : 判断 76"/>
        <xdr:cNvSpPr/>
      </xdr:nvSpPr>
      <xdr:spPr>
        <a:xfrm>
          <a:off x="2159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46463</xdr:rowOff>
    </xdr:from>
    <xdr:ext cx="762000" cy="259045"/>
    <xdr:sp macro="" textlink="">
      <xdr:nvSpPr>
        <xdr:cNvPr id="78" name="テキスト ボックス 77"/>
        <xdr:cNvSpPr txBox="1"/>
      </xdr:nvSpPr>
      <xdr:spPr>
        <a:xfrm>
          <a:off x="1828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24493</xdr:rowOff>
    </xdr:from>
    <xdr:to>
      <xdr:col>1</xdr:col>
      <xdr:colOff>676275</xdr:colOff>
      <xdr:row>39</xdr:row>
      <xdr:rowOff>126093</xdr:rowOff>
    </xdr:to>
    <xdr:sp macro="" textlink="">
      <xdr:nvSpPr>
        <xdr:cNvPr id="79" name="フローチャート : 判断 78"/>
        <xdr:cNvSpPr/>
      </xdr:nvSpPr>
      <xdr:spPr>
        <a:xfrm>
          <a:off x="1270000" y="671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136270</xdr:rowOff>
    </xdr:from>
    <xdr:ext cx="762000" cy="259045"/>
    <xdr:sp macro="" textlink="">
      <xdr:nvSpPr>
        <xdr:cNvPr id="80" name="テキスト ボックス 79"/>
        <xdr:cNvSpPr txBox="1"/>
      </xdr:nvSpPr>
      <xdr:spPr>
        <a:xfrm>
          <a:off x="939800" y="647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133350</xdr:rowOff>
    </xdr:from>
    <xdr:to>
      <xdr:col>7</xdr:col>
      <xdr:colOff>66675</xdr:colOff>
      <xdr:row>40</xdr:row>
      <xdr:rowOff>63500</xdr:rowOff>
    </xdr:to>
    <xdr:sp macro="" textlink="">
      <xdr:nvSpPr>
        <xdr:cNvPr id="86" name="円/楕円 85"/>
        <xdr:cNvSpPr/>
      </xdr:nvSpPr>
      <xdr:spPr>
        <a:xfrm>
          <a:off x="47752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105427</xdr:rowOff>
    </xdr:from>
    <xdr:ext cx="762000" cy="259045"/>
    <xdr:sp macro="" textlink="">
      <xdr:nvSpPr>
        <xdr:cNvPr id="87" name="人件費該当値テキスト"/>
        <xdr:cNvSpPr txBox="1"/>
      </xdr:nvSpPr>
      <xdr:spPr>
        <a:xfrm>
          <a:off x="49149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59872</xdr:rowOff>
    </xdr:from>
    <xdr:to>
      <xdr:col>5</xdr:col>
      <xdr:colOff>600075</xdr:colOff>
      <xdr:row>40</xdr:row>
      <xdr:rowOff>161472</xdr:rowOff>
    </xdr:to>
    <xdr:sp macro="" textlink="">
      <xdr:nvSpPr>
        <xdr:cNvPr id="88" name="円/楕円 87"/>
        <xdr:cNvSpPr/>
      </xdr:nvSpPr>
      <xdr:spPr>
        <a:xfrm>
          <a:off x="3937000" y="691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146249</xdr:rowOff>
    </xdr:from>
    <xdr:ext cx="736600" cy="259045"/>
    <xdr:sp macro="" textlink="">
      <xdr:nvSpPr>
        <xdr:cNvPr id="89" name="テキスト ボックス 88"/>
        <xdr:cNvSpPr txBox="1"/>
      </xdr:nvSpPr>
      <xdr:spPr>
        <a:xfrm>
          <a:off x="3606800" y="700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155122</xdr:rowOff>
    </xdr:from>
    <xdr:to>
      <xdr:col>4</xdr:col>
      <xdr:colOff>396875</xdr:colOff>
      <xdr:row>40</xdr:row>
      <xdr:rowOff>85272</xdr:rowOff>
    </xdr:to>
    <xdr:sp macro="" textlink="">
      <xdr:nvSpPr>
        <xdr:cNvPr id="90" name="円/楕円 89"/>
        <xdr:cNvSpPr/>
      </xdr:nvSpPr>
      <xdr:spPr>
        <a:xfrm>
          <a:off x="3048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70049</xdr:rowOff>
    </xdr:from>
    <xdr:ext cx="762000" cy="259045"/>
    <xdr:sp macro="" textlink="">
      <xdr:nvSpPr>
        <xdr:cNvPr id="91" name="テキスト ボックス 90"/>
        <xdr:cNvSpPr txBox="1"/>
      </xdr:nvSpPr>
      <xdr:spPr>
        <a:xfrm>
          <a:off x="2717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166007</xdr:rowOff>
    </xdr:from>
    <xdr:to>
      <xdr:col>3</xdr:col>
      <xdr:colOff>193675</xdr:colOff>
      <xdr:row>40</xdr:row>
      <xdr:rowOff>96157</xdr:rowOff>
    </xdr:to>
    <xdr:sp macro="" textlink="">
      <xdr:nvSpPr>
        <xdr:cNvPr id="92" name="円/楕円 91"/>
        <xdr:cNvSpPr/>
      </xdr:nvSpPr>
      <xdr:spPr>
        <a:xfrm>
          <a:off x="2159000" y="685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80934</xdr:rowOff>
    </xdr:from>
    <xdr:ext cx="762000" cy="259045"/>
    <xdr:sp macro="" textlink="">
      <xdr:nvSpPr>
        <xdr:cNvPr id="93" name="テキスト ボックス 92"/>
        <xdr:cNvSpPr txBox="1"/>
      </xdr:nvSpPr>
      <xdr:spPr>
        <a:xfrm>
          <a:off x="1828800" y="69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62593</xdr:rowOff>
    </xdr:from>
    <xdr:to>
      <xdr:col>1</xdr:col>
      <xdr:colOff>676275</xdr:colOff>
      <xdr:row>41</xdr:row>
      <xdr:rowOff>164193</xdr:rowOff>
    </xdr:to>
    <xdr:sp macro="" textlink="">
      <xdr:nvSpPr>
        <xdr:cNvPr id="94" name="円/楕円 93"/>
        <xdr:cNvSpPr/>
      </xdr:nvSpPr>
      <xdr:spPr>
        <a:xfrm>
          <a:off x="1270000" y="709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148970</xdr:rowOff>
    </xdr:from>
    <xdr:ext cx="762000" cy="259045"/>
    <xdr:sp macro="" textlink="">
      <xdr:nvSpPr>
        <xdr:cNvPr id="95" name="テキスト ボックス 94"/>
        <xdr:cNvSpPr txBox="1"/>
      </xdr:nvSpPr>
      <xdr:spPr>
        <a:xfrm>
          <a:off x="939800" y="7178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類似団体平均に比べて高くなっている要因は、合併前の旧市町村の施設をすべて引き継ぎ、指定管理者制度により人件費から物件費へシフトしているためである。</a:t>
          </a:r>
          <a:endParaRPr kumimoji="1" lang="en-US" altLang="ja-JP" sz="1300">
            <a:latin typeface="ＭＳ Ｐゴシック"/>
          </a:endParaRPr>
        </a:p>
        <a:p>
          <a:r>
            <a:rPr kumimoji="1" lang="ja-JP" altLang="en-US" sz="1300">
              <a:latin typeface="ＭＳ Ｐゴシック"/>
            </a:rPr>
            <a:t>　今後は、公共施設最適化計画を策定し、施設の統廃合の推進や利活用の検討を行い、経費削減に努める必要がある。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80736</xdr:rowOff>
    </xdr:to>
    <xdr:cxnSp macro="">
      <xdr:nvCxnSpPr>
        <xdr:cNvPr id="125" name="直線コネクタ 124"/>
        <xdr:cNvCxnSpPr/>
      </xdr:nvCxnSpPr>
      <xdr:spPr>
        <a:xfrm flipV="1">
          <a:off x="16510000" y="21789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6"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7" name="直線コネクタ 126"/>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8"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9" name="直線コネクタ 128"/>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4536</xdr:rowOff>
    </xdr:from>
    <xdr:to>
      <xdr:col>24</xdr:col>
      <xdr:colOff>31750</xdr:colOff>
      <xdr:row>17</xdr:row>
      <xdr:rowOff>26307</xdr:rowOff>
    </xdr:to>
    <xdr:cxnSp macro="">
      <xdr:nvCxnSpPr>
        <xdr:cNvPr id="130" name="直線コネクタ 129"/>
        <xdr:cNvCxnSpPr/>
      </xdr:nvCxnSpPr>
      <xdr:spPr>
        <a:xfrm>
          <a:off x="15671800" y="2919186"/>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198</xdr:rowOff>
    </xdr:from>
    <xdr:ext cx="762000" cy="259045"/>
    <xdr:sp macro="" textlink="">
      <xdr:nvSpPr>
        <xdr:cNvPr id="131" name="物件費平均値テキスト"/>
        <xdr:cNvSpPr txBox="1"/>
      </xdr:nvSpPr>
      <xdr:spPr>
        <a:xfrm>
          <a:off x="16598900" y="2571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32" name="フローチャート : 判断 131"/>
        <xdr:cNvSpPr/>
      </xdr:nvSpPr>
      <xdr:spPr>
        <a:xfrm>
          <a:off x="164592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110671</xdr:rowOff>
    </xdr:from>
    <xdr:to>
      <xdr:col>22</xdr:col>
      <xdr:colOff>565150</xdr:colOff>
      <xdr:row>17</xdr:row>
      <xdr:rowOff>4536</xdr:rowOff>
    </xdr:to>
    <xdr:cxnSp macro="">
      <xdr:nvCxnSpPr>
        <xdr:cNvPr id="133" name="直線コネクタ 132"/>
        <xdr:cNvCxnSpPr/>
      </xdr:nvCxnSpPr>
      <xdr:spPr>
        <a:xfrm>
          <a:off x="14782800" y="2853871"/>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100693</xdr:rowOff>
    </xdr:from>
    <xdr:to>
      <xdr:col>22</xdr:col>
      <xdr:colOff>615950</xdr:colOff>
      <xdr:row>16</xdr:row>
      <xdr:rowOff>30843</xdr:rowOff>
    </xdr:to>
    <xdr:sp macro="" textlink="">
      <xdr:nvSpPr>
        <xdr:cNvPr id="134" name="フローチャート : 判断 133"/>
        <xdr:cNvSpPr/>
      </xdr:nvSpPr>
      <xdr:spPr>
        <a:xfrm>
          <a:off x="15621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41020</xdr:rowOff>
    </xdr:from>
    <xdr:ext cx="736600" cy="259045"/>
    <xdr:sp macro="" textlink="">
      <xdr:nvSpPr>
        <xdr:cNvPr id="135" name="テキスト ボックス 134"/>
        <xdr:cNvSpPr txBox="1"/>
      </xdr:nvSpPr>
      <xdr:spPr>
        <a:xfrm>
          <a:off x="15290800" y="2441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56243</xdr:rowOff>
    </xdr:from>
    <xdr:to>
      <xdr:col>21</xdr:col>
      <xdr:colOff>361950</xdr:colOff>
      <xdr:row>16</xdr:row>
      <xdr:rowOff>110671</xdr:rowOff>
    </xdr:to>
    <xdr:cxnSp macro="">
      <xdr:nvCxnSpPr>
        <xdr:cNvPr id="136" name="直線コネクタ 135"/>
        <xdr:cNvCxnSpPr/>
      </xdr:nvCxnSpPr>
      <xdr:spPr>
        <a:xfrm>
          <a:off x="13893800" y="2799443"/>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7" name="フローチャート : 判断 136"/>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8363</xdr:rowOff>
    </xdr:from>
    <xdr:ext cx="762000" cy="259045"/>
    <xdr:sp macro="" textlink="">
      <xdr:nvSpPr>
        <xdr:cNvPr id="138" name="テキスト ボックス 137"/>
        <xdr:cNvSpPr txBox="1"/>
      </xdr:nvSpPr>
      <xdr:spPr>
        <a:xfrm>
          <a:off x="14401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56243</xdr:rowOff>
    </xdr:from>
    <xdr:to>
      <xdr:col>20</xdr:col>
      <xdr:colOff>158750</xdr:colOff>
      <xdr:row>17</xdr:row>
      <xdr:rowOff>15421</xdr:rowOff>
    </xdr:to>
    <xdr:cxnSp macro="">
      <xdr:nvCxnSpPr>
        <xdr:cNvPr id="139" name="直線コネクタ 138"/>
        <xdr:cNvCxnSpPr/>
      </xdr:nvCxnSpPr>
      <xdr:spPr>
        <a:xfrm flipV="1">
          <a:off x="13004800" y="2799443"/>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32657</xdr:rowOff>
    </xdr:from>
    <xdr:to>
      <xdr:col>20</xdr:col>
      <xdr:colOff>209550</xdr:colOff>
      <xdr:row>14</xdr:row>
      <xdr:rowOff>134257</xdr:rowOff>
    </xdr:to>
    <xdr:sp macro="" textlink="">
      <xdr:nvSpPr>
        <xdr:cNvPr id="140" name="フローチャート : 判断 139"/>
        <xdr:cNvSpPr/>
      </xdr:nvSpPr>
      <xdr:spPr>
        <a:xfrm>
          <a:off x="13843000" y="243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144434</xdr:rowOff>
    </xdr:from>
    <xdr:ext cx="762000" cy="259045"/>
    <xdr:sp macro="" textlink="">
      <xdr:nvSpPr>
        <xdr:cNvPr id="141" name="テキスト ボックス 140"/>
        <xdr:cNvSpPr txBox="1"/>
      </xdr:nvSpPr>
      <xdr:spPr>
        <a:xfrm>
          <a:off x="13512800" y="220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42" name="フローチャート : 判断 141"/>
        <xdr:cNvSpPr/>
      </xdr:nvSpPr>
      <xdr:spPr>
        <a:xfrm>
          <a:off x="12954000" y="249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38298</xdr:rowOff>
    </xdr:from>
    <xdr:ext cx="762000" cy="259045"/>
    <xdr:sp macro="" textlink="">
      <xdr:nvSpPr>
        <xdr:cNvPr id="143" name="テキスト ボックス 142"/>
        <xdr:cNvSpPr txBox="1"/>
      </xdr:nvSpPr>
      <xdr:spPr>
        <a:xfrm>
          <a:off x="12623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146957</xdr:rowOff>
    </xdr:from>
    <xdr:to>
      <xdr:col>24</xdr:col>
      <xdr:colOff>82550</xdr:colOff>
      <xdr:row>17</xdr:row>
      <xdr:rowOff>77107</xdr:rowOff>
    </xdr:to>
    <xdr:sp macro="" textlink="">
      <xdr:nvSpPr>
        <xdr:cNvPr id="149" name="円/楕円 148"/>
        <xdr:cNvSpPr/>
      </xdr:nvSpPr>
      <xdr:spPr>
        <a:xfrm>
          <a:off x="164592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119034</xdr:rowOff>
    </xdr:from>
    <xdr:ext cx="762000" cy="259045"/>
    <xdr:sp macro="" textlink="">
      <xdr:nvSpPr>
        <xdr:cNvPr id="150" name="物件費該当値テキスト"/>
        <xdr:cNvSpPr txBox="1"/>
      </xdr:nvSpPr>
      <xdr:spPr>
        <a:xfrm>
          <a:off x="16598900" y="286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125186</xdr:rowOff>
    </xdr:from>
    <xdr:to>
      <xdr:col>22</xdr:col>
      <xdr:colOff>615950</xdr:colOff>
      <xdr:row>17</xdr:row>
      <xdr:rowOff>55336</xdr:rowOff>
    </xdr:to>
    <xdr:sp macro="" textlink="">
      <xdr:nvSpPr>
        <xdr:cNvPr id="151" name="円/楕円 150"/>
        <xdr:cNvSpPr/>
      </xdr:nvSpPr>
      <xdr:spPr>
        <a:xfrm>
          <a:off x="156210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40113</xdr:rowOff>
    </xdr:from>
    <xdr:ext cx="736600" cy="259045"/>
    <xdr:sp macro="" textlink="">
      <xdr:nvSpPr>
        <xdr:cNvPr id="152" name="テキスト ボックス 151"/>
        <xdr:cNvSpPr txBox="1"/>
      </xdr:nvSpPr>
      <xdr:spPr>
        <a:xfrm>
          <a:off x="15290800" y="2954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59871</xdr:rowOff>
    </xdr:from>
    <xdr:to>
      <xdr:col>21</xdr:col>
      <xdr:colOff>412750</xdr:colOff>
      <xdr:row>16</xdr:row>
      <xdr:rowOff>161471</xdr:rowOff>
    </xdr:to>
    <xdr:sp macro="" textlink="">
      <xdr:nvSpPr>
        <xdr:cNvPr id="153" name="円/楕円 152"/>
        <xdr:cNvSpPr/>
      </xdr:nvSpPr>
      <xdr:spPr>
        <a:xfrm>
          <a:off x="14732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146248</xdr:rowOff>
    </xdr:from>
    <xdr:ext cx="762000" cy="259045"/>
    <xdr:sp macro="" textlink="">
      <xdr:nvSpPr>
        <xdr:cNvPr id="154" name="テキスト ボックス 153"/>
        <xdr:cNvSpPr txBox="1"/>
      </xdr:nvSpPr>
      <xdr:spPr>
        <a:xfrm>
          <a:off x="14401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5443</xdr:rowOff>
    </xdr:from>
    <xdr:to>
      <xdr:col>20</xdr:col>
      <xdr:colOff>209550</xdr:colOff>
      <xdr:row>16</xdr:row>
      <xdr:rowOff>107043</xdr:rowOff>
    </xdr:to>
    <xdr:sp macro="" textlink="">
      <xdr:nvSpPr>
        <xdr:cNvPr id="155" name="円/楕円 154"/>
        <xdr:cNvSpPr/>
      </xdr:nvSpPr>
      <xdr:spPr>
        <a:xfrm>
          <a:off x="13843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91820</xdr:rowOff>
    </xdr:from>
    <xdr:ext cx="762000" cy="259045"/>
    <xdr:sp macro="" textlink="">
      <xdr:nvSpPr>
        <xdr:cNvPr id="156" name="テキスト ボックス 155"/>
        <xdr:cNvSpPr txBox="1"/>
      </xdr:nvSpPr>
      <xdr:spPr>
        <a:xfrm>
          <a:off x="13512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136071</xdr:rowOff>
    </xdr:from>
    <xdr:to>
      <xdr:col>19</xdr:col>
      <xdr:colOff>6350</xdr:colOff>
      <xdr:row>17</xdr:row>
      <xdr:rowOff>66221</xdr:rowOff>
    </xdr:to>
    <xdr:sp macro="" textlink="">
      <xdr:nvSpPr>
        <xdr:cNvPr id="157" name="円/楕円 156"/>
        <xdr:cNvSpPr/>
      </xdr:nvSpPr>
      <xdr:spPr>
        <a:xfrm>
          <a:off x="12954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50998</xdr:rowOff>
    </xdr:from>
    <xdr:ext cx="762000" cy="259045"/>
    <xdr:sp macro="" textlink="">
      <xdr:nvSpPr>
        <xdr:cNvPr id="158" name="テキスト ボックス 157"/>
        <xdr:cNvSpPr txBox="1"/>
      </xdr:nvSpPr>
      <xdr:spPr>
        <a:xfrm>
          <a:off x="12623800" y="2965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類似団体と同様に高い割合を占めている。</a:t>
          </a:r>
          <a:endParaRPr kumimoji="1" lang="en-US" altLang="ja-JP" sz="1300">
            <a:latin typeface="ＭＳ Ｐゴシック"/>
          </a:endParaRPr>
        </a:p>
        <a:p>
          <a:r>
            <a:rPr kumimoji="1" lang="ja-JP" altLang="en-US" sz="1300">
              <a:latin typeface="ＭＳ Ｐゴシック"/>
            </a:rPr>
            <a:t>　今後も生活保護費の資格審査等の適正化の各種手当への特別加算等の見直しを進めていくことで、財政を圧迫する上昇傾向に歯止めをかけるよう努める。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60</xdr:row>
      <xdr:rowOff>165100</xdr:rowOff>
    </xdr:to>
    <xdr:cxnSp macro="">
      <xdr:nvCxnSpPr>
        <xdr:cNvPr id="188" name="直線コネクタ 187"/>
        <xdr:cNvCxnSpPr/>
      </xdr:nvCxnSpPr>
      <xdr:spPr>
        <a:xfrm flipV="1">
          <a:off x="4826000" y="92329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90" name="直線コネクタ 18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91"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92" name="直線コネクタ 191"/>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64407</xdr:rowOff>
    </xdr:from>
    <xdr:to>
      <xdr:col>7</xdr:col>
      <xdr:colOff>15875</xdr:colOff>
      <xdr:row>55</xdr:row>
      <xdr:rowOff>86178</xdr:rowOff>
    </xdr:to>
    <xdr:cxnSp macro="">
      <xdr:nvCxnSpPr>
        <xdr:cNvPr id="193" name="直線コネクタ 192"/>
        <xdr:cNvCxnSpPr/>
      </xdr:nvCxnSpPr>
      <xdr:spPr>
        <a:xfrm>
          <a:off x="3987800" y="9494157"/>
          <a:ext cx="8382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4"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5" name="フローチャート : 判断 194"/>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20865</xdr:rowOff>
    </xdr:from>
    <xdr:to>
      <xdr:col>5</xdr:col>
      <xdr:colOff>549275</xdr:colOff>
      <xdr:row>55</xdr:row>
      <xdr:rowOff>64407</xdr:rowOff>
    </xdr:to>
    <xdr:cxnSp macro="">
      <xdr:nvCxnSpPr>
        <xdr:cNvPr id="196" name="直線コネクタ 195"/>
        <xdr:cNvCxnSpPr/>
      </xdr:nvCxnSpPr>
      <xdr:spPr>
        <a:xfrm>
          <a:off x="3098800" y="94506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7" name="フローチャート : 判断 196"/>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26505</xdr:rowOff>
    </xdr:from>
    <xdr:ext cx="736600" cy="259045"/>
    <xdr:sp macro="" textlink="">
      <xdr:nvSpPr>
        <xdr:cNvPr id="198" name="テキスト ボックス 197"/>
        <xdr:cNvSpPr txBox="1"/>
      </xdr:nvSpPr>
      <xdr:spPr>
        <a:xfrm>
          <a:off x="3606800" y="9627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9978</xdr:rowOff>
    </xdr:from>
    <xdr:to>
      <xdr:col>4</xdr:col>
      <xdr:colOff>346075</xdr:colOff>
      <xdr:row>55</xdr:row>
      <xdr:rowOff>20865</xdr:rowOff>
    </xdr:to>
    <xdr:cxnSp macro="">
      <xdr:nvCxnSpPr>
        <xdr:cNvPr id="199" name="直線コネクタ 198"/>
        <xdr:cNvCxnSpPr/>
      </xdr:nvCxnSpPr>
      <xdr:spPr>
        <a:xfrm>
          <a:off x="2209800" y="94397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46265</xdr:rowOff>
    </xdr:from>
    <xdr:to>
      <xdr:col>4</xdr:col>
      <xdr:colOff>396875</xdr:colOff>
      <xdr:row>55</xdr:row>
      <xdr:rowOff>147865</xdr:rowOff>
    </xdr:to>
    <xdr:sp macro="" textlink="">
      <xdr:nvSpPr>
        <xdr:cNvPr id="200" name="フローチャート : 判断 199"/>
        <xdr:cNvSpPr/>
      </xdr:nvSpPr>
      <xdr:spPr>
        <a:xfrm>
          <a:off x="3048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132642</xdr:rowOff>
    </xdr:from>
    <xdr:ext cx="762000" cy="259045"/>
    <xdr:sp macro="" textlink="">
      <xdr:nvSpPr>
        <xdr:cNvPr id="201" name="テキスト ボックス 200"/>
        <xdr:cNvSpPr txBox="1"/>
      </xdr:nvSpPr>
      <xdr:spPr>
        <a:xfrm>
          <a:off x="2717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170543</xdr:rowOff>
    </xdr:from>
    <xdr:to>
      <xdr:col>3</xdr:col>
      <xdr:colOff>142875</xdr:colOff>
      <xdr:row>55</xdr:row>
      <xdr:rowOff>9978</xdr:rowOff>
    </xdr:to>
    <xdr:cxnSp macro="">
      <xdr:nvCxnSpPr>
        <xdr:cNvPr id="202" name="直線コネクタ 201"/>
        <xdr:cNvCxnSpPr/>
      </xdr:nvCxnSpPr>
      <xdr:spPr>
        <a:xfrm>
          <a:off x="1320800" y="94288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46265</xdr:rowOff>
    </xdr:from>
    <xdr:to>
      <xdr:col>3</xdr:col>
      <xdr:colOff>193675</xdr:colOff>
      <xdr:row>55</xdr:row>
      <xdr:rowOff>147865</xdr:rowOff>
    </xdr:to>
    <xdr:sp macro="" textlink="">
      <xdr:nvSpPr>
        <xdr:cNvPr id="203" name="フローチャート : 判断 202"/>
        <xdr:cNvSpPr/>
      </xdr:nvSpPr>
      <xdr:spPr>
        <a:xfrm>
          <a:off x="2159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132642</xdr:rowOff>
    </xdr:from>
    <xdr:ext cx="762000" cy="259045"/>
    <xdr:sp macro="" textlink="">
      <xdr:nvSpPr>
        <xdr:cNvPr id="204" name="テキスト ボックス 203"/>
        <xdr:cNvSpPr txBox="1"/>
      </xdr:nvSpPr>
      <xdr:spPr>
        <a:xfrm>
          <a:off x="1828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163285</xdr:rowOff>
    </xdr:from>
    <xdr:to>
      <xdr:col>1</xdr:col>
      <xdr:colOff>676275</xdr:colOff>
      <xdr:row>55</xdr:row>
      <xdr:rowOff>93435</xdr:rowOff>
    </xdr:to>
    <xdr:sp macro="" textlink="">
      <xdr:nvSpPr>
        <xdr:cNvPr id="205" name="フローチャート : 判断 204"/>
        <xdr:cNvSpPr/>
      </xdr:nvSpPr>
      <xdr:spPr>
        <a:xfrm>
          <a:off x="1270000" y="94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78212</xdr:rowOff>
    </xdr:from>
    <xdr:ext cx="762000" cy="259045"/>
    <xdr:sp macro="" textlink="">
      <xdr:nvSpPr>
        <xdr:cNvPr id="206" name="テキスト ボックス 205"/>
        <xdr:cNvSpPr txBox="1"/>
      </xdr:nvSpPr>
      <xdr:spPr>
        <a:xfrm>
          <a:off x="939800" y="9507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35378</xdr:rowOff>
    </xdr:from>
    <xdr:to>
      <xdr:col>7</xdr:col>
      <xdr:colOff>66675</xdr:colOff>
      <xdr:row>55</xdr:row>
      <xdr:rowOff>136978</xdr:rowOff>
    </xdr:to>
    <xdr:sp macro="" textlink="">
      <xdr:nvSpPr>
        <xdr:cNvPr id="212" name="円/楕円 211"/>
        <xdr:cNvSpPr/>
      </xdr:nvSpPr>
      <xdr:spPr>
        <a:xfrm>
          <a:off x="47752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51905</xdr:rowOff>
    </xdr:from>
    <xdr:ext cx="762000" cy="259045"/>
    <xdr:sp macro="" textlink="">
      <xdr:nvSpPr>
        <xdr:cNvPr id="213" name="扶助費該当値テキスト"/>
        <xdr:cNvSpPr txBox="1"/>
      </xdr:nvSpPr>
      <xdr:spPr>
        <a:xfrm>
          <a:off x="49149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13607</xdr:rowOff>
    </xdr:from>
    <xdr:to>
      <xdr:col>5</xdr:col>
      <xdr:colOff>600075</xdr:colOff>
      <xdr:row>55</xdr:row>
      <xdr:rowOff>115207</xdr:rowOff>
    </xdr:to>
    <xdr:sp macro="" textlink="">
      <xdr:nvSpPr>
        <xdr:cNvPr id="214" name="円/楕円 213"/>
        <xdr:cNvSpPr/>
      </xdr:nvSpPr>
      <xdr:spPr>
        <a:xfrm>
          <a:off x="3937000" y="9443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125384</xdr:rowOff>
    </xdr:from>
    <xdr:ext cx="736600" cy="259045"/>
    <xdr:sp macro="" textlink="">
      <xdr:nvSpPr>
        <xdr:cNvPr id="215" name="テキスト ボックス 214"/>
        <xdr:cNvSpPr txBox="1"/>
      </xdr:nvSpPr>
      <xdr:spPr>
        <a:xfrm>
          <a:off x="3606800" y="9212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141515</xdr:rowOff>
    </xdr:from>
    <xdr:to>
      <xdr:col>4</xdr:col>
      <xdr:colOff>396875</xdr:colOff>
      <xdr:row>55</xdr:row>
      <xdr:rowOff>71665</xdr:rowOff>
    </xdr:to>
    <xdr:sp macro="" textlink="">
      <xdr:nvSpPr>
        <xdr:cNvPr id="216" name="円/楕円 215"/>
        <xdr:cNvSpPr/>
      </xdr:nvSpPr>
      <xdr:spPr>
        <a:xfrm>
          <a:off x="3048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17" name="テキスト ボックス 216"/>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130628</xdr:rowOff>
    </xdr:from>
    <xdr:to>
      <xdr:col>3</xdr:col>
      <xdr:colOff>193675</xdr:colOff>
      <xdr:row>55</xdr:row>
      <xdr:rowOff>60778</xdr:rowOff>
    </xdr:to>
    <xdr:sp macro="" textlink="">
      <xdr:nvSpPr>
        <xdr:cNvPr id="218" name="円/楕円 217"/>
        <xdr:cNvSpPr/>
      </xdr:nvSpPr>
      <xdr:spPr>
        <a:xfrm>
          <a:off x="21590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70955</xdr:rowOff>
    </xdr:from>
    <xdr:ext cx="762000" cy="259045"/>
    <xdr:sp macro="" textlink="">
      <xdr:nvSpPr>
        <xdr:cNvPr id="219" name="テキスト ボックス 218"/>
        <xdr:cNvSpPr txBox="1"/>
      </xdr:nvSpPr>
      <xdr:spPr>
        <a:xfrm>
          <a:off x="18288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119743</xdr:rowOff>
    </xdr:from>
    <xdr:to>
      <xdr:col>1</xdr:col>
      <xdr:colOff>676275</xdr:colOff>
      <xdr:row>55</xdr:row>
      <xdr:rowOff>49893</xdr:rowOff>
    </xdr:to>
    <xdr:sp macro="" textlink="">
      <xdr:nvSpPr>
        <xdr:cNvPr id="220" name="円/楕円 219"/>
        <xdr:cNvSpPr/>
      </xdr:nvSpPr>
      <xdr:spPr>
        <a:xfrm>
          <a:off x="1270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60070</xdr:rowOff>
    </xdr:from>
    <xdr:ext cx="762000" cy="259045"/>
    <xdr:sp macro="" textlink="">
      <xdr:nvSpPr>
        <xdr:cNvPr id="221" name="テキスト ボックス 220"/>
        <xdr:cNvSpPr txBox="1"/>
      </xdr:nvSpPr>
      <xdr:spPr>
        <a:xfrm>
          <a:off x="939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繰出金については、国民健康保険事業特別会計・病院事業会計への繰出金が減少しており、前年度より１．５ポイント下回っている。</a:t>
          </a:r>
          <a:endParaRPr kumimoji="1" lang="en-US" altLang="ja-JP" sz="1300">
            <a:latin typeface="ＭＳ Ｐゴシック"/>
          </a:endParaRPr>
        </a:p>
        <a:p>
          <a:r>
            <a:rPr kumimoji="1" lang="ja-JP" altLang="en-US" sz="1300">
              <a:latin typeface="ＭＳ Ｐゴシック"/>
            </a:rPr>
            <a:t>　今後は、施設の統廃合等を推進し、維持補修費の抑制に努める必要がある。</a:t>
          </a: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61</xdr:row>
      <xdr:rowOff>158750</xdr:rowOff>
    </xdr:to>
    <xdr:cxnSp macro="">
      <xdr:nvCxnSpPr>
        <xdr:cNvPr id="249" name="直線コネクタ 248"/>
        <xdr:cNvCxnSpPr/>
      </xdr:nvCxnSpPr>
      <xdr:spPr>
        <a:xfrm flipV="1">
          <a:off x="16510000" y="89789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130827</xdr:rowOff>
    </xdr:from>
    <xdr:ext cx="762000" cy="259045"/>
    <xdr:sp macro="" textlink="">
      <xdr:nvSpPr>
        <xdr:cNvPr id="250" name="その他最小値テキスト"/>
        <xdr:cNvSpPr txBox="1"/>
      </xdr:nvSpPr>
      <xdr:spPr>
        <a:xfrm>
          <a:off x="16598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61</xdr:row>
      <xdr:rowOff>158750</xdr:rowOff>
    </xdr:from>
    <xdr:to>
      <xdr:col>24</xdr:col>
      <xdr:colOff>120650</xdr:colOff>
      <xdr:row>61</xdr:row>
      <xdr:rowOff>158750</xdr:rowOff>
    </xdr:to>
    <xdr:cxnSp macro="">
      <xdr:nvCxnSpPr>
        <xdr:cNvPr id="251" name="直線コネクタ 250"/>
        <xdr:cNvCxnSpPr/>
      </xdr:nvCxnSpPr>
      <xdr:spPr>
        <a:xfrm>
          <a:off x="16421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52"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3" name="直線コネクタ 252"/>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0</xdr:rowOff>
    </xdr:from>
    <xdr:to>
      <xdr:col>24</xdr:col>
      <xdr:colOff>31750</xdr:colOff>
      <xdr:row>57</xdr:row>
      <xdr:rowOff>19050</xdr:rowOff>
    </xdr:to>
    <xdr:cxnSp macro="">
      <xdr:nvCxnSpPr>
        <xdr:cNvPr id="254" name="直線コネクタ 253"/>
        <xdr:cNvCxnSpPr/>
      </xdr:nvCxnSpPr>
      <xdr:spPr>
        <a:xfrm flipV="1">
          <a:off x="15671800" y="960120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105427</xdr:rowOff>
    </xdr:from>
    <xdr:ext cx="762000" cy="259045"/>
    <xdr:sp macro="" textlink="">
      <xdr:nvSpPr>
        <xdr:cNvPr id="255" name="その他平均値テキスト"/>
        <xdr:cNvSpPr txBox="1"/>
      </xdr:nvSpPr>
      <xdr:spPr>
        <a:xfrm>
          <a:off x="16598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6" name="フローチャート : 判断 255"/>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19050</xdr:rowOff>
    </xdr:from>
    <xdr:to>
      <xdr:col>22</xdr:col>
      <xdr:colOff>565150</xdr:colOff>
      <xdr:row>57</xdr:row>
      <xdr:rowOff>44450</xdr:rowOff>
    </xdr:to>
    <xdr:cxnSp macro="">
      <xdr:nvCxnSpPr>
        <xdr:cNvPr id="257" name="直線コネクタ 256"/>
        <xdr:cNvCxnSpPr/>
      </xdr:nvCxnSpPr>
      <xdr:spPr>
        <a:xfrm flipV="1">
          <a:off x="14782800" y="9791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8" name="フローチャート : 判断 257"/>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22877</xdr:rowOff>
    </xdr:from>
    <xdr:ext cx="736600" cy="259045"/>
    <xdr:sp macro="" textlink="">
      <xdr:nvSpPr>
        <xdr:cNvPr id="259" name="テキスト ボックス 258"/>
        <xdr:cNvSpPr txBox="1"/>
      </xdr:nvSpPr>
      <xdr:spPr>
        <a:xfrm>
          <a:off x="15290800" y="9966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152400</xdr:rowOff>
    </xdr:from>
    <xdr:to>
      <xdr:col>21</xdr:col>
      <xdr:colOff>361950</xdr:colOff>
      <xdr:row>57</xdr:row>
      <xdr:rowOff>44450</xdr:rowOff>
    </xdr:to>
    <xdr:cxnSp macro="">
      <xdr:nvCxnSpPr>
        <xdr:cNvPr id="260" name="直線コネクタ 259"/>
        <xdr:cNvCxnSpPr/>
      </xdr:nvCxnSpPr>
      <xdr:spPr>
        <a:xfrm>
          <a:off x="13893800" y="9753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61" name="フローチャート : 判断 260"/>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168927</xdr:rowOff>
    </xdr:from>
    <xdr:ext cx="762000" cy="259045"/>
    <xdr:sp macro="" textlink="">
      <xdr:nvSpPr>
        <xdr:cNvPr id="262" name="テキスト ボックス 261"/>
        <xdr:cNvSpPr txBox="1"/>
      </xdr:nvSpPr>
      <xdr:spPr>
        <a:xfrm>
          <a:off x="14401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152400</xdr:rowOff>
    </xdr:from>
    <xdr:to>
      <xdr:col>20</xdr:col>
      <xdr:colOff>158750</xdr:colOff>
      <xdr:row>56</xdr:row>
      <xdr:rowOff>165100</xdr:rowOff>
    </xdr:to>
    <xdr:cxnSp macro="">
      <xdr:nvCxnSpPr>
        <xdr:cNvPr id="263" name="直線コネクタ 262"/>
        <xdr:cNvCxnSpPr/>
      </xdr:nvCxnSpPr>
      <xdr:spPr>
        <a:xfrm flipV="1">
          <a:off x="13004800" y="9753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82550</xdr:rowOff>
    </xdr:from>
    <xdr:to>
      <xdr:col>20</xdr:col>
      <xdr:colOff>209550</xdr:colOff>
      <xdr:row>58</xdr:row>
      <xdr:rowOff>12700</xdr:rowOff>
    </xdr:to>
    <xdr:sp macro="" textlink="">
      <xdr:nvSpPr>
        <xdr:cNvPr id="264" name="フローチャート : 判断 263"/>
        <xdr:cNvSpPr/>
      </xdr:nvSpPr>
      <xdr:spPr>
        <a:xfrm>
          <a:off x="13843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168927</xdr:rowOff>
    </xdr:from>
    <xdr:ext cx="762000" cy="259045"/>
    <xdr:sp macro="" textlink="">
      <xdr:nvSpPr>
        <xdr:cNvPr id="265" name="テキスト ボックス 264"/>
        <xdr:cNvSpPr txBox="1"/>
      </xdr:nvSpPr>
      <xdr:spPr>
        <a:xfrm>
          <a:off x="13512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120650</xdr:rowOff>
    </xdr:from>
    <xdr:to>
      <xdr:col>19</xdr:col>
      <xdr:colOff>6350</xdr:colOff>
      <xdr:row>58</xdr:row>
      <xdr:rowOff>50800</xdr:rowOff>
    </xdr:to>
    <xdr:sp macro="" textlink="">
      <xdr:nvSpPr>
        <xdr:cNvPr id="266" name="フローチャート : 判断 265"/>
        <xdr:cNvSpPr/>
      </xdr:nvSpPr>
      <xdr:spPr>
        <a:xfrm>
          <a:off x="129540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35577</xdr:rowOff>
    </xdr:from>
    <xdr:ext cx="762000" cy="259045"/>
    <xdr:sp macro="" textlink="">
      <xdr:nvSpPr>
        <xdr:cNvPr id="267" name="テキスト ボックス 266"/>
        <xdr:cNvSpPr txBox="1"/>
      </xdr:nvSpPr>
      <xdr:spPr>
        <a:xfrm>
          <a:off x="12623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120650</xdr:rowOff>
    </xdr:from>
    <xdr:to>
      <xdr:col>24</xdr:col>
      <xdr:colOff>82550</xdr:colOff>
      <xdr:row>56</xdr:row>
      <xdr:rowOff>50800</xdr:rowOff>
    </xdr:to>
    <xdr:sp macro="" textlink="">
      <xdr:nvSpPr>
        <xdr:cNvPr id="273" name="円/楕円 272"/>
        <xdr:cNvSpPr/>
      </xdr:nvSpPr>
      <xdr:spPr>
        <a:xfrm>
          <a:off x="164592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137177</xdr:rowOff>
    </xdr:from>
    <xdr:ext cx="762000" cy="259045"/>
    <xdr:sp macro="" textlink="">
      <xdr:nvSpPr>
        <xdr:cNvPr id="274" name="その他該当値テキスト"/>
        <xdr:cNvSpPr txBox="1"/>
      </xdr:nvSpPr>
      <xdr:spPr>
        <a:xfrm>
          <a:off x="16598900" y="939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139700</xdr:rowOff>
    </xdr:from>
    <xdr:to>
      <xdr:col>22</xdr:col>
      <xdr:colOff>615950</xdr:colOff>
      <xdr:row>57</xdr:row>
      <xdr:rowOff>69850</xdr:rowOff>
    </xdr:to>
    <xdr:sp macro="" textlink="">
      <xdr:nvSpPr>
        <xdr:cNvPr id="275" name="円/楕円 274"/>
        <xdr:cNvSpPr/>
      </xdr:nvSpPr>
      <xdr:spPr>
        <a:xfrm>
          <a:off x="15621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80027</xdr:rowOff>
    </xdr:from>
    <xdr:ext cx="736600" cy="259045"/>
    <xdr:sp macro="" textlink="">
      <xdr:nvSpPr>
        <xdr:cNvPr id="276" name="テキスト ボックス 275"/>
        <xdr:cNvSpPr txBox="1"/>
      </xdr:nvSpPr>
      <xdr:spPr>
        <a:xfrm>
          <a:off x="15290800" y="950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165100</xdr:rowOff>
    </xdr:from>
    <xdr:to>
      <xdr:col>21</xdr:col>
      <xdr:colOff>412750</xdr:colOff>
      <xdr:row>57</xdr:row>
      <xdr:rowOff>95250</xdr:rowOff>
    </xdr:to>
    <xdr:sp macro="" textlink="">
      <xdr:nvSpPr>
        <xdr:cNvPr id="277" name="円/楕円 276"/>
        <xdr:cNvSpPr/>
      </xdr:nvSpPr>
      <xdr:spPr>
        <a:xfrm>
          <a:off x="14732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105427</xdr:rowOff>
    </xdr:from>
    <xdr:ext cx="762000" cy="259045"/>
    <xdr:sp macro="" textlink="">
      <xdr:nvSpPr>
        <xdr:cNvPr id="278" name="テキスト ボックス 277"/>
        <xdr:cNvSpPr txBox="1"/>
      </xdr:nvSpPr>
      <xdr:spPr>
        <a:xfrm>
          <a:off x="14401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101600</xdr:rowOff>
    </xdr:from>
    <xdr:to>
      <xdr:col>20</xdr:col>
      <xdr:colOff>209550</xdr:colOff>
      <xdr:row>57</xdr:row>
      <xdr:rowOff>31750</xdr:rowOff>
    </xdr:to>
    <xdr:sp macro="" textlink="">
      <xdr:nvSpPr>
        <xdr:cNvPr id="279" name="円/楕円 278"/>
        <xdr:cNvSpPr/>
      </xdr:nvSpPr>
      <xdr:spPr>
        <a:xfrm>
          <a:off x="13843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41927</xdr:rowOff>
    </xdr:from>
    <xdr:ext cx="762000" cy="259045"/>
    <xdr:sp macro="" textlink="">
      <xdr:nvSpPr>
        <xdr:cNvPr id="280" name="テキスト ボックス 279"/>
        <xdr:cNvSpPr txBox="1"/>
      </xdr:nvSpPr>
      <xdr:spPr>
        <a:xfrm>
          <a:off x="135128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81" name="円/楕円 280"/>
        <xdr:cNvSpPr/>
      </xdr:nvSpPr>
      <xdr:spPr>
        <a:xfrm>
          <a:off x="12954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54627</xdr:rowOff>
    </xdr:from>
    <xdr:ext cx="762000" cy="259045"/>
    <xdr:sp macro="" textlink="">
      <xdr:nvSpPr>
        <xdr:cNvPr id="282" name="テキスト ボックス 281"/>
        <xdr:cNvSpPr txBox="1"/>
      </xdr:nvSpPr>
      <xdr:spPr>
        <a:xfrm>
          <a:off x="12623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類似団体返金より３．８ポイント下回っている。</a:t>
          </a:r>
          <a:endParaRPr kumimoji="1" lang="en-US" altLang="ja-JP" sz="1300">
            <a:latin typeface="ＭＳ Ｐゴシック"/>
          </a:endParaRPr>
        </a:p>
        <a:p>
          <a:r>
            <a:rPr kumimoji="1" lang="ja-JP" altLang="en-US" sz="1300">
              <a:latin typeface="ＭＳ Ｐゴシック"/>
            </a:rPr>
            <a:t>　今後も類似団体平均を上回ることのないように、補助金交付などについて明確な基準を設け、適正な支出に努める必要がある。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88138</xdr:rowOff>
    </xdr:to>
    <xdr:cxnSp macro="">
      <xdr:nvCxnSpPr>
        <xdr:cNvPr id="307" name="直線コネクタ 306"/>
        <xdr:cNvCxnSpPr/>
      </xdr:nvCxnSpPr>
      <xdr:spPr>
        <a:xfrm flipV="1">
          <a:off x="16510000" y="584657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60215</xdr:rowOff>
    </xdr:from>
    <xdr:ext cx="762000" cy="259045"/>
    <xdr:sp macro="" textlink="">
      <xdr:nvSpPr>
        <xdr:cNvPr id="308"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39</xdr:row>
      <xdr:rowOff>88138</xdr:rowOff>
    </xdr:from>
    <xdr:to>
      <xdr:col>24</xdr:col>
      <xdr:colOff>120650</xdr:colOff>
      <xdr:row>39</xdr:row>
      <xdr:rowOff>88138</xdr:rowOff>
    </xdr:to>
    <xdr:cxnSp macro="">
      <xdr:nvCxnSpPr>
        <xdr:cNvPr id="309" name="直線コネクタ 308"/>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10"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11" name="直線コネクタ 310"/>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92710</xdr:rowOff>
    </xdr:from>
    <xdr:to>
      <xdr:col>24</xdr:col>
      <xdr:colOff>31750</xdr:colOff>
      <xdr:row>35</xdr:row>
      <xdr:rowOff>97282</xdr:rowOff>
    </xdr:to>
    <xdr:cxnSp macro="">
      <xdr:nvCxnSpPr>
        <xdr:cNvPr id="312" name="直線コネクタ 311"/>
        <xdr:cNvCxnSpPr/>
      </xdr:nvCxnSpPr>
      <xdr:spPr>
        <a:xfrm>
          <a:off x="15671800" y="609346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20845</xdr:rowOff>
    </xdr:from>
    <xdr:ext cx="762000" cy="259045"/>
    <xdr:sp macro="" textlink="">
      <xdr:nvSpPr>
        <xdr:cNvPr id="313" name="補助費等平均値テキスト"/>
        <xdr:cNvSpPr txBox="1"/>
      </xdr:nvSpPr>
      <xdr:spPr>
        <a:xfrm>
          <a:off x="16598900" y="6193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4" name="フローチャート : 判断 313"/>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92710</xdr:rowOff>
    </xdr:from>
    <xdr:to>
      <xdr:col>22</xdr:col>
      <xdr:colOff>565150</xdr:colOff>
      <xdr:row>35</xdr:row>
      <xdr:rowOff>138430</xdr:rowOff>
    </xdr:to>
    <xdr:cxnSp macro="">
      <xdr:nvCxnSpPr>
        <xdr:cNvPr id="315" name="直線コネクタ 314"/>
        <xdr:cNvCxnSpPr/>
      </xdr:nvCxnSpPr>
      <xdr:spPr>
        <a:xfrm flipV="1">
          <a:off x="14782800" y="60934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62484</xdr:rowOff>
    </xdr:from>
    <xdr:to>
      <xdr:col>22</xdr:col>
      <xdr:colOff>615950</xdr:colOff>
      <xdr:row>36</xdr:row>
      <xdr:rowOff>164084</xdr:rowOff>
    </xdr:to>
    <xdr:sp macro="" textlink="">
      <xdr:nvSpPr>
        <xdr:cNvPr id="316" name="フローチャート : 判断 315"/>
        <xdr:cNvSpPr/>
      </xdr:nvSpPr>
      <xdr:spPr>
        <a:xfrm>
          <a:off x="15621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148861</xdr:rowOff>
    </xdr:from>
    <xdr:ext cx="736600" cy="259045"/>
    <xdr:sp macro="" textlink="">
      <xdr:nvSpPr>
        <xdr:cNvPr id="317" name="テキスト ボックス 316"/>
        <xdr:cNvSpPr txBox="1"/>
      </xdr:nvSpPr>
      <xdr:spPr>
        <a:xfrm>
          <a:off x="15290800" y="632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138430</xdr:rowOff>
    </xdr:from>
    <xdr:to>
      <xdr:col>21</xdr:col>
      <xdr:colOff>361950</xdr:colOff>
      <xdr:row>35</xdr:row>
      <xdr:rowOff>143002</xdr:rowOff>
    </xdr:to>
    <xdr:cxnSp macro="">
      <xdr:nvCxnSpPr>
        <xdr:cNvPr id="318" name="直線コネクタ 317"/>
        <xdr:cNvCxnSpPr/>
      </xdr:nvCxnSpPr>
      <xdr:spPr>
        <a:xfrm flipV="1">
          <a:off x="13893800" y="61391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62484</xdr:rowOff>
    </xdr:from>
    <xdr:to>
      <xdr:col>21</xdr:col>
      <xdr:colOff>412750</xdr:colOff>
      <xdr:row>36</xdr:row>
      <xdr:rowOff>164084</xdr:rowOff>
    </xdr:to>
    <xdr:sp macro="" textlink="">
      <xdr:nvSpPr>
        <xdr:cNvPr id="319" name="フローチャート : 判断 318"/>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0" name="テキスト ボックス 319"/>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106426</xdr:rowOff>
    </xdr:from>
    <xdr:to>
      <xdr:col>20</xdr:col>
      <xdr:colOff>158750</xdr:colOff>
      <xdr:row>35</xdr:row>
      <xdr:rowOff>143002</xdr:rowOff>
    </xdr:to>
    <xdr:cxnSp macro="">
      <xdr:nvCxnSpPr>
        <xdr:cNvPr id="321" name="直線コネクタ 320"/>
        <xdr:cNvCxnSpPr/>
      </xdr:nvCxnSpPr>
      <xdr:spPr>
        <a:xfrm>
          <a:off x="13004800" y="61071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156210</xdr:rowOff>
    </xdr:from>
    <xdr:to>
      <xdr:col>20</xdr:col>
      <xdr:colOff>209550</xdr:colOff>
      <xdr:row>36</xdr:row>
      <xdr:rowOff>86360</xdr:rowOff>
    </xdr:to>
    <xdr:sp macro="" textlink="">
      <xdr:nvSpPr>
        <xdr:cNvPr id="322" name="フローチャート : 判断 321"/>
        <xdr:cNvSpPr/>
      </xdr:nvSpPr>
      <xdr:spPr>
        <a:xfrm>
          <a:off x="13843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71137</xdr:rowOff>
    </xdr:from>
    <xdr:ext cx="762000" cy="259045"/>
    <xdr:sp macro="" textlink="">
      <xdr:nvSpPr>
        <xdr:cNvPr id="323" name="テキスト ボックス 322"/>
        <xdr:cNvSpPr txBox="1"/>
      </xdr:nvSpPr>
      <xdr:spPr>
        <a:xfrm>
          <a:off x="13512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24" name="フローチャート : 判断 323"/>
        <xdr:cNvSpPr/>
      </xdr:nvSpPr>
      <xdr:spPr>
        <a:xfrm>
          <a:off x="12954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84853</xdr:rowOff>
    </xdr:from>
    <xdr:ext cx="762000" cy="259045"/>
    <xdr:sp macro="" textlink="">
      <xdr:nvSpPr>
        <xdr:cNvPr id="325" name="テキスト ボックス 324"/>
        <xdr:cNvSpPr txBox="1"/>
      </xdr:nvSpPr>
      <xdr:spPr>
        <a:xfrm>
          <a:off x="12623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46482</xdr:rowOff>
    </xdr:from>
    <xdr:to>
      <xdr:col>24</xdr:col>
      <xdr:colOff>82550</xdr:colOff>
      <xdr:row>35</xdr:row>
      <xdr:rowOff>148082</xdr:rowOff>
    </xdr:to>
    <xdr:sp macro="" textlink="">
      <xdr:nvSpPr>
        <xdr:cNvPr id="331" name="円/楕円 330"/>
        <xdr:cNvSpPr/>
      </xdr:nvSpPr>
      <xdr:spPr>
        <a:xfrm>
          <a:off x="164592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63009</xdr:rowOff>
    </xdr:from>
    <xdr:ext cx="762000" cy="259045"/>
    <xdr:sp macro="" textlink="">
      <xdr:nvSpPr>
        <xdr:cNvPr id="332" name="補助費等該当値テキスト"/>
        <xdr:cNvSpPr txBox="1"/>
      </xdr:nvSpPr>
      <xdr:spPr>
        <a:xfrm>
          <a:off x="16598900" y="5892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41910</xdr:rowOff>
    </xdr:from>
    <xdr:to>
      <xdr:col>22</xdr:col>
      <xdr:colOff>615950</xdr:colOff>
      <xdr:row>35</xdr:row>
      <xdr:rowOff>143510</xdr:rowOff>
    </xdr:to>
    <xdr:sp macro="" textlink="">
      <xdr:nvSpPr>
        <xdr:cNvPr id="333" name="円/楕円 332"/>
        <xdr:cNvSpPr/>
      </xdr:nvSpPr>
      <xdr:spPr>
        <a:xfrm>
          <a:off x="15621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153687</xdr:rowOff>
    </xdr:from>
    <xdr:ext cx="736600" cy="259045"/>
    <xdr:sp macro="" textlink="">
      <xdr:nvSpPr>
        <xdr:cNvPr id="334" name="テキスト ボックス 333"/>
        <xdr:cNvSpPr txBox="1"/>
      </xdr:nvSpPr>
      <xdr:spPr>
        <a:xfrm>
          <a:off x="15290800" y="5811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87630</xdr:rowOff>
    </xdr:from>
    <xdr:to>
      <xdr:col>21</xdr:col>
      <xdr:colOff>412750</xdr:colOff>
      <xdr:row>36</xdr:row>
      <xdr:rowOff>17780</xdr:rowOff>
    </xdr:to>
    <xdr:sp macro="" textlink="">
      <xdr:nvSpPr>
        <xdr:cNvPr id="335" name="円/楕円 334"/>
        <xdr:cNvSpPr/>
      </xdr:nvSpPr>
      <xdr:spPr>
        <a:xfrm>
          <a:off x="14732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27957</xdr:rowOff>
    </xdr:from>
    <xdr:ext cx="762000" cy="259045"/>
    <xdr:sp macro="" textlink="">
      <xdr:nvSpPr>
        <xdr:cNvPr id="336" name="テキスト ボックス 335"/>
        <xdr:cNvSpPr txBox="1"/>
      </xdr:nvSpPr>
      <xdr:spPr>
        <a:xfrm>
          <a:off x="14401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92202</xdr:rowOff>
    </xdr:from>
    <xdr:to>
      <xdr:col>20</xdr:col>
      <xdr:colOff>209550</xdr:colOff>
      <xdr:row>36</xdr:row>
      <xdr:rowOff>22352</xdr:rowOff>
    </xdr:to>
    <xdr:sp macro="" textlink="">
      <xdr:nvSpPr>
        <xdr:cNvPr id="337" name="円/楕円 336"/>
        <xdr:cNvSpPr/>
      </xdr:nvSpPr>
      <xdr:spPr>
        <a:xfrm>
          <a:off x="13843000" y="6092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32529</xdr:rowOff>
    </xdr:from>
    <xdr:ext cx="762000" cy="259045"/>
    <xdr:sp macro="" textlink="">
      <xdr:nvSpPr>
        <xdr:cNvPr id="338" name="テキスト ボックス 337"/>
        <xdr:cNvSpPr txBox="1"/>
      </xdr:nvSpPr>
      <xdr:spPr>
        <a:xfrm>
          <a:off x="13512800" y="586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55626</xdr:rowOff>
    </xdr:from>
    <xdr:to>
      <xdr:col>19</xdr:col>
      <xdr:colOff>6350</xdr:colOff>
      <xdr:row>35</xdr:row>
      <xdr:rowOff>157226</xdr:rowOff>
    </xdr:to>
    <xdr:sp macro="" textlink="">
      <xdr:nvSpPr>
        <xdr:cNvPr id="339" name="円/楕円 338"/>
        <xdr:cNvSpPr/>
      </xdr:nvSpPr>
      <xdr:spPr>
        <a:xfrm>
          <a:off x="12954000" y="6056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167403</xdr:rowOff>
    </xdr:from>
    <xdr:ext cx="762000" cy="259045"/>
    <xdr:sp macro="" textlink="">
      <xdr:nvSpPr>
        <xdr:cNvPr id="340" name="テキスト ボックス 339"/>
        <xdr:cNvSpPr txBox="1"/>
      </xdr:nvSpPr>
      <xdr:spPr>
        <a:xfrm>
          <a:off x="12623800" y="5825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旧６市町村の地方債を引き継いだ事に加え、施設整備を継続しており、類似団体平均を大きく上回っている。</a:t>
          </a:r>
          <a:endParaRPr kumimoji="1" lang="en-US" altLang="ja-JP" sz="1300">
            <a:latin typeface="ＭＳ Ｐゴシック"/>
          </a:endParaRPr>
        </a:p>
        <a:p>
          <a:r>
            <a:rPr kumimoji="1" lang="ja-JP" altLang="en-US" sz="1300">
              <a:latin typeface="ＭＳ Ｐゴシック"/>
            </a:rPr>
            <a:t>　今後も大型の整備事業が予定されていることから、一般財源に占める割合が高い状況が続くことが予想され、非常に負担が大きい。</a:t>
          </a:r>
          <a:endParaRPr kumimoji="1" lang="en-US" altLang="ja-JP" sz="1300">
            <a:latin typeface="ＭＳ Ｐゴシック"/>
          </a:endParaRPr>
        </a:p>
        <a:p>
          <a:r>
            <a:rPr kumimoji="1" lang="ja-JP" altLang="en-US" sz="1300">
              <a:latin typeface="ＭＳ Ｐゴシック"/>
            </a:rPr>
            <a:t>　今後は、実施事業の見直しや償還とのバランスを考慮した借入を行い、プライマリーバランスの黒字化に努める必要がある。</a:t>
          </a: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81</xdr:row>
      <xdr:rowOff>16511</xdr:rowOff>
    </xdr:to>
    <xdr:cxnSp macro="">
      <xdr:nvCxnSpPr>
        <xdr:cNvPr id="368" name="直線コネクタ 367"/>
        <xdr:cNvCxnSpPr/>
      </xdr:nvCxnSpPr>
      <xdr:spPr>
        <a:xfrm flipV="1">
          <a:off x="4826000" y="126771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160038</xdr:rowOff>
    </xdr:from>
    <xdr:ext cx="762000" cy="259045"/>
    <xdr:sp macro="" textlink="">
      <xdr:nvSpPr>
        <xdr:cNvPr id="369" name="公債費最小値テキスト"/>
        <xdr:cNvSpPr txBox="1"/>
      </xdr:nvSpPr>
      <xdr:spPr>
        <a:xfrm>
          <a:off x="4914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6</xdr:col>
      <xdr:colOff>612775</xdr:colOff>
      <xdr:row>81</xdr:row>
      <xdr:rowOff>16511</xdr:rowOff>
    </xdr:from>
    <xdr:to>
      <xdr:col>7</xdr:col>
      <xdr:colOff>104775</xdr:colOff>
      <xdr:row>81</xdr:row>
      <xdr:rowOff>16511</xdr:rowOff>
    </xdr:to>
    <xdr:cxnSp macro="">
      <xdr:nvCxnSpPr>
        <xdr:cNvPr id="370" name="直線コネクタ 369"/>
        <xdr:cNvCxnSpPr/>
      </xdr:nvCxnSpPr>
      <xdr:spPr>
        <a:xfrm>
          <a:off x="4737100" y="13903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71"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72" name="直線コネクタ 371"/>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149861</xdr:rowOff>
    </xdr:from>
    <xdr:to>
      <xdr:col>7</xdr:col>
      <xdr:colOff>15875</xdr:colOff>
      <xdr:row>81</xdr:row>
      <xdr:rowOff>8889</xdr:rowOff>
    </xdr:to>
    <xdr:cxnSp macro="">
      <xdr:nvCxnSpPr>
        <xdr:cNvPr id="373" name="直線コネクタ 372"/>
        <xdr:cNvCxnSpPr/>
      </xdr:nvCxnSpPr>
      <xdr:spPr>
        <a:xfrm>
          <a:off x="3987800" y="13865861"/>
          <a:ext cx="8382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73661</xdr:rowOff>
    </xdr:from>
    <xdr:to>
      <xdr:col>5</xdr:col>
      <xdr:colOff>549275</xdr:colOff>
      <xdr:row>80</xdr:row>
      <xdr:rowOff>149861</xdr:rowOff>
    </xdr:to>
    <xdr:cxnSp macro="">
      <xdr:nvCxnSpPr>
        <xdr:cNvPr id="376" name="直線コネクタ 375"/>
        <xdr:cNvCxnSpPr/>
      </xdr:nvCxnSpPr>
      <xdr:spPr>
        <a:xfrm>
          <a:off x="3098800" y="137896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161289</xdr:rowOff>
    </xdr:from>
    <xdr:to>
      <xdr:col>4</xdr:col>
      <xdr:colOff>346075</xdr:colOff>
      <xdr:row>80</xdr:row>
      <xdr:rowOff>73661</xdr:rowOff>
    </xdr:to>
    <xdr:cxnSp macro="">
      <xdr:nvCxnSpPr>
        <xdr:cNvPr id="379" name="直線コネクタ 378"/>
        <xdr:cNvCxnSpPr/>
      </xdr:nvCxnSpPr>
      <xdr:spPr>
        <a:xfrm>
          <a:off x="2209800" y="13705839"/>
          <a:ext cx="8890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80" name="フローチャート : 判断 379"/>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1" name="テキスト ボックス 380"/>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161289</xdr:rowOff>
    </xdr:from>
    <xdr:to>
      <xdr:col>3</xdr:col>
      <xdr:colOff>142875</xdr:colOff>
      <xdr:row>80</xdr:row>
      <xdr:rowOff>142239</xdr:rowOff>
    </xdr:to>
    <xdr:cxnSp macro="">
      <xdr:nvCxnSpPr>
        <xdr:cNvPr id="382" name="直線コネクタ 381"/>
        <xdr:cNvCxnSpPr/>
      </xdr:nvCxnSpPr>
      <xdr:spPr>
        <a:xfrm flipV="1">
          <a:off x="1320800" y="13705839"/>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121920</xdr:rowOff>
    </xdr:from>
    <xdr:to>
      <xdr:col>3</xdr:col>
      <xdr:colOff>193675</xdr:colOff>
      <xdr:row>79</xdr:row>
      <xdr:rowOff>52070</xdr:rowOff>
    </xdr:to>
    <xdr:sp macro="" textlink="">
      <xdr:nvSpPr>
        <xdr:cNvPr id="383" name="フローチャート : 判断 382"/>
        <xdr:cNvSpPr/>
      </xdr:nvSpPr>
      <xdr:spPr>
        <a:xfrm>
          <a:off x="2159000" y="1349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62247</xdr:rowOff>
    </xdr:from>
    <xdr:ext cx="762000" cy="259045"/>
    <xdr:sp macro="" textlink="">
      <xdr:nvSpPr>
        <xdr:cNvPr id="384" name="テキスト ボックス 383"/>
        <xdr:cNvSpPr txBox="1"/>
      </xdr:nvSpPr>
      <xdr:spPr>
        <a:xfrm>
          <a:off x="1828800" y="1326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144780</xdr:rowOff>
    </xdr:from>
    <xdr:to>
      <xdr:col>1</xdr:col>
      <xdr:colOff>676275</xdr:colOff>
      <xdr:row>79</xdr:row>
      <xdr:rowOff>74930</xdr:rowOff>
    </xdr:to>
    <xdr:sp macro="" textlink="">
      <xdr:nvSpPr>
        <xdr:cNvPr id="385" name="フローチャート : 判断 384"/>
        <xdr:cNvSpPr/>
      </xdr:nvSpPr>
      <xdr:spPr>
        <a:xfrm>
          <a:off x="1270000" y="1351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85107</xdr:rowOff>
    </xdr:from>
    <xdr:ext cx="762000" cy="259045"/>
    <xdr:sp macro="" textlink="">
      <xdr:nvSpPr>
        <xdr:cNvPr id="386" name="テキスト ボックス 385"/>
        <xdr:cNvSpPr txBox="1"/>
      </xdr:nvSpPr>
      <xdr:spPr>
        <a:xfrm>
          <a:off x="939800" y="1328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80</xdr:row>
      <xdr:rowOff>129539</xdr:rowOff>
    </xdr:from>
    <xdr:to>
      <xdr:col>7</xdr:col>
      <xdr:colOff>66675</xdr:colOff>
      <xdr:row>81</xdr:row>
      <xdr:rowOff>59689</xdr:rowOff>
    </xdr:to>
    <xdr:sp macro="" textlink="">
      <xdr:nvSpPr>
        <xdr:cNvPr id="392" name="円/楕円 391"/>
        <xdr:cNvSpPr/>
      </xdr:nvSpPr>
      <xdr:spPr>
        <a:xfrm>
          <a:off x="4775200" y="13845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38116</xdr:rowOff>
    </xdr:from>
    <xdr:ext cx="762000" cy="259045"/>
    <xdr:sp macro="" textlink="">
      <xdr:nvSpPr>
        <xdr:cNvPr id="393" name="公債費該当値テキスト"/>
        <xdr:cNvSpPr txBox="1"/>
      </xdr:nvSpPr>
      <xdr:spPr>
        <a:xfrm>
          <a:off x="4914900" y="13754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99061</xdr:rowOff>
    </xdr:from>
    <xdr:to>
      <xdr:col>5</xdr:col>
      <xdr:colOff>600075</xdr:colOff>
      <xdr:row>81</xdr:row>
      <xdr:rowOff>29211</xdr:rowOff>
    </xdr:to>
    <xdr:sp macro="" textlink="">
      <xdr:nvSpPr>
        <xdr:cNvPr id="394" name="円/楕円 393"/>
        <xdr:cNvSpPr/>
      </xdr:nvSpPr>
      <xdr:spPr>
        <a:xfrm>
          <a:off x="3937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13988</xdr:rowOff>
    </xdr:from>
    <xdr:ext cx="736600" cy="259045"/>
    <xdr:sp macro="" textlink="">
      <xdr:nvSpPr>
        <xdr:cNvPr id="395" name="テキスト ボックス 394"/>
        <xdr:cNvSpPr txBox="1"/>
      </xdr:nvSpPr>
      <xdr:spPr>
        <a:xfrm>
          <a:off x="3606800" y="13901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22861</xdr:rowOff>
    </xdr:from>
    <xdr:to>
      <xdr:col>4</xdr:col>
      <xdr:colOff>396875</xdr:colOff>
      <xdr:row>80</xdr:row>
      <xdr:rowOff>124461</xdr:rowOff>
    </xdr:to>
    <xdr:sp macro="" textlink="">
      <xdr:nvSpPr>
        <xdr:cNvPr id="396" name="円/楕円 395"/>
        <xdr:cNvSpPr/>
      </xdr:nvSpPr>
      <xdr:spPr>
        <a:xfrm>
          <a:off x="3048000" y="1373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109238</xdr:rowOff>
    </xdr:from>
    <xdr:ext cx="762000" cy="259045"/>
    <xdr:sp macro="" textlink="">
      <xdr:nvSpPr>
        <xdr:cNvPr id="397" name="テキスト ボックス 396"/>
        <xdr:cNvSpPr txBox="1"/>
      </xdr:nvSpPr>
      <xdr:spPr>
        <a:xfrm>
          <a:off x="2717800" y="13825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110489</xdr:rowOff>
    </xdr:from>
    <xdr:to>
      <xdr:col>3</xdr:col>
      <xdr:colOff>193675</xdr:colOff>
      <xdr:row>80</xdr:row>
      <xdr:rowOff>40639</xdr:rowOff>
    </xdr:to>
    <xdr:sp macro="" textlink="">
      <xdr:nvSpPr>
        <xdr:cNvPr id="398" name="円/楕円 397"/>
        <xdr:cNvSpPr/>
      </xdr:nvSpPr>
      <xdr:spPr>
        <a:xfrm>
          <a:off x="2159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25416</xdr:rowOff>
    </xdr:from>
    <xdr:ext cx="762000" cy="259045"/>
    <xdr:sp macro="" textlink="">
      <xdr:nvSpPr>
        <xdr:cNvPr id="399" name="テキスト ボックス 398"/>
        <xdr:cNvSpPr txBox="1"/>
      </xdr:nvSpPr>
      <xdr:spPr>
        <a:xfrm>
          <a:off x="1828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91439</xdr:rowOff>
    </xdr:from>
    <xdr:to>
      <xdr:col>1</xdr:col>
      <xdr:colOff>676275</xdr:colOff>
      <xdr:row>81</xdr:row>
      <xdr:rowOff>21589</xdr:rowOff>
    </xdr:to>
    <xdr:sp macro="" textlink="">
      <xdr:nvSpPr>
        <xdr:cNvPr id="400" name="円/楕円 399"/>
        <xdr:cNvSpPr/>
      </xdr:nvSpPr>
      <xdr:spPr>
        <a:xfrm>
          <a:off x="1270000" y="1380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6366</xdr:rowOff>
    </xdr:from>
    <xdr:ext cx="762000" cy="259045"/>
    <xdr:sp macro="" textlink="">
      <xdr:nvSpPr>
        <xdr:cNvPr id="401" name="テキスト ボックス 400"/>
        <xdr:cNvSpPr txBox="1"/>
      </xdr:nvSpPr>
      <xdr:spPr>
        <a:xfrm>
          <a:off x="939800" y="13893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前年度より１．９ポイント減り、類似団体平均よりも１．３ポイント下回っている。</a:t>
          </a:r>
          <a:endParaRPr kumimoji="1" lang="en-US" altLang="ja-JP" sz="1300">
            <a:latin typeface="ＭＳ Ｐゴシック"/>
          </a:endParaRPr>
        </a:p>
        <a:p>
          <a:r>
            <a:rPr kumimoji="1" lang="ja-JP" altLang="en-US" sz="1300">
              <a:latin typeface="ＭＳ Ｐゴシック"/>
            </a:rPr>
            <a:t>　合併後これまで施設の統廃合が進まず、物件費や維持補修費等の経常経費が抑制できていない。</a:t>
          </a:r>
          <a:endParaRPr kumimoji="1" lang="en-US" altLang="ja-JP" sz="1300">
            <a:latin typeface="ＭＳ Ｐゴシック"/>
          </a:endParaRPr>
        </a:p>
        <a:p>
          <a:r>
            <a:rPr kumimoji="1" lang="ja-JP" altLang="en-US" sz="1300">
              <a:latin typeface="ＭＳ Ｐゴシック"/>
            </a:rPr>
            <a:t>　今後も引き続き、定員管理方針に基づく取り組みや、公共施設最適化計画による公共施設の統廃合を推進することで経費削減に努める必要がある。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79</xdr:row>
      <xdr:rowOff>165863</xdr:rowOff>
    </xdr:to>
    <xdr:cxnSp macro="">
      <xdr:nvCxnSpPr>
        <xdr:cNvPr id="427" name="直線コネクタ 426"/>
        <xdr:cNvCxnSpPr/>
      </xdr:nvCxnSpPr>
      <xdr:spPr>
        <a:xfrm flipV="1">
          <a:off x="16510000" y="12517120"/>
          <a:ext cx="0" cy="1193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137940</xdr:rowOff>
    </xdr:from>
    <xdr:ext cx="762000" cy="259045"/>
    <xdr:sp macro="" textlink="">
      <xdr:nvSpPr>
        <xdr:cNvPr id="428" name="公債費以外最小値テキスト"/>
        <xdr:cNvSpPr txBox="1"/>
      </xdr:nvSpPr>
      <xdr:spPr>
        <a:xfrm>
          <a:off x="16598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23</xdr:col>
      <xdr:colOff>628650</xdr:colOff>
      <xdr:row>79</xdr:row>
      <xdr:rowOff>165863</xdr:rowOff>
    </xdr:from>
    <xdr:to>
      <xdr:col>24</xdr:col>
      <xdr:colOff>120650</xdr:colOff>
      <xdr:row>79</xdr:row>
      <xdr:rowOff>165863</xdr:rowOff>
    </xdr:to>
    <xdr:cxnSp macro="">
      <xdr:nvCxnSpPr>
        <xdr:cNvPr id="429" name="直線コネクタ 428"/>
        <xdr:cNvCxnSpPr/>
      </xdr:nvCxnSpPr>
      <xdr:spPr>
        <a:xfrm>
          <a:off x="16421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30"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31" name="直線コネクタ 430"/>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115570</xdr:rowOff>
    </xdr:from>
    <xdr:to>
      <xdr:col>24</xdr:col>
      <xdr:colOff>31750</xdr:colOff>
      <xdr:row>76</xdr:row>
      <xdr:rowOff>30987</xdr:rowOff>
    </xdr:to>
    <xdr:cxnSp macro="">
      <xdr:nvCxnSpPr>
        <xdr:cNvPr id="432" name="直線コネクタ 431"/>
        <xdr:cNvCxnSpPr/>
      </xdr:nvCxnSpPr>
      <xdr:spPr>
        <a:xfrm flipV="1">
          <a:off x="15671800" y="12974320"/>
          <a:ext cx="8382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96283</xdr:rowOff>
    </xdr:from>
    <xdr:ext cx="762000" cy="259045"/>
    <xdr:sp macro="" textlink="">
      <xdr:nvSpPr>
        <xdr:cNvPr id="433" name="公債費以外平均値テキスト"/>
        <xdr:cNvSpPr txBox="1"/>
      </xdr:nvSpPr>
      <xdr:spPr>
        <a:xfrm>
          <a:off x="16598900" y="12955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34" name="フローチャート : 判断 433"/>
        <xdr:cNvSpPr/>
      </xdr:nvSpPr>
      <xdr:spPr>
        <a:xfrm>
          <a:off x="164592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xdr:rowOff>
    </xdr:from>
    <xdr:to>
      <xdr:col>22</xdr:col>
      <xdr:colOff>565150</xdr:colOff>
      <xdr:row>76</xdr:row>
      <xdr:rowOff>30987</xdr:rowOff>
    </xdr:to>
    <xdr:cxnSp macro="">
      <xdr:nvCxnSpPr>
        <xdr:cNvPr id="435" name="直線コネクタ 434"/>
        <xdr:cNvCxnSpPr/>
      </xdr:nvCxnSpPr>
      <xdr:spPr>
        <a:xfrm>
          <a:off x="14782800" y="13038328"/>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6" name="フローチャート : 判断 435"/>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91965</xdr:rowOff>
    </xdr:from>
    <xdr:ext cx="736600" cy="259045"/>
    <xdr:sp macro="" textlink="">
      <xdr:nvSpPr>
        <xdr:cNvPr id="437" name="テキスト ボックス 436"/>
        <xdr:cNvSpPr txBox="1"/>
      </xdr:nvSpPr>
      <xdr:spPr>
        <a:xfrm>
          <a:off x="15290800" y="12779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138430</xdr:rowOff>
    </xdr:from>
    <xdr:to>
      <xdr:col>21</xdr:col>
      <xdr:colOff>361950</xdr:colOff>
      <xdr:row>76</xdr:row>
      <xdr:rowOff>8128</xdr:rowOff>
    </xdr:to>
    <xdr:cxnSp macro="">
      <xdr:nvCxnSpPr>
        <xdr:cNvPr id="438" name="直線コネクタ 437"/>
        <xdr:cNvCxnSpPr/>
      </xdr:nvCxnSpPr>
      <xdr:spPr>
        <a:xfrm>
          <a:off x="13893800" y="129971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119634</xdr:rowOff>
    </xdr:from>
    <xdr:to>
      <xdr:col>21</xdr:col>
      <xdr:colOff>412750</xdr:colOff>
      <xdr:row>76</xdr:row>
      <xdr:rowOff>49783</xdr:rowOff>
    </xdr:to>
    <xdr:sp macro="" textlink="">
      <xdr:nvSpPr>
        <xdr:cNvPr id="439" name="フローチャート : 判断 438"/>
        <xdr:cNvSpPr/>
      </xdr:nvSpPr>
      <xdr:spPr>
        <a:xfrm>
          <a:off x="14732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59961</xdr:rowOff>
    </xdr:from>
    <xdr:ext cx="762000" cy="259045"/>
    <xdr:sp macro="" textlink="">
      <xdr:nvSpPr>
        <xdr:cNvPr id="440" name="テキスト ボックス 439"/>
        <xdr:cNvSpPr txBox="1"/>
      </xdr:nvSpPr>
      <xdr:spPr>
        <a:xfrm>
          <a:off x="14401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138430</xdr:rowOff>
    </xdr:from>
    <xdr:to>
      <xdr:col>20</xdr:col>
      <xdr:colOff>158750</xdr:colOff>
      <xdr:row>76</xdr:row>
      <xdr:rowOff>85852</xdr:rowOff>
    </xdr:to>
    <xdr:cxnSp macro="">
      <xdr:nvCxnSpPr>
        <xdr:cNvPr id="441" name="直線コネクタ 440"/>
        <xdr:cNvCxnSpPr/>
      </xdr:nvCxnSpPr>
      <xdr:spPr>
        <a:xfrm flipV="1">
          <a:off x="13004800" y="12997180"/>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112776</xdr:rowOff>
    </xdr:from>
    <xdr:to>
      <xdr:col>20</xdr:col>
      <xdr:colOff>209550</xdr:colOff>
      <xdr:row>75</xdr:row>
      <xdr:rowOff>42926</xdr:rowOff>
    </xdr:to>
    <xdr:sp macro="" textlink="">
      <xdr:nvSpPr>
        <xdr:cNvPr id="442" name="フローチャート : 判断 441"/>
        <xdr:cNvSpPr/>
      </xdr:nvSpPr>
      <xdr:spPr>
        <a:xfrm>
          <a:off x="13843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53103</xdr:rowOff>
    </xdr:from>
    <xdr:ext cx="762000" cy="259045"/>
    <xdr:sp macro="" textlink="">
      <xdr:nvSpPr>
        <xdr:cNvPr id="443" name="テキスト ボックス 442"/>
        <xdr:cNvSpPr txBox="1"/>
      </xdr:nvSpPr>
      <xdr:spPr>
        <a:xfrm>
          <a:off x="13512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83058</xdr:rowOff>
    </xdr:from>
    <xdr:to>
      <xdr:col>19</xdr:col>
      <xdr:colOff>6350</xdr:colOff>
      <xdr:row>76</xdr:row>
      <xdr:rowOff>13208</xdr:rowOff>
    </xdr:to>
    <xdr:sp macro="" textlink="">
      <xdr:nvSpPr>
        <xdr:cNvPr id="444" name="フローチャート : 判断 443"/>
        <xdr:cNvSpPr/>
      </xdr:nvSpPr>
      <xdr:spPr>
        <a:xfrm>
          <a:off x="12954000" y="12941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23385</xdr:rowOff>
    </xdr:from>
    <xdr:ext cx="762000" cy="259045"/>
    <xdr:sp macro="" textlink="">
      <xdr:nvSpPr>
        <xdr:cNvPr id="445" name="テキスト ボックス 444"/>
        <xdr:cNvSpPr txBox="1"/>
      </xdr:nvSpPr>
      <xdr:spPr>
        <a:xfrm>
          <a:off x="12623800" y="1271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64770</xdr:rowOff>
    </xdr:from>
    <xdr:to>
      <xdr:col>24</xdr:col>
      <xdr:colOff>82550</xdr:colOff>
      <xdr:row>75</xdr:row>
      <xdr:rowOff>166370</xdr:rowOff>
    </xdr:to>
    <xdr:sp macro="" textlink="">
      <xdr:nvSpPr>
        <xdr:cNvPr id="451" name="円/楕円 450"/>
        <xdr:cNvSpPr/>
      </xdr:nvSpPr>
      <xdr:spPr>
        <a:xfrm>
          <a:off x="164592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81297</xdr:rowOff>
    </xdr:from>
    <xdr:ext cx="762000" cy="259045"/>
    <xdr:sp macro="" textlink="">
      <xdr:nvSpPr>
        <xdr:cNvPr id="452" name="公債費以外該当値テキスト"/>
        <xdr:cNvSpPr txBox="1"/>
      </xdr:nvSpPr>
      <xdr:spPr>
        <a:xfrm>
          <a:off x="165989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151637</xdr:rowOff>
    </xdr:from>
    <xdr:to>
      <xdr:col>22</xdr:col>
      <xdr:colOff>615950</xdr:colOff>
      <xdr:row>76</xdr:row>
      <xdr:rowOff>81787</xdr:rowOff>
    </xdr:to>
    <xdr:sp macro="" textlink="">
      <xdr:nvSpPr>
        <xdr:cNvPr id="453" name="円/楕円 452"/>
        <xdr:cNvSpPr/>
      </xdr:nvSpPr>
      <xdr:spPr>
        <a:xfrm>
          <a:off x="15621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66564</xdr:rowOff>
    </xdr:from>
    <xdr:ext cx="736600" cy="259045"/>
    <xdr:sp macro="" textlink="">
      <xdr:nvSpPr>
        <xdr:cNvPr id="454" name="テキスト ボックス 453"/>
        <xdr:cNvSpPr txBox="1"/>
      </xdr:nvSpPr>
      <xdr:spPr>
        <a:xfrm>
          <a:off x="15290800" y="13096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128778</xdr:rowOff>
    </xdr:from>
    <xdr:to>
      <xdr:col>21</xdr:col>
      <xdr:colOff>412750</xdr:colOff>
      <xdr:row>76</xdr:row>
      <xdr:rowOff>58928</xdr:rowOff>
    </xdr:to>
    <xdr:sp macro="" textlink="">
      <xdr:nvSpPr>
        <xdr:cNvPr id="455" name="円/楕円 454"/>
        <xdr:cNvSpPr/>
      </xdr:nvSpPr>
      <xdr:spPr>
        <a:xfrm>
          <a:off x="147320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43705</xdr:rowOff>
    </xdr:from>
    <xdr:ext cx="762000" cy="259045"/>
    <xdr:sp macro="" textlink="">
      <xdr:nvSpPr>
        <xdr:cNvPr id="456" name="テキスト ボックス 455"/>
        <xdr:cNvSpPr txBox="1"/>
      </xdr:nvSpPr>
      <xdr:spPr>
        <a:xfrm>
          <a:off x="14401800" y="1307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87630</xdr:rowOff>
    </xdr:from>
    <xdr:to>
      <xdr:col>20</xdr:col>
      <xdr:colOff>209550</xdr:colOff>
      <xdr:row>76</xdr:row>
      <xdr:rowOff>17780</xdr:rowOff>
    </xdr:to>
    <xdr:sp macro="" textlink="">
      <xdr:nvSpPr>
        <xdr:cNvPr id="457" name="円/楕円 456"/>
        <xdr:cNvSpPr/>
      </xdr:nvSpPr>
      <xdr:spPr>
        <a:xfrm>
          <a:off x="13843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2557</xdr:rowOff>
    </xdr:from>
    <xdr:ext cx="762000" cy="259045"/>
    <xdr:sp macro="" textlink="">
      <xdr:nvSpPr>
        <xdr:cNvPr id="458" name="テキスト ボックス 457"/>
        <xdr:cNvSpPr txBox="1"/>
      </xdr:nvSpPr>
      <xdr:spPr>
        <a:xfrm>
          <a:off x="13512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59" name="円/楕円 458"/>
        <xdr:cNvSpPr/>
      </xdr:nvSpPr>
      <xdr:spPr>
        <a:xfrm>
          <a:off x="12954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121429</xdr:rowOff>
    </xdr:from>
    <xdr:ext cx="762000" cy="259045"/>
    <xdr:sp macro="" textlink="">
      <xdr:nvSpPr>
        <xdr:cNvPr id="460" name="テキスト ボックス 459"/>
        <xdr:cNvSpPr txBox="1"/>
      </xdr:nvSpPr>
      <xdr:spPr>
        <a:xfrm>
          <a:off x="12623800" y="1315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三重県伊賀市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86934</xdr:rowOff>
    </xdr:from>
    <xdr:to>
      <xdr:col>4</xdr:col>
      <xdr:colOff>1117600</xdr:colOff>
      <xdr:row>20</xdr:row>
      <xdr:rowOff>108079</xdr:rowOff>
    </xdr:to>
    <xdr:cxnSp macro="">
      <xdr:nvCxnSpPr>
        <xdr:cNvPr id="43" name="直線コネクタ 42"/>
        <xdr:cNvCxnSpPr/>
      </xdr:nvCxnSpPr>
      <xdr:spPr bwMode="auto">
        <a:xfrm flipV="1">
          <a:off x="5651500" y="2363409"/>
          <a:ext cx="0" cy="1221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80156</xdr:rowOff>
    </xdr:from>
    <xdr:ext cx="762000" cy="259045"/>
    <xdr:sp macro="" textlink="">
      <xdr:nvSpPr>
        <xdr:cNvPr id="44" name="人口1人当たり決算額の推移最小値テキスト130"/>
        <xdr:cNvSpPr txBox="1"/>
      </xdr:nvSpPr>
      <xdr:spPr>
        <a:xfrm>
          <a:off x="5740400" y="355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4</xdr:col>
      <xdr:colOff>1028700</xdr:colOff>
      <xdr:row>20</xdr:row>
      <xdr:rowOff>108079</xdr:rowOff>
    </xdr:from>
    <xdr:to>
      <xdr:col>5</xdr:col>
      <xdr:colOff>73025</xdr:colOff>
      <xdr:row>20</xdr:row>
      <xdr:rowOff>108079</xdr:rowOff>
    </xdr:to>
    <xdr:cxnSp macro="">
      <xdr:nvCxnSpPr>
        <xdr:cNvPr id="45" name="直線コネクタ 44"/>
        <xdr:cNvCxnSpPr/>
      </xdr:nvCxnSpPr>
      <xdr:spPr bwMode="auto">
        <a:xfrm>
          <a:off x="5562600" y="35847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1861</xdr:rowOff>
    </xdr:from>
    <xdr:ext cx="762000" cy="259045"/>
    <xdr:sp macro="" textlink="">
      <xdr:nvSpPr>
        <xdr:cNvPr id="46" name="人口1人当たり決算額の推移最大値テキスト130"/>
        <xdr:cNvSpPr txBox="1"/>
      </xdr:nvSpPr>
      <xdr:spPr>
        <a:xfrm>
          <a:off x="5740400" y="210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108,836</a:t>
          </a:r>
          <a:endParaRPr kumimoji="1" lang="ja-JP" altLang="en-US" sz="1000" b="1">
            <a:latin typeface="ＭＳ Ｐゴシック"/>
          </a:endParaRPr>
        </a:p>
      </xdr:txBody>
    </xdr:sp>
    <xdr:clientData/>
  </xdr:oneCellAnchor>
  <xdr:twoCellAnchor>
    <xdr:from>
      <xdr:col>4</xdr:col>
      <xdr:colOff>1028700</xdr:colOff>
      <xdr:row>13</xdr:row>
      <xdr:rowOff>86934</xdr:rowOff>
    </xdr:from>
    <xdr:to>
      <xdr:col>5</xdr:col>
      <xdr:colOff>73025</xdr:colOff>
      <xdr:row>13</xdr:row>
      <xdr:rowOff>86934</xdr:rowOff>
    </xdr:to>
    <xdr:cxnSp macro="">
      <xdr:nvCxnSpPr>
        <xdr:cNvPr id="47" name="直線コネクタ 46"/>
        <xdr:cNvCxnSpPr/>
      </xdr:nvCxnSpPr>
      <xdr:spPr bwMode="auto">
        <a:xfrm>
          <a:off x="5562600" y="23634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115852</xdr:rowOff>
    </xdr:from>
    <xdr:to>
      <xdr:col>4</xdr:col>
      <xdr:colOff>1117600</xdr:colOff>
      <xdr:row>15</xdr:row>
      <xdr:rowOff>43363</xdr:rowOff>
    </xdr:to>
    <xdr:cxnSp macro="">
      <xdr:nvCxnSpPr>
        <xdr:cNvPr id="48" name="直線コネクタ 47"/>
        <xdr:cNvCxnSpPr/>
      </xdr:nvCxnSpPr>
      <xdr:spPr bwMode="auto">
        <a:xfrm>
          <a:off x="5003800" y="2563777"/>
          <a:ext cx="647700" cy="989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50982</xdr:rowOff>
    </xdr:from>
    <xdr:ext cx="762000" cy="259045"/>
    <xdr:sp macro="" textlink="">
      <xdr:nvSpPr>
        <xdr:cNvPr id="49" name="人口1人当たり決算額の推移平均値テキスト130"/>
        <xdr:cNvSpPr txBox="1"/>
      </xdr:nvSpPr>
      <xdr:spPr>
        <a:xfrm>
          <a:off x="5740400" y="30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78905</xdr:rowOff>
    </xdr:from>
    <xdr:to>
      <xdr:col>5</xdr:col>
      <xdr:colOff>34925</xdr:colOff>
      <xdr:row>18</xdr:row>
      <xdr:rowOff>9055</xdr:rowOff>
    </xdr:to>
    <xdr:sp macro="" textlink="">
      <xdr:nvSpPr>
        <xdr:cNvPr id="50" name="フローチャート : 判断 49"/>
        <xdr:cNvSpPr/>
      </xdr:nvSpPr>
      <xdr:spPr bwMode="auto">
        <a:xfrm>
          <a:off x="56007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3427</xdr:rowOff>
    </xdr:from>
    <xdr:to>
      <xdr:col>4</xdr:col>
      <xdr:colOff>469900</xdr:colOff>
      <xdr:row>14</xdr:row>
      <xdr:rowOff>115852</xdr:rowOff>
    </xdr:to>
    <xdr:cxnSp macro="">
      <xdr:nvCxnSpPr>
        <xdr:cNvPr id="51" name="直線コネクタ 50"/>
        <xdr:cNvCxnSpPr/>
      </xdr:nvCxnSpPr>
      <xdr:spPr bwMode="auto">
        <a:xfrm>
          <a:off x="4305300" y="2451352"/>
          <a:ext cx="698500" cy="112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27219</xdr:rowOff>
    </xdr:from>
    <xdr:to>
      <xdr:col>4</xdr:col>
      <xdr:colOff>520700</xdr:colOff>
      <xdr:row>17</xdr:row>
      <xdr:rowOff>128819</xdr:rowOff>
    </xdr:to>
    <xdr:sp macro="" textlink="">
      <xdr:nvSpPr>
        <xdr:cNvPr id="52" name="フローチャート : 判断 51"/>
        <xdr:cNvSpPr/>
      </xdr:nvSpPr>
      <xdr:spPr bwMode="auto">
        <a:xfrm>
          <a:off x="49530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113596</xdr:rowOff>
    </xdr:from>
    <xdr:ext cx="736600" cy="259045"/>
    <xdr:sp macro="" textlink="">
      <xdr:nvSpPr>
        <xdr:cNvPr id="53" name="テキスト ボックス 52"/>
        <xdr:cNvSpPr txBox="1"/>
      </xdr:nvSpPr>
      <xdr:spPr>
        <a:xfrm>
          <a:off x="4622800" y="3075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3427</xdr:rowOff>
    </xdr:from>
    <xdr:to>
      <xdr:col>3</xdr:col>
      <xdr:colOff>904875</xdr:colOff>
      <xdr:row>15</xdr:row>
      <xdr:rowOff>15999</xdr:rowOff>
    </xdr:to>
    <xdr:cxnSp macro="">
      <xdr:nvCxnSpPr>
        <xdr:cNvPr id="54" name="直線コネクタ 53"/>
        <xdr:cNvCxnSpPr/>
      </xdr:nvCxnSpPr>
      <xdr:spPr bwMode="auto">
        <a:xfrm flipV="1">
          <a:off x="3606800" y="2451352"/>
          <a:ext cx="698500" cy="184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116967</xdr:rowOff>
    </xdr:from>
    <xdr:to>
      <xdr:col>3</xdr:col>
      <xdr:colOff>955675</xdr:colOff>
      <xdr:row>17</xdr:row>
      <xdr:rowOff>47117</xdr:rowOff>
    </xdr:to>
    <xdr:sp macro="" textlink="">
      <xdr:nvSpPr>
        <xdr:cNvPr id="55" name="フローチャート : 判断 54"/>
        <xdr:cNvSpPr/>
      </xdr:nvSpPr>
      <xdr:spPr bwMode="auto">
        <a:xfrm>
          <a:off x="42545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31894</xdr:rowOff>
    </xdr:from>
    <xdr:ext cx="762000" cy="259045"/>
    <xdr:sp macro="" textlink="">
      <xdr:nvSpPr>
        <xdr:cNvPr id="56" name="テキスト ボックス 55"/>
        <xdr:cNvSpPr txBox="1"/>
      </xdr:nvSpPr>
      <xdr:spPr>
        <a:xfrm>
          <a:off x="39243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15999</xdr:rowOff>
    </xdr:from>
    <xdr:to>
      <xdr:col>3</xdr:col>
      <xdr:colOff>206375</xdr:colOff>
      <xdr:row>15</xdr:row>
      <xdr:rowOff>117132</xdr:rowOff>
    </xdr:to>
    <xdr:cxnSp macro="">
      <xdr:nvCxnSpPr>
        <xdr:cNvPr id="57" name="直線コネクタ 56"/>
        <xdr:cNvCxnSpPr/>
      </xdr:nvCxnSpPr>
      <xdr:spPr bwMode="auto">
        <a:xfrm flipV="1">
          <a:off x="2908300" y="2635374"/>
          <a:ext cx="698500" cy="101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8542</xdr:rowOff>
    </xdr:from>
    <xdr:to>
      <xdr:col>3</xdr:col>
      <xdr:colOff>257175</xdr:colOff>
      <xdr:row>17</xdr:row>
      <xdr:rowOff>110142</xdr:rowOff>
    </xdr:to>
    <xdr:sp macro="" textlink="">
      <xdr:nvSpPr>
        <xdr:cNvPr id="58" name="フローチャート : 判断 57"/>
        <xdr:cNvSpPr/>
      </xdr:nvSpPr>
      <xdr:spPr bwMode="auto">
        <a:xfrm>
          <a:off x="3556000" y="29708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94919</xdr:rowOff>
    </xdr:from>
    <xdr:ext cx="762000" cy="259045"/>
    <xdr:sp macro="" textlink="">
      <xdr:nvSpPr>
        <xdr:cNvPr id="59" name="テキスト ボックス 58"/>
        <xdr:cNvSpPr txBox="1"/>
      </xdr:nvSpPr>
      <xdr:spPr>
        <a:xfrm>
          <a:off x="3225800" y="3057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80,043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8176</xdr:rowOff>
    </xdr:from>
    <xdr:to>
      <xdr:col>2</xdr:col>
      <xdr:colOff>692150</xdr:colOff>
      <xdr:row>17</xdr:row>
      <xdr:rowOff>109776</xdr:rowOff>
    </xdr:to>
    <xdr:sp macro="" textlink="">
      <xdr:nvSpPr>
        <xdr:cNvPr id="60" name="フローチャート : 判断 59"/>
        <xdr:cNvSpPr/>
      </xdr:nvSpPr>
      <xdr:spPr bwMode="auto">
        <a:xfrm>
          <a:off x="2857500" y="2970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94553</xdr:rowOff>
    </xdr:from>
    <xdr:ext cx="762000" cy="259045"/>
    <xdr:sp macro="" textlink="">
      <xdr:nvSpPr>
        <xdr:cNvPr id="61" name="テキスト ボックス 60"/>
        <xdr:cNvSpPr txBox="1"/>
      </xdr:nvSpPr>
      <xdr:spPr>
        <a:xfrm>
          <a:off x="2527300" y="3056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80,059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164013</xdr:rowOff>
    </xdr:from>
    <xdr:to>
      <xdr:col>5</xdr:col>
      <xdr:colOff>34925</xdr:colOff>
      <xdr:row>15</xdr:row>
      <xdr:rowOff>94163</xdr:rowOff>
    </xdr:to>
    <xdr:sp macro="" textlink="">
      <xdr:nvSpPr>
        <xdr:cNvPr id="67" name="円/楕円 66"/>
        <xdr:cNvSpPr/>
      </xdr:nvSpPr>
      <xdr:spPr bwMode="auto">
        <a:xfrm>
          <a:off x="5600700" y="2611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9090</xdr:rowOff>
    </xdr:from>
    <xdr:ext cx="762000" cy="259045"/>
    <xdr:sp macro="" textlink="">
      <xdr:nvSpPr>
        <xdr:cNvPr id="68" name="人口1人当たり決算額の推移該当値テキスト130"/>
        <xdr:cNvSpPr txBox="1"/>
      </xdr:nvSpPr>
      <xdr:spPr>
        <a:xfrm>
          <a:off x="5740400" y="2457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95,742</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65052</xdr:rowOff>
    </xdr:from>
    <xdr:to>
      <xdr:col>4</xdr:col>
      <xdr:colOff>520700</xdr:colOff>
      <xdr:row>14</xdr:row>
      <xdr:rowOff>166652</xdr:rowOff>
    </xdr:to>
    <xdr:sp macro="" textlink="">
      <xdr:nvSpPr>
        <xdr:cNvPr id="69" name="円/楕円 68"/>
        <xdr:cNvSpPr/>
      </xdr:nvSpPr>
      <xdr:spPr bwMode="auto">
        <a:xfrm>
          <a:off x="4953000" y="2512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5379</xdr:rowOff>
    </xdr:from>
    <xdr:ext cx="736600" cy="259045"/>
    <xdr:sp macro="" textlink="">
      <xdr:nvSpPr>
        <xdr:cNvPr id="70" name="テキスト ボックス 69"/>
        <xdr:cNvSpPr txBox="1"/>
      </xdr:nvSpPr>
      <xdr:spPr>
        <a:xfrm>
          <a:off x="4622800" y="2281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100,071</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124077</xdr:rowOff>
    </xdr:from>
    <xdr:to>
      <xdr:col>3</xdr:col>
      <xdr:colOff>955675</xdr:colOff>
      <xdr:row>14</xdr:row>
      <xdr:rowOff>54227</xdr:rowOff>
    </xdr:to>
    <xdr:sp macro="" textlink="">
      <xdr:nvSpPr>
        <xdr:cNvPr id="71" name="円/楕円 70"/>
        <xdr:cNvSpPr/>
      </xdr:nvSpPr>
      <xdr:spPr bwMode="auto">
        <a:xfrm>
          <a:off x="4254500" y="24005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64404</xdr:rowOff>
    </xdr:from>
    <xdr:ext cx="762000" cy="259045"/>
    <xdr:sp macro="" textlink="">
      <xdr:nvSpPr>
        <xdr:cNvPr id="72" name="テキスト ボックス 71"/>
        <xdr:cNvSpPr txBox="1"/>
      </xdr:nvSpPr>
      <xdr:spPr>
        <a:xfrm>
          <a:off x="3924300" y="2169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104,989</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136649</xdr:rowOff>
    </xdr:from>
    <xdr:to>
      <xdr:col>3</xdr:col>
      <xdr:colOff>257175</xdr:colOff>
      <xdr:row>15</xdr:row>
      <xdr:rowOff>66799</xdr:rowOff>
    </xdr:to>
    <xdr:sp macro="" textlink="">
      <xdr:nvSpPr>
        <xdr:cNvPr id="73" name="円/楕円 72"/>
        <xdr:cNvSpPr/>
      </xdr:nvSpPr>
      <xdr:spPr bwMode="auto">
        <a:xfrm>
          <a:off x="3556000" y="2584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76976</xdr:rowOff>
    </xdr:from>
    <xdr:ext cx="762000" cy="259045"/>
    <xdr:sp macro="" textlink="">
      <xdr:nvSpPr>
        <xdr:cNvPr id="74" name="テキスト ボックス 73"/>
        <xdr:cNvSpPr txBox="1"/>
      </xdr:nvSpPr>
      <xdr:spPr>
        <a:xfrm>
          <a:off x="3225800" y="2353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96,939</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66332</xdr:rowOff>
    </xdr:from>
    <xdr:to>
      <xdr:col>2</xdr:col>
      <xdr:colOff>692150</xdr:colOff>
      <xdr:row>15</xdr:row>
      <xdr:rowOff>167932</xdr:rowOff>
    </xdr:to>
    <xdr:sp macro="" textlink="">
      <xdr:nvSpPr>
        <xdr:cNvPr id="75" name="円/楕円 74"/>
        <xdr:cNvSpPr/>
      </xdr:nvSpPr>
      <xdr:spPr bwMode="auto">
        <a:xfrm>
          <a:off x="2857500" y="26857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6659</xdr:rowOff>
    </xdr:from>
    <xdr:ext cx="762000" cy="259045"/>
    <xdr:sp macro="" textlink="">
      <xdr:nvSpPr>
        <xdr:cNvPr id="76" name="テキスト ボックス 75"/>
        <xdr:cNvSpPr txBox="1"/>
      </xdr:nvSpPr>
      <xdr:spPr>
        <a:xfrm>
          <a:off x="2527300" y="2454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92,515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130298</xdr:rowOff>
    </xdr:from>
    <xdr:to>
      <xdr:col>4</xdr:col>
      <xdr:colOff>1117600</xdr:colOff>
      <xdr:row>37</xdr:row>
      <xdr:rowOff>269875</xdr:rowOff>
    </xdr:to>
    <xdr:cxnSp macro="">
      <xdr:nvCxnSpPr>
        <xdr:cNvPr id="106" name="直線コネクタ 105"/>
        <xdr:cNvCxnSpPr/>
      </xdr:nvCxnSpPr>
      <xdr:spPr bwMode="auto">
        <a:xfrm flipV="1">
          <a:off x="5651500" y="5883398"/>
          <a:ext cx="0" cy="15111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241952</xdr:rowOff>
    </xdr:from>
    <xdr:ext cx="762000" cy="259045"/>
    <xdr:sp macro="" textlink="">
      <xdr:nvSpPr>
        <xdr:cNvPr id="107" name="人口1人当たり決算額の推移最小値テキスト445"/>
        <xdr:cNvSpPr txBox="1"/>
      </xdr:nvSpPr>
      <xdr:spPr>
        <a:xfrm>
          <a:off x="5740400" y="736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-3,375</a:t>
          </a:r>
          <a:endParaRPr kumimoji="1" lang="ja-JP" altLang="en-US" sz="1000" b="1">
            <a:latin typeface="ＭＳ Ｐゴシック"/>
          </a:endParaRPr>
        </a:p>
      </xdr:txBody>
    </xdr:sp>
    <xdr:clientData/>
  </xdr:oneCellAnchor>
  <xdr:twoCellAnchor>
    <xdr:from>
      <xdr:col>4</xdr:col>
      <xdr:colOff>1028700</xdr:colOff>
      <xdr:row>37</xdr:row>
      <xdr:rowOff>269875</xdr:rowOff>
    </xdr:from>
    <xdr:to>
      <xdr:col>5</xdr:col>
      <xdr:colOff>73025</xdr:colOff>
      <xdr:row>37</xdr:row>
      <xdr:rowOff>269875</xdr:rowOff>
    </xdr:to>
    <xdr:cxnSp macro="">
      <xdr:nvCxnSpPr>
        <xdr:cNvPr id="108" name="直線コネクタ 107"/>
        <xdr:cNvCxnSpPr/>
      </xdr:nvCxnSpPr>
      <xdr:spPr bwMode="auto">
        <a:xfrm>
          <a:off x="5562600" y="73945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216675</xdr:rowOff>
    </xdr:from>
    <xdr:ext cx="762000" cy="259045"/>
    <xdr:sp macro="" textlink="">
      <xdr:nvSpPr>
        <xdr:cNvPr id="109" name="人口1人当たり決算額の推移最大値テキスト445"/>
        <xdr:cNvSpPr txBox="1"/>
      </xdr:nvSpPr>
      <xdr:spPr>
        <a:xfrm>
          <a:off x="5740400" y="5626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42,899</a:t>
          </a:r>
          <a:endParaRPr kumimoji="1" lang="ja-JP" altLang="en-US" sz="1000" b="1">
            <a:latin typeface="ＭＳ Ｐゴシック"/>
          </a:endParaRPr>
        </a:p>
      </xdr:txBody>
    </xdr:sp>
    <xdr:clientData/>
  </xdr:oneCellAnchor>
  <xdr:twoCellAnchor>
    <xdr:from>
      <xdr:col>4</xdr:col>
      <xdr:colOff>1028700</xdr:colOff>
      <xdr:row>32</xdr:row>
      <xdr:rowOff>130298</xdr:rowOff>
    </xdr:from>
    <xdr:to>
      <xdr:col>5</xdr:col>
      <xdr:colOff>73025</xdr:colOff>
      <xdr:row>32</xdr:row>
      <xdr:rowOff>130298</xdr:rowOff>
    </xdr:to>
    <xdr:cxnSp macro="">
      <xdr:nvCxnSpPr>
        <xdr:cNvPr id="110" name="直線コネクタ 109"/>
        <xdr:cNvCxnSpPr/>
      </xdr:nvCxnSpPr>
      <xdr:spPr bwMode="auto">
        <a:xfrm>
          <a:off x="5562600" y="58833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182321</xdr:rowOff>
    </xdr:from>
    <xdr:to>
      <xdr:col>4</xdr:col>
      <xdr:colOff>1117600</xdr:colOff>
      <xdr:row>33</xdr:row>
      <xdr:rowOff>254951</xdr:rowOff>
    </xdr:to>
    <xdr:cxnSp macro="">
      <xdr:nvCxnSpPr>
        <xdr:cNvPr id="111" name="直線コネクタ 110"/>
        <xdr:cNvCxnSpPr/>
      </xdr:nvCxnSpPr>
      <xdr:spPr bwMode="auto">
        <a:xfrm flipV="1">
          <a:off x="5003800" y="6106871"/>
          <a:ext cx="647700" cy="726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302186</xdr:rowOff>
    </xdr:from>
    <xdr:ext cx="762000" cy="259045"/>
    <xdr:sp macro="" textlink="">
      <xdr:nvSpPr>
        <xdr:cNvPr id="112" name="人口1人当たり決算額の推移平均値テキスト445"/>
        <xdr:cNvSpPr txBox="1"/>
      </xdr:nvSpPr>
      <xdr:spPr>
        <a:xfrm>
          <a:off x="5740400" y="6569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330109</xdr:rowOff>
    </xdr:from>
    <xdr:to>
      <xdr:col>5</xdr:col>
      <xdr:colOff>34925</xdr:colOff>
      <xdr:row>35</xdr:row>
      <xdr:rowOff>88809</xdr:rowOff>
    </xdr:to>
    <xdr:sp macro="" textlink="">
      <xdr:nvSpPr>
        <xdr:cNvPr id="113" name="フローチャート : 判断 112"/>
        <xdr:cNvSpPr/>
      </xdr:nvSpPr>
      <xdr:spPr bwMode="auto">
        <a:xfrm>
          <a:off x="56007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218799</xdr:rowOff>
    </xdr:from>
    <xdr:to>
      <xdr:col>4</xdr:col>
      <xdr:colOff>469900</xdr:colOff>
      <xdr:row>33</xdr:row>
      <xdr:rowOff>254951</xdr:rowOff>
    </xdr:to>
    <xdr:cxnSp macro="">
      <xdr:nvCxnSpPr>
        <xdr:cNvPr id="114" name="直線コネクタ 113"/>
        <xdr:cNvCxnSpPr/>
      </xdr:nvCxnSpPr>
      <xdr:spPr bwMode="auto">
        <a:xfrm>
          <a:off x="4305300" y="6143349"/>
          <a:ext cx="698500" cy="36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283377</xdr:rowOff>
    </xdr:from>
    <xdr:to>
      <xdr:col>4</xdr:col>
      <xdr:colOff>520700</xdr:colOff>
      <xdr:row>35</xdr:row>
      <xdr:rowOff>42077</xdr:rowOff>
    </xdr:to>
    <xdr:sp macro="" textlink="">
      <xdr:nvSpPr>
        <xdr:cNvPr id="115" name="フローチャート : 判断 114"/>
        <xdr:cNvSpPr/>
      </xdr:nvSpPr>
      <xdr:spPr bwMode="auto">
        <a:xfrm>
          <a:off x="49530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26854</xdr:rowOff>
    </xdr:from>
    <xdr:ext cx="736600" cy="259045"/>
    <xdr:sp macro="" textlink="">
      <xdr:nvSpPr>
        <xdr:cNvPr id="116" name="テキスト ボックス 115"/>
        <xdr:cNvSpPr txBox="1"/>
      </xdr:nvSpPr>
      <xdr:spPr>
        <a:xfrm>
          <a:off x="4622800" y="6637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197539</xdr:rowOff>
    </xdr:from>
    <xdr:to>
      <xdr:col>3</xdr:col>
      <xdr:colOff>904875</xdr:colOff>
      <xdr:row>33</xdr:row>
      <xdr:rowOff>218799</xdr:rowOff>
    </xdr:to>
    <xdr:cxnSp macro="">
      <xdr:nvCxnSpPr>
        <xdr:cNvPr id="117" name="直線コネクタ 116"/>
        <xdr:cNvCxnSpPr/>
      </xdr:nvCxnSpPr>
      <xdr:spPr bwMode="auto">
        <a:xfrm>
          <a:off x="3606800" y="6122089"/>
          <a:ext cx="698500" cy="21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201995</xdr:rowOff>
    </xdr:from>
    <xdr:to>
      <xdr:col>3</xdr:col>
      <xdr:colOff>955675</xdr:colOff>
      <xdr:row>34</xdr:row>
      <xdr:rowOff>303595</xdr:rowOff>
    </xdr:to>
    <xdr:sp macro="" textlink="">
      <xdr:nvSpPr>
        <xdr:cNvPr id="118" name="フローチャート : 判断 117"/>
        <xdr:cNvSpPr/>
      </xdr:nvSpPr>
      <xdr:spPr bwMode="auto">
        <a:xfrm>
          <a:off x="42545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288372</xdr:rowOff>
    </xdr:from>
    <xdr:ext cx="762000" cy="259045"/>
    <xdr:sp macro="" textlink="">
      <xdr:nvSpPr>
        <xdr:cNvPr id="119" name="テキスト ボックス 118"/>
        <xdr:cNvSpPr txBox="1"/>
      </xdr:nvSpPr>
      <xdr:spPr>
        <a:xfrm>
          <a:off x="39243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131539</xdr:rowOff>
    </xdr:from>
    <xdr:to>
      <xdr:col>3</xdr:col>
      <xdr:colOff>206375</xdr:colOff>
      <xdr:row>33</xdr:row>
      <xdr:rowOff>197539</xdr:rowOff>
    </xdr:to>
    <xdr:cxnSp macro="">
      <xdr:nvCxnSpPr>
        <xdr:cNvPr id="120" name="直線コネクタ 119"/>
        <xdr:cNvCxnSpPr/>
      </xdr:nvCxnSpPr>
      <xdr:spPr bwMode="auto">
        <a:xfrm>
          <a:off x="2908300" y="6056089"/>
          <a:ext cx="698500" cy="660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67970</xdr:rowOff>
    </xdr:from>
    <xdr:to>
      <xdr:col>3</xdr:col>
      <xdr:colOff>257175</xdr:colOff>
      <xdr:row>34</xdr:row>
      <xdr:rowOff>169570</xdr:rowOff>
    </xdr:to>
    <xdr:sp macro="" textlink="">
      <xdr:nvSpPr>
        <xdr:cNvPr id="121" name="フローチャート : 判断 120"/>
        <xdr:cNvSpPr/>
      </xdr:nvSpPr>
      <xdr:spPr bwMode="auto">
        <a:xfrm>
          <a:off x="3556000" y="6335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154347</xdr:rowOff>
    </xdr:from>
    <xdr:ext cx="762000" cy="259045"/>
    <xdr:sp macro="" textlink="">
      <xdr:nvSpPr>
        <xdr:cNvPr id="122" name="テキスト ボックス 121"/>
        <xdr:cNvSpPr txBox="1"/>
      </xdr:nvSpPr>
      <xdr:spPr>
        <a:xfrm>
          <a:off x="3225800" y="642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27,502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97427</xdr:rowOff>
    </xdr:from>
    <xdr:to>
      <xdr:col>2</xdr:col>
      <xdr:colOff>692150</xdr:colOff>
      <xdr:row>34</xdr:row>
      <xdr:rowOff>199027</xdr:rowOff>
    </xdr:to>
    <xdr:sp macro="" textlink="">
      <xdr:nvSpPr>
        <xdr:cNvPr id="123" name="フローチャート : 判断 122"/>
        <xdr:cNvSpPr/>
      </xdr:nvSpPr>
      <xdr:spPr bwMode="auto">
        <a:xfrm>
          <a:off x="2857500" y="63648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183804</xdr:rowOff>
    </xdr:from>
    <xdr:ext cx="762000" cy="259045"/>
    <xdr:sp macro="" textlink="">
      <xdr:nvSpPr>
        <xdr:cNvPr id="124" name="テキスト ボックス 123"/>
        <xdr:cNvSpPr txBox="1"/>
      </xdr:nvSpPr>
      <xdr:spPr>
        <a:xfrm>
          <a:off x="2527300" y="6451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26,600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131521</xdr:rowOff>
    </xdr:from>
    <xdr:to>
      <xdr:col>5</xdr:col>
      <xdr:colOff>34925</xdr:colOff>
      <xdr:row>33</xdr:row>
      <xdr:rowOff>233121</xdr:rowOff>
    </xdr:to>
    <xdr:sp macro="" textlink="">
      <xdr:nvSpPr>
        <xdr:cNvPr id="130" name="円/楕円 129"/>
        <xdr:cNvSpPr/>
      </xdr:nvSpPr>
      <xdr:spPr bwMode="auto">
        <a:xfrm>
          <a:off x="5600700" y="6056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32</xdr:row>
      <xdr:rowOff>148048</xdr:rowOff>
    </xdr:from>
    <xdr:ext cx="762000" cy="259045"/>
    <xdr:sp macro="" textlink="">
      <xdr:nvSpPr>
        <xdr:cNvPr id="131" name="人口1人当たり決算額の推移該当値テキスト445"/>
        <xdr:cNvSpPr txBox="1"/>
      </xdr:nvSpPr>
      <xdr:spPr>
        <a:xfrm>
          <a:off x="5740400" y="5901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36,056</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204151</xdr:rowOff>
    </xdr:from>
    <xdr:to>
      <xdr:col>4</xdr:col>
      <xdr:colOff>520700</xdr:colOff>
      <xdr:row>33</xdr:row>
      <xdr:rowOff>305751</xdr:rowOff>
    </xdr:to>
    <xdr:sp macro="" textlink="">
      <xdr:nvSpPr>
        <xdr:cNvPr id="132" name="円/楕円 131"/>
        <xdr:cNvSpPr/>
      </xdr:nvSpPr>
      <xdr:spPr bwMode="auto">
        <a:xfrm>
          <a:off x="4953000" y="6128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144478</xdr:rowOff>
    </xdr:from>
    <xdr:ext cx="736600" cy="259045"/>
    <xdr:sp macro="" textlink="">
      <xdr:nvSpPr>
        <xdr:cNvPr id="133" name="テキスト ボックス 132"/>
        <xdr:cNvSpPr txBox="1"/>
      </xdr:nvSpPr>
      <xdr:spPr>
        <a:xfrm>
          <a:off x="4622800" y="58975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33,832</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167999</xdr:rowOff>
    </xdr:from>
    <xdr:to>
      <xdr:col>3</xdr:col>
      <xdr:colOff>955675</xdr:colOff>
      <xdr:row>33</xdr:row>
      <xdr:rowOff>269599</xdr:rowOff>
    </xdr:to>
    <xdr:sp macro="" textlink="">
      <xdr:nvSpPr>
        <xdr:cNvPr id="134" name="円/楕円 133"/>
        <xdr:cNvSpPr/>
      </xdr:nvSpPr>
      <xdr:spPr bwMode="auto">
        <a:xfrm>
          <a:off x="4254500" y="6092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108326</xdr:rowOff>
    </xdr:from>
    <xdr:ext cx="762000" cy="259045"/>
    <xdr:sp macro="" textlink="">
      <xdr:nvSpPr>
        <xdr:cNvPr id="135" name="テキスト ボックス 134"/>
        <xdr:cNvSpPr txBox="1"/>
      </xdr:nvSpPr>
      <xdr:spPr>
        <a:xfrm>
          <a:off x="3924300" y="5861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34,939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146739</xdr:rowOff>
    </xdr:from>
    <xdr:to>
      <xdr:col>3</xdr:col>
      <xdr:colOff>257175</xdr:colOff>
      <xdr:row>33</xdr:row>
      <xdr:rowOff>248339</xdr:rowOff>
    </xdr:to>
    <xdr:sp macro="" textlink="">
      <xdr:nvSpPr>
        <xdr:cNvPr id="136" name="円/楕円 135"/>
        <xdr:cNvSpPr/>
      </xdr:nvSpPr>
      <xdr:spPr bwMode="auto">
        <a:xfrm>
          <a:off x="3556000" y="6071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87066</xdr:rowOff>
    </xdr:from>
    <xdr:ext cx="762000" cy="259045"/>
    <xdr:sp macro="" textlink="">
      <xdr:nvSpPr>
        <xdr:cNvPr id="137" name="テキスト ボックス 136"/>
        <xdr:cNvSpPr txBox="1"/>
      </xdr:nvSpPr>
      <xdr:spPr>
        <a:xfrm>
          <a:off x="3225800" y="5840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35,590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80739</xdr:rowOff>
    </xdr:from>
    <xdr:to>
      <xdr:col>2</xdr:col>
      <xdr:colOff>692150</xdr:colOff>
      <xdr:row>33</xdr:row>
      <xdr:rowOff>182339</xdr:rowOff>
    </xdr:to>
    <xdr:sp macro="" textlink="">
      <xdr:nvSpPr>
        <xdr:cNvPr id="138" name="円/楕円 137"/>
        <xdr:cNvSpPr/>
      </xdr:nvSpPr>
      <xdr:spPr bwMode="auto">
        <a:xfrm>
          <a:off x="2857500" y="6005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21066</xdr:rowOff>
    </xdr:from>
    <xdr:ext cx="762000" cy="259045"/>
    <xdr:sp macro="" textlink="">
      <xdr:nvSpPr>
        <xdr:cNvPr id="139" name="テキスト ボックス 138"/>
        <xdr:cNvSpPr txBox="1"/>
      </xdr:nvSpPr>
      <xdr:spPr>
        <a:xfrm>
          <a:off x="2527300" y="577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37,611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実質単年度収支ともに黒字であるが、今後は税収の減収が見込まれることや普通交付税を含む一般財源の確保が厳しい状況となることが予想されることから、計画的な財政調整基金の運用に努め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住宅新築資金等貸付特別会計が赤字となり、その他の会計は黒字となった。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しかし、病院事業会計については連結での赤字額は生じていないが、経営の健全化に努め、歳入の確保、経費の節減に努め、一般会計からの繰出金に依存しないような経営の健全化に努めなければならない。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計画的に借入と償還を行うことで、少しずつ改善されてきているが、本年度は大口の臨時財政対策債の返済が始まり、元利償還金が増えるとともに算入公債費等も増加したことにより実質公債費比率の分子は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今後、庁舎整備などの大型事業が控えており、それらに伴う償還金の増加、さらには公債費の増加が懸念される。今後はさらに事業の取捨選択、公共施設の処分など将来負担を見据え、計画的に進めていく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将来負担額は微減し、充当可能財源は微増したため、分子</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(B)</a:t>
          </a:r>
          <a:r>
            <a:rPr kumimoji="1" lang="ja-JP" altLang="en-US" sz="1400">
              <a:latin typeface="ＭＳ ゴシック" pitchFamily="49" charset="-128"/>
              <a:ea typeface="ＭＳ ゴシック" pitchFamily="49" charset="-128"/>
            </a:rPr>
            <a:t>を減らすことができた。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ただし、公営企業債等繰入見込額と退職手当負担見込額は増加している。病院事業会計等への繰出しにより、今後充当可能財源の減少が見込まれるが、将来負担比率が上昇しないように努める必要がある。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さらに実施事業の見直しにより新規発行債を抑制し、償還とのバランスを考慮した借入を行い、財政の健全化に努める。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46371864</v>
      </c>
      <c r="BO4" s="379"/>
      <c r="BP4" s="379"/>
      <c r="BQ4" s="379"/>
      <c r="BR4" s="379"/>
      <c r="BS4" s="379"/>
      <c r="BT4" s="379"/>
      <c r="BU4" s="380"/>
      <c r="BV4" s="378">
        <v>44171334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3.5</v>
      </c>
      <c r="CU4" s="554"/>
      <c r="CV4" s="554"/>
      <c r="CW4" s="554"/>
      <c r="CX4" s="554"/>
      <c r="CY4" s="554"/>
      <c r="CZ4" s="554"/>
      <c r="DA4" s="555"/>
      <c r="DB4" s="553">
        <v>3.9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44918325</v>
      </c>
      <c r="BO5" s="384"/>
      <c r="BP5" s="384"/>
      <c r="BQ5" s="384"/>
      <c r="BR5" s="384"/>
      <c r="BS5" s="384"/>
      <c r="BT5" s="384"/>
      <c r="BU5" s="385"/>
      <c r="BV5" s="383">
        <v>42898247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91.7</v>
      </c>
      <c r="CU5" s="354"/>
      <c r="CV5" s="354"/>
      <c r="CW5" s="354"/>
      <c r="CX5" s="354"/>
      <c r="CY5" s="354"/>
      <c r="CZ5" s="354"/>
      <c r="DA5" s="355"/>
      <c r="DB5" s="353">
        <v>93.2</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1453539</v>
      </c>
      <c r="BO6" s="384"/>
      <c r="BP6" s="384"/>
      <c r="BQ6" s="384"/>
      <c r="BR6" s="384"/>
      <c r="BS6" s="384"/>
      <c r="BT6" s="384"/>
      <c r="BU6" s="385"/>
      <c r="BV6" s="383">
        <v>1273087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99.7</v>
      </c>
      <c r="CU6" s="528"/>
      <c r="CV6" s="528"/>
      <c r="CW6" s="528"/>
      <c r="CX6" s="528"/>
      <c r="CY6" s="528"/>
      <c r="CZ6" s="528"/>
      <c r="DA6" s="529"/>
      <c r="DB6" s="527">
        <v>101.4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470629</v>
      </c>
      <c r="BO7" s="384"/>
      <c r="BP7" s="384"/>
      <c r="BQ7" s="384"/>
      <c r="BR7" s="384"/>
      <c r="BS7" s="384"/>
      <c r="BT7" s="384"/>
      <c r="BU7" s="385"/>
      <c r="BV7" s="383">
        <v>182601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28474839</v>
      </c>
      <c r="CU7" s="384"/>
      <c r="CV7" s="384"/>
      <c r="CW7" s="384"/>
      <c r="CX7" s="384"/>
      <c r="CY7" s="384"/>
      <c r="CZ7" s="384"/>
      <c r="DA7" s="385"/>
      <c r="DB7" s="383">
        <v>28179750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982910</v>
      </c>
      <c r="BO8" s="384"/>
      <c r="BP8" s="384"/>
      <c r="BQ8" s="384"/>
      <c r="BR8" s="384"/>
      <c r="BS8" s="384"/>
      <c r="BT8" s="384"/>
      <c r="BU8" s="385"/>
      <c r="BV8" s="383">
        <v>1090486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0.67</v>
      </c>
      <c r="CU8" s="491"/>
      <c r="CV8" s="491"/>
      <c r="CW8" s="491"/>
      <c r="CX8" s="491"/>
      <c r="CY8" s="491"/>
      <c r="CZ8" s="491"/>
      <c r="DA8" s="492"/>
      <c r="DB8" s="490">
        <v>0.65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97207</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-107576</v>
      </c>
      <c r="BO9" s="384"/>
      <c r="BP9" s="384"/>
      <c r="BQ9" s="384"/>
      <c r="BR9" s="384"/>
      <c r="BS9" s="384"/>
      <c r="BT9" s="384"/>
      <c r="BU9" s="385"/>
      <c r="BV9" s="383">
        <v>5439</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20</v>
      </c>
      <c r="CU9" s="354"/>
      <c r="CV9" s="354"/>
      <c r="CW9" s="354"/>
      <c r="CX9" s="354"/>
      <c r="CY9" s="354"/>
      <c r="CZ9" s="354"/>
      <c r="DA9" s="355"/>
      <c r="DB9" s="353">
        <v>20.100000000000001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100623</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1028457</v>
      </c>
      <c r="BO10" s="384"/>
      <c r="BP10" s="384"/>
      <c r="BQ10" s="384"/>
      <c r="BR10" s="384"/>
      <c r="BS10" s="384"/>
      <c r="BT10" s="384"/>
      <c r="BU10" s="385"/>
      <c r="BV10" s="383">
        <v>614850</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100</v>
      </c>
      <c r="AV11" s="439"/>
      <c r="AW11" s="439"/>
      <c r="AX11" s="439"/>
      <c r="AY11" s="363" t="s">
        <v>111</v>
      </c>
      <c r="AZ11" s="364"/>
      <c r="BA11" s="364"/>
      <c r="BB11" s="364"/>
      <c r="BC11" s="364"/>
      <c r="BD11" s="364"/>
      <c r="BE11" s="364"/>
      <c r="BF11" s="364"/>
      <c r="BG11" s="364"/>
      <c r="BH11" s="364"/>
      <c r="BI11" s="364"/>
      <c r="BJ11" s="364"/>
      <c r="BK11" s="364"/>
      <c r="BL11" s="364"/>
      <c r="BM11" s="365"/>
      <c r="BN11" s="383">
        <v>7527</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96767</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400000</v>
      </c>
      <c r="BO12" s="384"/>
      <c r="BP12" s="384"/>
      <c r="BQ12" s="384"/>
      <c r="BR12" s="384"/>
      <c r="BS12" s="384"/>
      <c r="BT12" s="384"/>
      <c r="BU12" s="385"/>
      <c r="BV12" s="383">
        <v>700000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92493</v>
      </c>
      <c r="S13" s="483"/>
      <c r="T13" s="483"/>
      <c r="U13" s="483"/>
      <c r="V13" s="484"/>
      <c r="W13" s="470" t="s">
        <v>124</v>
      </c>
      <c r="X13" s="396"/>
      <c r="Y13" s="396"/>
      <c r="Z13" s="396"/>
      <c r="AA13" s="396"/>
      <c r="AB13" s="397"/>
      <c r="AC13" s="359">
        <v>2432</v>
      </c>
      <c r="AD13" s="360"/>
      <c r="AE13" s="360"/>
      <c r="AF13" s="360"/>
      <c r="AG13" s="361"/>
      <c r="AH13" s="359">
        <v>3763</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528408</v>
      </c>
      <c r="BO13" s="384"/>
      <c r="BP13" s="384"/>
      <c r="BQ13" s="384"/>
      <c r="BR13" s="384"/>
      <c r="BS13" s="384"/>
      <c r="BT13" s="384"/>
      <c r="BU13" s="385"/>
      <c r="BV13" s="383">
        <v>-79711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14.2</v>
      </c>
      <c r="CU13" s="354"/>
      <c r="CV13" s="354"/>
      <c r="CW13" s="354"/>
      <c r="CX13" s="354"/>
      <c r="CY13" s="354"/>
      <c r="CZ13" s="354"/>
      <c r="DA13" s="355"/>
      <c r="DB13" s="353">
        <v>13.9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97190</v>
      </c>
      <c r="S14" s="483"/>
      <c r="T14" s="483"/>
      <c r="U14" s="483"/>
      <c r="V14" s="484"/>
      <c r="W14" s="485"/>
      <c r="X14" s="399"/>
      <c r="Y14" s="399"/>
      <c r="Z14" s="399"/>
      <c r="AA14" s="399"/>
      <c r="AB14" s="400"/>
      <c r="AC14" s="475">
        <v>5.5</v>
      </c>
      <c r="AD14" s="476"/>
      <c r="AE14" s="476"/>
      <c r="AF14" s="476"/>
      <c r="AG14" s="477"/>
      <c r="AH14" s="475">
        <v>7.5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105.3</v>
      </c>
      <c r="CU14" s="454"/>
      <c r="CV14" s="454"/>
      <c r="CW14" s="454"/>
      <c r="CX14" s="454"/>
      <c r="CY14" s="454"/>
      <c r="CZ14" s="454"/>
      <c r="DA14" s="455"/>
      <c r="DB14" s="486">
        <v>114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92953</v>
      </c>
      <c r="S15" s="483"/>
      <c r="T15" s="483"/>
      <c r="U15" s="483"/>
      <c r="V15" s="484"/>
      <c r="W15" s="470" t="s">
        <v>130</v>
      </c>
      <c r="X15" s="396"/>
      <c r="Y15" s="396"/>
      <c r="Z15" s="396"/>
      <c r="AA15" s="396"/>
      <c r="AB15" s="397"/>
      <c r="AC15" s="359">
        <v>17159</v>
      </c>
      <c r="AD15" s="360"/>
      <c r="AE15" s="360"/>
      <c r="AF15" s="360"/>
      <c r="AG15" s="361"/>
      <c r="AH15" s="359">
        <v>19250</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12770690</v>
      </c>
      <c r="BO15" s="379"/>
      <c r="BP15" s="379"/>
      <c r="BQ15" s="379"/>
      <c r="BR15" s="379"/>
      <c r="BS15" s="379"/>
      <c r="BT15" s="379"/>
      <c r="BU15" s="380"/>
      <c r="BV15" s="378">
        <v>12788568</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39.200000000000003</v>
      </c>
      <c r="AD16" s="476"/>
      <c r="AE16" s="476"/>
      <c r="AF16" s="476"/>
      <c r="AG16" s="477"/>
      <c r="AH16" s="475">
        <v>38.5</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19143566</v>
      </c>
      <c r="BO16" s="384"/>
      <c r="BP16" s="384"/>
      <c r="BQ16" s="384"/>
      <c r="BR16" s="384"/>
      <c r="BS16" s="384"/>
      <c r="BT16" s="384"/>
      <c r="BU16" s="385"/>
      <c r="BV16" s="383">
        <v>19040274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24235</v>
      </c>
      <c r="AD17" s="360"/>
      <c r="AE17" s="360"/>
      <c r="AF17" s="360"/>
      <c r="AG17" s="361"/>
      <c r="AH17" s="359">
        <v>26545</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16499312</v>
      </c>
      <c r="BO17" s="384"/>
      <c r="BP17" s="384"/>
      <c r="BQ17" s="384"/>
      <c r="BR17" s="384"/>
      <c r="BS17" s="384"/>
      <c r="BT17" s="384"/>
      <c r="BU17" s="385"/>
      <c r="BV17" s="383">
        <v>16543736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558.16999999999996</v>
      </c>
      <c r="M18" s="446"/>
      <c r="N18" s="446"/>
      <c r="O18" s="446"/>
      <c r="P18" s="446"/>
      <c r="Q18" s="446"/>
      <c r="R18" s="447"/>
      <c r="S18" s="447"/>
      <c r="T18" s="447"/>
      <c r="U18" s="447"/>
      <c r="V18" s="448"/>
      <c r="W18" s="462"/>
      <c r="X18" s="463"/>
      <c r="Y18" s="463"/>
      <c r="Z18" s="463"/>
      <c r="AA18" s="463"/>
      <c r="AB18" s="471"/>
      <c r="AC18" s="347">
        <v>55.3</v>
      </c>
      <c r="AD18" s="348"/>
      <c r="AE18" s="348"/>
      <c r="AF18" s="348"/>
      <c r="AG18" s="449"/>
      <c r="AH18" s="347">
        <v>53.1</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26620868</v>
      </c>
      <c r="BO18" s="384"/>
      <c r="BP18" s="384"/>
      <c r="BQ18" s="384"/>
      <c r="BR18" s="384"/>
      <c r="BS18" s="384"/>
      <c r="BT18" s="384"/>
      <c r="BU18" s="385"/>
      <c r="BV18" s="383">
        <v>26241365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174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33607698</v>
      </c>
      <c r="BO19" s="384"/>
      <c r="BP19" s="384"/>
      <c r="BQ19" s="384"/>
      <c r="BR19" s="384"/>
      <c r="BS19" s="384"/>
      <c r="BT19" s="384"/>
      <c r="BU19" s="385"/>
      <c r="BV19" s="383">
        <v>31969983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34915</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57028670</v>
      </c>
      <c r="BO23" s="384"/>
      <c r="BP23" s="384"/>
      <c r="BQ23" s="384"/>
      <c r="BR23" s="384"/>
      <c r="BS23" s="384"/>
      <c r="BT23" s="384"/>
      <c r="BU23" s="385"/>
      <c r="BV23" s="383">
        <v>57709581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7392</v>
      </c>
      <c r="R24" s="360"/>
      <c r="S24" s="360"/>
      <c r="T24" s="360"/>
      <c r="U24" s="360"/>
      <c r="V24" s="361"/>
      <c r="W24" s="425"/>
      <c r="X24" s="416"/>
      <c r="Y24" s="417"/>
      <c r="Z24" s="356" t="s">
        <v>154</v>
      </c>
      <c r="AA24" s="357"/>
      <c r="AB24" s="357"/>
      <c r="AC24" s="357"/>
      <c r="AD24" s="357"/>
      <c r="AE24" s="357"/>
      <c r="AF24" s="357"/>
      <c r="AG24" s="358"/>
      <c r="AH24" s="359">
        <v>954</v>
      </c>
      <c r="AI24" s="360"/>
      <c r="AJ24" s="360"/>
      <c r="AK24" s="360"/>
      <c r="AL24" s="361"/>
      <c r="AM24" s="359">
        <v>3023226</v>
      </c>
      <c r="AN24" s="360"/>
      <c r="AO24" s="360"/>
      <c r="AP24" s="360"/>
      <c r="AQ24" s="360"/>
      <c r="AR24" s="361"/>
      <c r="AS24" s="359">
        <v>3169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36481090</v>
      </c>
      <c r="BO24" s="384"/>
      <c r="BP24" s="384"/>
      <c r="BQ24" s="384"/>
      <c r="BR24" s="384"/>
      <c r="BS24" s="384"/>
      <c r="BT24" s="384"/>
      <c r="BU24" s="385"/>
      <c r="BV24" s="383">
        <v>34670240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5728</v>
      </c>
      <c r="R25" s="360"/>
      <c r="S25" s="360"/>
      <c r="T25" s="360"/>
      <c r="U25" s="360"/>
      <c r="V25" s="361"/>
      <c r="W25" s="425"/>
      <c r="X25" s="416"/>
      <c r="Y25" s="417"/>
      <c r="Z25" s="356" t="s">
        <v>157</v>
      </c>
      <c r="AA25" s="357"/>
      <c r="AB25" s="357"/>
      <c r="AC25" s="357"/>
      <c r="AD25" s="357"/>
      <c r="AE25" s="357"/>
      <c r="AF25" s="357"/>
      <c r="AG25" s="358"/>
      <c r="AH25" s="359">
        <v>173</v>
      </c>
      <c r="AI25" s="360"/>
      <c r="AJ25" s="360"/>
      <c r="AK25" s="360"/>
      <c r="AL25" s="361"/>
      <c r="AM25" s="359">
        <v>485784</v>
      </c>
      <c r="AN25" s="360"/>
      <c r="AO25" s="360"/>
      <c r="AP25" s="360"/>
      <c r="AQ25" s="360"/>
      <c r="AR25" s="361"/>
      <c r="AS25" s="359">
        <v>2808</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6711533</v>
      </c>
      <c r="BO25" s="379"/>
      <c r="BP25" s="379"/>
      <c r="BQ25" s="379"/>
      <c r="BR25" s="379"/>
      <c r="BS25" s="379"/>
      <c r="BT25" s="379"/>
      <c r="BU25" s="380"/>
      <c r="BV25" s="378">
        <v>7947771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5915</v>
      </c>
      <c r="R26" s="360"/>
      <c r="S26" s="360"/>
      <c r="T26" s="360"/>
      <c r="U26" s="360"/>
      <c r="V26" s="361"/>
      <c r="W26" s="425"/>
      <c r="X26" s="416"/>
      <c r="Y26" s="417"/>
      <c r="Z26" s="356" t="s">
        <v>160</v>
      </c>
      <c r="AA26" s="436"/>
      <c r="AB26" s="436"/>
      <c r="AC26" s="436"/>
      <c r="AD26" s="436"/>
      <c r="AE26" s="436"/>
      <c r="AF26" s="436"/>
      <c r="AG26" s="437"/>
      <c r="AH26" s="359">
        <v>107</v>
      </c>
      <c r="AI26" s="360"/>
      <c r="AJ26" s="360"/>
      <c r="AK26" s="360"/>
      <c r="AL26" s="361"/>
      <c r="AM26" s="359">
        <v>328490</v>
      </c>
      <c r="AN26" s="360"/>
      <c r="AO26" s="360"/>
      <c r="AP26" s="360"/>
      <c r="AQ26" s="360"/>
      <c r="AR26" s="361"/>
      <c r="AS26" s="359">
        <v>3070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5300</v>
      </c>
      <c r="R27" s="360"/>
      <c r="S27" s="360"/>
      <c r="T27" s="360"/>
      <c r="U27" s="360"/>
      <c r="V27" s="361"/>
      <c r="W27" s="425"/>
      <c r="X27" s="416"/>
      <c r="Y27" s="417"/>
      <c r="Z27" s="356" t="s">
        <v>163</v>
      </c>
      <c r="AA27" s="357"/>
      <c r="AB27" s="357"/>
      <c r="AC27" s="357"/>
      <c r="AD27" s="357"/>
      <c r="AE27" s="357"/>
      <c r="AF27" s="357"/>
      <c r="AG27" s="358"/>
      <c r="AH27" s="359">
        <v>17</v>
      </c>
      <c r="AI27" s="360"/>
      <c r="AJ27" s="360"/>
      <c r="AK27" s="360"/>
      <c r="AL27" s="361"/>
      <c r="AM27" s="359">
        <v>59151</v>
      </c>
      <c r="AN27" s="360"/>
      <c r="AO27" s="360"/>
      <c r="AP27" s="360"/>
      <c r="AQ27" s="360"/>
      <c r="AR27" s="361"/>
      <c r="AS27" s="359">
        <v>3479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679128</v>
      </c>
      <c r="BO27" s="387"/>
      <c r="BP27" s="387"/>
      <c r="BQ27" s="387"/>
      <c r="BR27" s="387"/>
      <c r="BS27" s="387"/>
      <c r="BT27" s="387"/>
      <c r="BU27" s="388"/>
      <c r="BV27" s="386">
        <v>679128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4670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4643744</v>
      </c>
      <c r="BO28" s="379"/>
      <c r="BP28" s="379"/>
      <c r="BQ28" s="379"/>
      <c r="BR28" s="379"/>
      <c r="BS28" s="379"/>
      <c r="BT28" s="379"/>
      <c r="BU28" s="380"/>
      <c r="BV28" s="378">
        <v>4015287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22</v>
      </c>
      <c r="M29" s="360"/>
      <c r="N29" s="360"/>
      <c r="O29" s="360"/>
      <c r="P29" s="361"/>
      <c r="Q29" s="359">
        <v>4230</v>
      </c>
      <c r="R29" s="360"/>
      <c r="S29" s="360"/>
      <c r="T29" s="360"/>
      <c r="U29" s="360"/>
      <c r="V29" s="361"/>
      <c r="W29" s="425"/>
      <c r="X29" s="416"/>
      <c r="Y29" s="417"/>
      <c r="Z29" s="356" t="s">
        <v>170</v>
      </c>
      <c r="AA29" s="357"/>
      <c r="AB29" s="357"/>
      <c r="AC29" s="357"/>
      <c r="AD29" s="357"/>
      <c r="AE29" s="357"/>
      <c r="AF29" s="357"/>
      <c r="AG29" s="358"/>
      <c r="AH29" s="359">
        <v>971</v>
      </c>
      <c r="AI29" s="360"/>
      <c r="AJ29" s="360"/>
      <c r="AK29" s="360"/>
      <c r="AL29" s="361"/>
      <c r="AM29" s="359">
        <v>3082377</v>
      </c>
      <c r="AN29" s="360"/>
      <c r="AO29" s="360"/>
      <c r="AP29" s="360"/>
      <c r="AQ29" s="360"/>
      <c r="AR29" s="361"/>
      <c r="AS29" s="359">
        <v>3174</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106791</v>
      </c>
      <c r="BO29" s="384"/>
      <c r="BP29" s="384"/>
      <c r="BQ29" s="384"/>
      <c r="BR29" s="384"/>
      <c r="BS29" s="384"/>
      <c r="BT29" s="384"/>
      <c r="BU29" s="385"/>
      <c r="BV29" s="383">
        <v>106590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98.6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8270826</v>
      </c>
      <c r="BO30" s="387"/>
      <c r="BP30" s="387"/>
      <c r="BQ30" s="387"/>
      <c r="BR30" s="387"/>
      <c r="BS30" s="387"/>
      <c r="BT30" s="387"/>
      <c r="BU30" s="388"/>
      <c r="BV30" s="386">
        <v>8040745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病院事業会計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IF('各会計、関係団体の財政状況及び健全化判断比率'!B34="","",'各会計、関係団体の財政状況及び健全化判断比率'!B34)</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伊賀市・名張市広域行政事務組合（一般会計）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伊賀市文化都市協会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IF('各会計、関係団体の財政状況及び健全化判断比率'!B33="","",'各会計、関係団体の財政状況及び健全化判断比率'!B33)</f>
        <v>水道事業会計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伊賀市・名張市広域行政事務組合（食肉センター特別会計）</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俳都ピア伊賀</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サービスエリア特別会計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IF('各会計、関係団体の財政状況及び健全化判断比率'!B36="","",'各会計、関係団体の財政状況及び健全化判断比率'!B36)</f>
        <v>浄化槽事業特別会計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伊賀市・名張市広域行政事務組合（農業共済事業特別会計）</v>
      </c>
      <c r="BZ36" s="342"/>
      <c r="CA36" s="342"/>
      <c r="CB36" s="342"/>
      <c r="CC36" s="342"/>
      <c r="CD36" s="342"/>
      <c r="CE36" s="342"/>
      <c r="CF36" s="342"/>
      <c r="CG36" s="342"/>
      <c r="CH36" s="342"/>
      <c r="CI36" s="342"/>
      <c r="CJ36" s="342"/>
      <c r="CK36" s="342"/>
      <c r="CL36" s="342"/>
      <c r="CM36" s="342"/>
      <c r="CN36" s="165"/>
      <c r="CO36" s="343">
        <f t="shared" si="3"/>
        <v>25</v>
      </c>
      <c r="CP36" s="343"/>
      <c r="CQ36" s="342" t="str">
        <f>IF('各会計、関係団体の財政状況及び健全化判断比率'!BS9="","",'各会計、関係団体の財政状況及び健全化判断比率'!BS9)</f>
        <v>伊賀市土地開発公社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駐車場事業特別会計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伊賀南部環境衛生組合</v>
      </c>
      <c r="BZ37" s="342"/>
      <c r="CA37" s="342"/>
      <c r="CB37" s="342"/>
      <c r="CC37" s="342"/>
      <c r="CD37" s="342"/>
      <c r="CE37" s="342"/>
      <c r="CF37" s="342"/>
      <c r="CG37" s="342"/>
      <c r="CH37" s="342"/>
      <c r="CI37" s="342"/>
      <c r="CJ37" s="342"/>
      <c r="CK37" s="342"/>
      <c r="CL37" s="342"/>
      <c r="CM37" s="342"/>
      <c r="CN37" s="165"/>
      <c r="CO37" s="343">
        <f t="shared" si="3"/>
        <v>26</v>
      </c>
      <c r="CP37" s="343"/>
      <c r="CQ37" s="342" t="str">
        <f>IF('各会計、関係団体の財政状況及び健全化判断比率'!BS10="","",'各会計、関係団体の財政状況及び健全化判断比率'!BS10)</f>
        <v>新堂駅管理商会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三重県市町総合事務組合（一般会計）</v>
      </c>
      <c r="BZ38" s="342"/>
      <c r="CA38" s="342"/>
      <c r="CB38" s="342"/>
      <c r="CC38" s="342"/>
      <c r="CD38" s="342"/>
      <c r="CE38" s="342"/>
      <c r="CF38" s="342"/>
      <c r="CG38" s="342"/>
      <c r="CH38" s="342"/>
      <c r="CI38" s="342"/>
      <c r="CJ38" s="342"/>
      <c r="CK38" s="342"/>
      <c r="CL38" s="342"/>
      <c r="CM38" s="342"/>
      <c r="CN38" s="165"/>
      <c r="CO38" s="343">
        <f t="shared" si="3"/>
        <v>27</v>
      </c>
      <c r="CP38" s="343"/>
      <c r="CQ38" s="342" t="str">
        <f>IF('各会計、関係団体の財政状況及び健全化判断比率'!BS11="","",'各会計、関係団体の財政状況及び健全化判断比率'!BS11)</f>
        <v>大山田農林業公社</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三重県市町総合事務組合（退職手当特別会計）</v>
      </c>
      <c r="BZ39" s="342"/>
      <c r="CA39" s="342"/>
      <c r="CB39" s="342"/>
      <c r="CC39" s="342"/>
      <c r="CD39" s="342"/>
      <c r="CE39" s="342"/>
      <c r="CF39" s="342"/>
      <c r="CG39" s="342"/>
      <c r="CH39" s="342"/>
      <c r="CI39" s="342"/>
      <c r="CJ39" s="342"/>
      <c r="CK39" s="342"/>
      <c r="CL39" s="342"/>
      <c r="CM39" s="342"/>
      <c r="CN39" s="165"/>
      <c r="CO39" s="343">
        <f t="shared" si="3"/>
        <v>28</v>
      </c>
      <c r="CP39" s="343"/>
      <c r="CQ39" s="342" t="str">
        <f>IF('各会計、関係団体の財政状況及び健全化判断比率'!BS12="","",'各会計、関係団体の財政状況及び健全化判断比率'!BS12)</f>
        <v>大山田ファーム</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三重県市町総合事務組合（デジタル地図特別会計）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20</v>
      </c>
      <c r="BX41" s="343"/>
      <c r="BY41" s="342" t="str">
        <f>IF('各会計、関係団体の財政状況及び健全化判断比率'!B75="","",'各会計、関係団体の財政状況及び健全化判断比率'!B75)</f>
        <v>三重県市町総合事務組合（物品特別会計）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21</v>
      </c>
      <c r="BX42" s="343"/>
      <c r="BY42" s="342" t="str">
        <f>IF('各会計、関係団体の財政状況及び健全化判断比率'!B76="","",'各会計、関係団体の財政状況及び健全化判断比率'!B76)</f>
        <v>三重県市町総合事務組合（公平委員会特別会計）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22</v>
      </c>
      <c r="BX43" s="343"/>
      <c r="BY43" s="342" t="str">
        <f>IF('各会計、関係団体の財政状況及び健全化判断比率'!B77="","",'各会計、関係団体の財政状況及び健全化判断比率'!B77)</f>
        <v>三重県市町総合事務組合（消防救急無線特別会計）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79" t="s">
        <v>24</v>
      </c>
      <c r="C41" s="1180"/>
      <c r="D41" s="81"/>
      <c r="E41" s="1181" t="s">
        <v>25</v>
      </c>
      <c r="F41" s="1181"/>
      <c r="G41" s="1181"/>
      <c r="H41" s="1182"/>
      <c r="I41" s="82">
        <v>56868</v>
      </c>
      <c r="J41" s="83">
        <v>57512</v>
      </c>
      <c r="K41" s="83">
        <v>58728</v>
      </c>
      <c r="L41" s="83">
        <v>57710</v>
      </c>
      <c r="M41" s="84">
        <v>57029</v>
      </c>
    </row>
    <row r="42" spans="2:13" ht="27.75" customHeight="1">
      <c r="B42" s="1169"/>
      <c r="C42" s="1170"/>
      <c r="D42" s="85"/>
      <c r="E42" s="1173" t="s">
        <v>26</v>
      </c>
      <c r="F42" s="1173"/>
      <c r="G42" s="1173"/>
      <c r="H42" s="1174"/>
      <c r="I42" s="86">
        <v>472</v>
      </c>
      <c r="J42" s="87">
        <v>2678</v>
      </c>
      <c r="K42" s="87">
        <v>2494</v>
      </c>
      <c r="L42" s="87">
        <v>2163</v>
      </c>
      <c r="M42" s="88">
        <v>1985</v>
      </c>
    </row>
    <row r="43" spans="2:13" ht="27.75" customHeight="1">
      <c r="B43" s="1169"/>
      <c r="C43" s="1170"/>
      <c r="D43" s="85"/>
      <c r="E43" s="1173" t="s">
        <v>27</v>
      </c>
      <c r="F43" s="1173"/>
      <c r="G43" s="1173"/>
      <c r="H43" s="1174"/>
      <c r="I43" s="86">
        <v>21094</v>
      </c>
      <c r="J43" s="87">
        <v>22122</v>
      </c>
      <c r="K43" s="87">
        <v>21808</v>
      </c>
      <c r="L43" s="87">
        <v>22170</v>
      </c>
      <c r="M43" s="88">
        <v>22739</v>
      </c>
    </row>
    <row r="44" spans="2:13" ht="27.75" customHeight="1">
      <c r="B44" s="1169"/>
      <c r="C44" s="1170"/>
      <c r="D44" s="85"/>
      <c r="E44" s="1173" t="s">
        <v>28</v>
      </c>
      <c r="F44" s="1173"/>
      <c r="G44" s="1173"/>
      <c r="H44" s="1174"/>
      <c r="I44" s="86">
        <v>97</v>
      </c>
      <c r="J44" s="87">
        <v>46</v>
      </c>
      <c r="K44" s="87">
        <v>14</v>
      </c>
      <c r="L44" s="87">
        <v>11</v>
      </c>
      <c r="M44" s="88">
        <v>48</v>
      </c>
    </row>
    <row r="45" spans="2:13" ht="27.75" customHeight="1">
      <c r="B45" s="1169"/>
      <c r="C45" s="1170"/>
      <c r="D45" s="85"/>
      <c r="E45" s="1173" t="s">
        <v>29</v>
      </c>
      <c r="F45" s="1173"/>
      <c r="G45" s="1173"/>
      <c r="H45" s="1174"/>
      <c r="I45" s="86">
        <v>8319</v>
      </c>
      <c r="J45" s="87">
        <v>8830</v>
      </c>
      <c r="K45" s="87">
        <v>9088</v>
      </c>
      <c r="L45" s="87">
        <v>9124</v>
      </c>
      <c r="M45" s="88">
        <v>8725</v>
      </c>
    </row>
    <row r="46" spans="2:13" ht="27.75" customHeight="1">
      <c r="B46" s="1169"/>
      <c r="C46" s="1170"/>
      <c r="D46" s="85"/>
      <c r="E46" s="1173" t="s">
        <v>30</v>
      </c>
      <c r="F46" s="1173"/>
      <c r="G46" s="1173"/>
      <c r="H46" s="1174"/>
      <c r="I46" s="86">
        <v>8</v>
      </c>
      <c r="J46" s="87" t="s">
        <v>482</v>
      </c>
      <c r="K46" s="87" t="s">
        <v>482</v>
      </c>
      <c r="L46" s="87" t="s">
        <v>482</v>
      </c>
      <c r="M46" s="88" t="s">
        <v>482</v>
      </c>
    </row>
    <row r="47" spans="2:13" ht="27.75" customHeight="1">
      <c r="B47" s="1169"/>
      <c r="C47" s="1170"/>
      <c r="D47" s="85"/>
      <c r="E47" s="1173" t="s">
        <v>31</v>
      </c>
      <c r="F47" s="1173"/>
      <c r="G47" s="1173"/>
      <c r="H47" s="1174"/>
      <c r="I47" s="86" t="s">
        <v>482</v>
      </c>
      <c r="J47" s="87" t="s">
        <v>482</v>
      </c>
      <c r="K47" s="87" t="s">
        <v>482</v>
      </c>
      <c r="L47" s="87" t="s">
        <v>482</v>
      </c>
      <c r="M47" s="88" t="s">
        <v>482</v>
      </c>
    </row>
    <row r="48" spans="2:13" ht="27.75" customHeight="1">
      <c r="B48" s="1171"/>
      <c r="C48" s="1172"/>
      <c r="D48" s="85"/>
      <c r="E48" s="1173" t="s">
        <v>32</v>
      </c>
      <c r="F48" s="1173"/>
      <c r="G48" s="1173"/>
      <c r="H48" s="1174"/>
      <c r="I48" s="86" t="s">
        <v>482</v>
      </c>
      <c r="J48" s="87" t="s">
        <v>482</v>
      </c>
      <c r="K48" s="87" t="s">
        <v>482</v>
      </c>
      <c r="L48" s="87" t="s">
        <v>482</v>
      </c>
      <c r="M48" s="88" t="s">
        <v>482</v>
      </c>
    </row>
    <row r="49" spans="2:13" ht="27.75" customHeight="1">
      <c r="B49" s="1167" t="s">
        <v>33</v>
      </c>
      <c r="C49" s="1168"/>
      <c r="D49" s="89"/>
      <c r="E49" s="1173" t="s">
        <v>34</v>
      </c>
      <c r="F49" s="1173"/>
      <c r="G49" s="1173"/>
      <c r="H49" s="1174"/>
      <c r="I49" s="86">
        <v>7323</v>
      </c>
      <c r="J49" s="87">
        <v>8704</v>
      </c>
      <c r="K49" s="87">
        <v>9722</v>
      </c>
      <c r="L49" s="87">
        <v>11357</v>
      </c>
      <c r="M49" s="88">
        <v>11696</v>
      </c>
    </row>
    <row r="50" spans="2:13" ht="27.75" customHeight="1">
      <c r="B50" s="1169"/>
      <c r="C50" s="1170"/>
      <c r="D50" s="85"/>
      <c r="E50" s="1173" t="s">
        <v>35</v>
      </c>
      <c r="F50" s="1173"/>
      <c r="G50" s="1173"/>
      <c r="H50" s="1174"/>
      <c r="I50" s="86">
        <v>276</v>
      </c>
      <c r="J50" s="87">
        <v>2315</v>
      </c>
      <c r="K50" s="87">
        <v>1946</v>
      </c>
      <c r="L50" s="87">
        <v>109</v>
      </c>
      <c r="M50" s="88">
        <v>153</v>
      </c>
    </row>
    <row r="51" spans="2:13" ht="27.75" customHeight="1">
      <c r="B51" s="1171"/>
      <c r="C51" s="1172"/>
      <c r="D51" s="85"/>
      <c r="E51" s="1173" t="s">
        <v>36</v>
      </c>
      <c r="F51" s="1173"/>
      <c r="G51" s="1173"/>
      <c r="H51" s="1174"/>
      <c r="I51" s="86">
        <v>48296</v>
      </c>
      <c r="J51" s="87">
        <v>50215</v>
      </c>
      <c r="K51" s="87">
        <v>52613</v>
      </c>
      <c r="L51" s="87">
        <v>52860</v>
      </c>
      <c r="M51" s="88">
        <v>53751</v>
      </c>
    </row>
    <row r="52" spans="2:13" ht="27.75" customHeight="1" thickBot="1">
      <c r="B52" s="1175" t="s">
        <v>37</v>
      </c>
      <c r="C52" s="1176"/>
      <c r="D52" s="90"/>
      <c r="E52" s="1177" t="s">
        <v>38</v>
      </c>
      <c r="F52" s="1177"/>
      <c r="G52" s="1177"/>
      <c r="H52" s="1178"/>
      <c r="I52" s="91">
        <v>30961</v>
      </c>
      <c r="J52" s="92">
        <v>29954</v>
      </c>
      <c r="K52" s="92">
        <v>27853</v>
      </c>
      <c r="L52" s="92">
        <v>26852</v>
      </c>
      <c r="M52" s="93">
        <v>24926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57189</v>
      </c>
      <c r="E3" s="116"/>
      <c r="F3" s="117">
        <v>65749</v>
      </c>
      <c r="G3" s="118"/>
      <c r="H3" s="119"/>
    </row>
    <row r="4" spans="1:8">
      <c r="A4" s="120"/>
      <c r="B4" s="121"/>
      <c r="C4" s="122"/>
      <c r="D4" s="123">
        <v>29106</v>
      </c>
      <c r="E4" s="124"/>
      <c r="F4" s="125">
        <v>37181</v>
      </c>
      <c r="G4" s="126"/>
      <c r="H4" s="127"/>
    </row>
    <row r="5" spans="1:8">
      <c r="A5" s="108" t="s">
        <v>515</v>
      </c>
      <c r="B5" s="113"/>
      <c r="C5" s="114"/>
      <c r="D5" s="115">
        <v>50565</v>
      </c>
      <c r="E5" s="116"/>
      <c r="F5" s="117">
        <v>57316</v>
      </c>
      <c r="G5" s="118"/>
      <c r="H5" s="119"/>
    </row>
    <row r="6" spans="1:8">
      <c r="A6" s="120"/>
      <c r="B6" s="121"/>
      <c r="C6" s="122"/>
      <c r="D6" s="123">
        <v>26372</v>
      </c>
      <c r="E6" s="124"/>
      <c r="F6" s="125">
        <v>32233</v>
      </c>
      <c r="G6" s="126"/>
      <c r="H6" s="127"/>
    </row>
    <row r="7" spans="1:8">
      <c r="A7" s="108" t="s">
        <v>516</v>
      </c>
      <c r="B7" s="113"/>
      <c r="C7" s="114"/>
      <c r="D7" s="115">
        <v>82654</v>
      </c>
      <c r="E7" s="116"/>
      <c r="F7" s="117">
        <v>51704</v>
      </c>
      <c r="G7" s="118"/>
      <c r="H7" s="119"/>
    </row>
    <row r="8" spans="1:8">
      <c r="A8" s="120"/>
      <c r="B8" s="121"/>
      <c r="C8" s="122"/>
      <c r="D8" s="123">
        <v>27735</v>
      </c>
      <c r="E8" s="124"/>
      <c r="F8" s="125">
        <v>26896</v>
      </c>
      <c r="G8" s="126"/>
      <c r="H8" s="127"/>
    </row>
    <row r="9" spans="1:8">
      <c r="A9" s="108" t="s">
        <v>517</v>
      </c>
      <c r="B9" s="113"/>
      <c r="C9" s="114"/>
      <c r="D9" s="115">
        <v>36526</v>
      </c>
      <c r="E9" s="116"/>
      <c r="F9" s="117">
        <v>52678</v>
      </c>
      <c r="G9" s="118"/>
      <c r="H9" s="119"/>
    </row>
    <row r="10" spans="1:8">
      <c r="A10" s="120"/>
      <c r="B10" s="121"/>
      <c r="C10" s="122"/>
      <c r="D10" s="123">
        <v>19718</v>
      </c>
      <c r="E10" s="124"/>
      <c r="F10" s="125">
        <v>30185</v>
      </c>
      <c r="G10" s="126"/>
      <c r="H10" s="127"/>
    </row>
    <row r="11" spans="1:8">
      <c r="A11" s="108" t="s">
        <v>518</v>
      </c>
      <c r="B11" s="113"/>
      <c r="C11" s="114"/>
      <c r="D11" s="115">
        <v>52687</v>
      </c>
      <c r="E11" s="116"/>
      <c r="F11" s="117">
        <v>69560</v>
      </c>
      <c r="G11" s="118"/>
      <c r="H11" s="119"/>
    </row>
    <row r="12" spans="1:8">
      <c r="A12" s="120"/>
      <c r="B12" s="121"/>
      <c r="C12" s="128"/>
      <c r="D12" s="123">
        <v>23366</v>
      </c>
      <c r="E12" s="124"/>
      <c r="F12" s="125">
        <v>35305</v>
      </c>
      <c r="G12" s="126"/>
      <c r="H12" s="127"/>
    </row>
    <row r="13" spans="1:8">
      <c r="A13" s="108"/>
      <c r="B13" s="113"/>
      <c r="C13" s="129"/>
      <c r="D13" s="130">
        <v>55924</v>
      </c>
      <c r="E13" s="131"/>
      <c r="F13" s="132">
        <v>59401</v>
      </c>
      <c r="G13" s="133"/>
      <c r="H13" s="119"/>
    </row>
    <row r="14" spans="1:8">
      <c r="A14" s="120"/>
      <c r="B14" s="121"/>
      <c r="C14" s="122"/>
      <c r="D14" s="123">
        <v>25259</v>
      </c>
      <c r="E14" s="124"/>
      <c r="F14" s="125">
        <v>32360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2.6</v>
      </c>
      <c r="C19" s="134">
        <f>ROUND(VALUE(SUBSTITUTE(実質収支比率等に係る経年分析!G$48,"▲","-")),2)</f>
        <v>5.66</v>
      </c>
      <c r="D19" s="134">
        <f>ROUND(VALUE(SUBSTITUTE(実質収支比率等に係る経年分析!H$48,"▲","-")),2)</f>
        <v>3.85</v>
      </c>
      <c r="E19" s="134">
        <f>ROUND(VALUE(SUBSTITUTE(実質収支比率等に係る経年分析!I$48,"▲","-")),2)</f>
        <v>3.87</v>
      </c>
      <c r="F19" s="134">
        <f>ROUND(VALUE(SUBSTITUTE(実質収支比率等に係る経年分析!J$48,"▲","-")),2)</f>
        <v>3.45</v>
      </c>
    </row>
    <row r="20" spans="1:11">
      <c r="A20" s="134" t="s">
        <v>43</v>
      </c>
      <c r="B20" s="134">
        <f>ROUND(VALUE(SUBSTITUTE(実質収支比率等に係る経年分析!F$47,"▲","-")),2)</f>
        <v>10.02</v>
      </c>
      <c r="C20" s="134">
        <f>ROUND(VALUE(SUBSTITUTE(実質収支比率等に係る経年分析!G$47,"▲","-")),2)</f>
        <v>11.48</v>
      </c>
      <c r="D20" s="134">
        <f>ROUND(VALUE(SUBSTITUTE(実質収支比率等に係る経年分析!H$47,"▲","-")),2)</f>
        <v>14.57</v>
      </c>
      <c r="E20" s="134">
        <f>ROUND(VALUE(SUBSTITUTE(実質収支比率等に係る経年分析!I$47,"▲","-")),2)</f>
        <v>14.25</v>
      </c>
      <c r="F20" s="134">
        <f>ROUND(VALUE(SUBSTITUTE(実質収支比率等に係る経年分析!J$47,"▲","-")),2)</f>
        <v>16.309999999999999</v>
      </c>
    </row>
    <row r="21" spans="1:11">
      <c r="A21" s="134" t="s">
        <v>44</v>
      </c>
      <c r="B21" s="134">
        <f>IF(ISNUMBER(VALUE(SUBSTITUTE(実質収支比率等に係る経年分析!F$49,"▲","-"))),ROUND(VALUE(SUBSTITUTE(実質収支比率等に係る経年分析!F$49,"▲","-")),2),NA())</f>
        <v>0.92</v>
      </c>
      <c r="C21" s="134">
        <f>IF(ISNUMBER(VALUE(SUBSTITUTE(実質収支比率等に係る経年分析!G$49,"▲","-"))),ROUND(VALUE(SUBSTITUTE(実質収支比率等に係る経年分析!G$49,"▲","-")),2),NA())</f>
        <v>4.6100000000000003</v>
      </c>
      <c r="D21" s="134">
        <f>IF(ISNUMBER(VALUE(SUBSTITUTE(実質収支比率等に係る経年分析!H$49,"▲","-"))),ROUND(VALUE(SUBSTITUTE(実質収支比率等に係る経年分析!H$49,"▲","-")),2),NA())</f>
        <v>1.28</v>
      </c>
      <c r="E21" s="134">
        <f>IF(ISNUMBER(VALUE(SUBSTITUTE(実質収支比率等に係る経年分析!I$49,"▲","-"))),ROUND(VALUE(SUBSTITUTE(実質収支比率等に係る経年分析!I$49,"▲","-")),2),NA())</f>
        <v>-0.28000000000000003</v>
      </c>
      <c r="F21" s="134">
        <f>IF(ISNUMBER(VALUE(SUBSTITUTE(実質収支比率等に係る経年分析!J$49,"▲","-"))),ROUND(VALUE(SUBSTITUTE(実質収支比率等に係る経年分析!J$49,"▲","-")),2),NA())</f>
        <v>1.86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7.0000000000000007E-2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0.34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0.11</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0.14000000000000001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0.42</v>
      </c>
    </row>
    <row r="32" spans="1:11">
      <c r="A32" s="135" t="str">
        <f>IF(連結実質赤字比率に係る赤字・黒字の構成分析!C$38="",NA(),連結実質赤字比率に係る赤字・黒字の構成分析!C$38)</f>
        <v>病院事業会計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0.85</v>
      </c>
      <c r="D32" s="135">
        <f>IF(ROUND(VALUE(SUBSTITUTE(連結実質赤字比率に係る赤字・黒字の構成分析!G$38,"▲", "-")), 2) &lt; 0, ABS(ROUND(VALUE(SUBSTITUTE(連結実質赤字比率に係る赤字・黒字の構成分析!G$38,"▲", "-")), 2)), NA())</f>
        <v>0.41</v>
      </c>
      <c r="E32" s="135" t="e">
        <f>IF(ROUND(VALUE(SUBSTITUTE(連結実質赤字比率に係る赤字・黒字の構成分析!G$38,"▲", "-")), 2) &gt;= 0, ABS(ROUND(VALUE(SUBSTITUTE(連結実質赤字比率に係る赤字・黒字の構成分析!G$38,"▲", "-")), 2)), NA())</f>
        <v>#N/A</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1.07</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3.73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4.22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7.72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8.32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8.25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9.5399999999999991</v>
      </c>
    </row>
    <row r="36" spans="1:16">
      <c r="A36" s="135" t="str">
        <f>IF(連結実質赤字比率に係る赤字・黒字の構成分析!C$34="",NA(),連結実質赤字比率に係る赤字・黒字の構成分析!C$34)</f>
        <v>住宅新築資金等貸付特別会計</v>
      </c>
      <c r="B36" s="135">
        <f>IF(ROUND(VALUE(SUBSTITUTE(連結実質赤字比率に係る赤字・黒字の構成分析!F$34,"▲", "-")), 2) &lt; 0, ABS(ROUND(VALUE(SUBSTITUTE(連結実質赤字比率に係る赤字・黒字の構成分析!F$34,"▲", "-")), 2)), NA())</f>
        <v>0.39</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0.37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0.37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0.34</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0.35</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4296</v>
      </c>
      <c r="E42" s="136"/>
      <c r="F42" s="136"/>
      <c r="G42" s="136">
        <f>'実質公債費比率（分子）の構造'!L$52</f>
        <v>4438</v>
      </c>
      <c r="H42" s="136"/>
      <c r="I42" s="136"/>
      <c r="J42" s="136">
        <f>'実質公債費比率（分子）の構造'!M$52</f>
        <v>4645</v>
      </c>
      <c r="K42" s="136"/>
      <c r="L42" s="136"/>
      <c r="M42" s="136">
        <f>'実質公債費比率（分子）の構造'!N$52</f>
        <v>4687</v>
      </c>
      <c r="N42" s="136"/>
      <c r="O42" s="136"/>
      <c r="P42" s="136">
        <f>'実質公債費比率（分子）の構造'!O$52</f>
        <v>4861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55</v>
      </c>
      <c r="C44" s="136"/>
      <c r="D44" s="136"/>
      <c r="E44" s="136">
        <f>'実質公債費比率（分子）の構造'!L$50</f>
        <v>43</v>
      </c>
      <c r="F44" s="136"/>
      <c r="G44" s="136"/>
      <c r="H44" s="136">
        <f>'実質公債費比率（分子）の構造'!M$50</f>
        <v>42</v>
      </c>
      <c r="I44" s="136"/>
      <c r="J44" s="136"/>
      <c r="K44" s="136">
        <f>'実質公債費比率（分子）の構造'!N$50</f>
        <v>43</v>
      </c>
      <c r="L44" s="136"/>
      <c r="M44" s="136"/>
      <c r="N44" s="136">
        <f>'実質公債費比率（分子）の構造'!O$50</f>
        <v>42</v>
      </c>
      <c r="O44" s="136"/>
      <c r="P44" s="136"/>
    </row>
    <row r="45" spans="1:16">
      <c r="A45" s="136" t="s">
        <v>54</v>
      </c>
      <c r="B45" s="136">
        <f>'実質公債費比率（分子）の構造'!K$49</f>
        <v>63</v>
      </c>
      <c r="C45" s="136"/>
      <c r="D45" s="136"/>
      <c r="E45" s="136">
        <f>'実質公債費比率（分子）の構造'!L$49</f>
        <v>52</v>
      </c>
      <c r="F45" s="136"/>
      <c r="G45" s="136"/>
      <c r="H45" s="136">
        <f>'実質公債費比率（分子）の構造'!M$49</f>
        <v>32</v>
      </c>
      <c r="I45" s="136"/>
      <c r="J45" s="136"/>
      <c r="K45" s="136">
        <f>'実質公債費比率（分子）の構造'!N$49</f>
        <v>4</v>
      </c>
      <c r="L45" s="136"/>
      <c r="M45" s="136"/>
      <c r="N45" s="136">
        <f>'実質公債費比率（分子）の構造'!O$49</f>
        <v>3</v>
      </c>
      <c r="O45" s="136"/>
      <c r="P45" s="136"/>
    </row>
    <row r="46" spans="1:16">
      <c r="A46" s="136" t="s">
        <v>55</v>
      </c>
      <c r="B46" s="136">
        <f>'実質公債費比率（分子）の構造'!K$48</f>
        <v>1365</v>
      </c>
      <c r="C46" s="136"/>
      <c r="D46" s="136"/>
      <c r="E46" s="136">
        <f>'実質公債費比率（分子）の構造'!L$48</f>
        <v>1449</v>
      </c>
      <c r="F46" s="136"/>
      <c r="G46" s="136"/>
      <c r="H46" s="136">
        <f>'実質公債費比率（分子）の構造'!M$48</f>
        <v>1399</v>
      </c>
      <c r="I46" s="136"/>
      <c r="J46" s="136"/>
      <c r="K46" s="136">
        <f>'実質公債費比率（分子）の構造'!N$48</f>
        <v>1424</v>
      </c>
      <c r="L46" s="136"/>
      <c r="M46" s="136"/>
      <c r="N46" s="136">
        <f>'実質公債費比率（分子）の構造'!O$48</f>
        <v>1547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6413</v>
      </c>
      <c r="C49" s="136"/>
      <c r="D49" s="136"/>
      <c r="E49" s="136">
        <f>'実質公債費比率（分子）の構造'!L$45</f>
        <v>6271</v>
      </c>
      <c r="F49" s="136"/>
      <c r="G49" s="136"/>
      <c r="H49" s="136">
        <f>'実質公債費比率（分子）の構造'!M$45</f>
        <v>6460</v>
      </c>
      <c r="I49" s="136"/>
      <c r="J49" s="136"/>
      <c r="K49" s="136">
        <f>'実質公債費比率（分子）の構造'!N$45</f>
        <v>6504</v>
      </c>
      <c r="L49" s="136"/>
      <c r="M49" s="136"/>
      <c r="N49" s="136">
        <f>'実質公債費比率（分子）の構造'!O$45</f>
        <v>6760</v>
      </c>
      <c r="O49" s="136"/>
      <c r="P49" s="136"/>
    </row>
    <row r="50" spans="1:16">
      <c r="A50" s="136" t="s">
        <v>59</v>
      </c>
      <c r="B50" s="136" t="e">
        <f>NA()</f>
        <v>#N/A</v>
      </c>
      <c r="C50" s="136">
        <f>IF(ISNUMBER('実質公債費比率（分子）の構造'!K$53),'実質公債費比率（分子）の構造'!K$53,NA())</f>
        <v>3600</v>
      </c>
      <c r="D50" s="136" t="e">
        <f>NA()</f>
        <v>#N/A</v>
      </c>
      <c r="E50" s="136" t="e">
        <f>NA()</f>
        <v>#N/A</v>
      </c>
      <c r="F50" s="136">
        <f>IF(ISNUMBER('実質公債費比率（分子）の構造'!L$53),'実質公債費比率（分子）の構造'!L$53,NA())</f>
        <v>3377</v>
      </c>
      <c r="G50" s="136" t="e">
        <f>NA()</f>
        <v>#N/A</v>
      </c>
      <c r="H50" s="136" t="e">
        <f>NA()</f>
        <v>#N/A</v>
      </c>
      <c r="I50" s="136">
        <f>IF(ISNUMBER('実質公債費比率（分子）の構造'!M$53),'実質公債費比率（分子）の構造'!M$53,NA())</f>
        <v>3288</v>
      </c>
      <c r="J50" s="136" t="e">
        <f>NA()</f>
        <v>#N/A</v>
      </c>
      <c r="K50" s="136" t="e">
        <f>NA()</f>
        <v>#N/A</v>
      </c>
      <c r="L50" s="136">
        <f>IF(ISNUMBER('実質公債費比率（分子）の構造'!N$53),'実質公債費比率（分子）の構造'!N$53,NA())</f>
        <v>3288</v>
      </c>
      <c r="M50" s="136" t="e">
        <f>NA()</f>
        <v>#N/A</v>
      </c>
      <c r="N50" s="136" t="e">
        <f>NA()</f>
        <v>#N/A</v>
      </c>
      <c r="O50" s="136">
        <f>IF(ISNUMBER('実質公債費比率（分子）の構造'!O$53),'実質公債費比率（分子）の構造'!O$53,NA())</f>
        <v>3491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48296</v>
      </c>
      <c r="E56" s="135"/>
      <c r="F56" s="135"/>
      <c r="G56" s="135">
        <f>'将来負担比率（分子）の構造'!J$51</f>
        <v>50215</v>
      </c>
      <c r="H56" s="135"/>
      <c r="I56" s="135"/>
      <c r="J56" s="135">
        <f>'将来負担比率（分子）の構造'!K$51</f>
        <v>52613</v>
      </c>
      <c r="K56" s="135"/>
      <c r="L56" s="135"/>
      <c r="M56" s="135">
        <f>'将来負担比率（分子）の構造'!L$51</f>
        <v>52860</v>
      </c>
      <c r="N56" s="135"/>
      <c r="O56" s="135"/>
      <c r="P56" s="135">
        <f>'将来負担比率（分子）の構造'!M$51</f>
        <v>53751</v>
      </c>
    </row>
    <row r="57" spans="1:16">
      <c r="A57" s="135" t="s">
        <v>35</v>
      </c>
      <c r="B57" s="135"/>
      <c r="C57" s="135"/>
      <c r="D57" s="135">
        <f>'将来負担比率（分子）の構造'!I$50</f>
        <v>276</v>
      </c>
      <c r="E57" s="135"/>
      <c r="F57" s="135"/>
      <c r="G57" s="135">
        <f>'将来負担比率（分子）の構造'!J$50</f>
        <v>2315</v>
      </c>
      <c r="H57" s="135"/>
      <c r="I57" s="135"/>
      <c r="J57" s="135">
        <f>'将来負担比率（分子）の構造'!K$50</f>
        <v>1946</v>
      </c>
      <c r="K57" s="135"/>
      <c r="L57" s="135"/>
      <c r="M57" s="135">
        <f>'将来負担比率（分子）の構造'!L$50</f>
        <v>109</v>
      </c>
      <c r="N57" s="135"/>
      <c r="O57" s="135"/>
      <c r="P57" s="135">
        <f>'将来負担比率（分子）の構造'!M$50</f>
        <v>153</v>
      </c>
    </row>
    <row r="58" spans="1:16">
      <c r="A58" s="135" t="s">
        <v>34</v>
      </c>
      <c r="B58" s="135"/>
      <c r="C58" s="135"/>
      <c r="D58" s="135">
        <f>'将来負担比率（分子）の構造'!I$49</f>
        <v>7323</v>
      </c>
      <c r="E58" s="135"/>
      <c r="F58" s="135"/>
      <c r="G58" s="135">
        <f>'将来負担比率（分子）の構造'!J$49</f>
        <v>8704</v>
      </c>
      <c r="H58" s="135"/>
      <c r="I58" s="135"/>
      <c r="J58" s="135">
        <f>'将来負担比率（分子）の構造'!K$49</f>
        <v>9722</v>
      </c>
      <c r="K58" s="135"/>
      <c r="L58" s="135"/>
      <c r="M58" s="135">
        <f>'将来負担比率（分子）の構造'!L$49</f>
        <v>11357</v>
      </c>
      <c r="N58" s="135"/>
      <c r="O58" s="135"/>
      <c r="P58" s="135">
        <f>'将来負担比率（分子）の構造'!M$49</f>
        <v>11696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8</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8319</v>
      </c>
      <c r="C62" s="135"/>
      <c r="D62" s="135"/>
      <c r="E62" s="135">
        <f>'将来負担比率（分子）の構造'!J$45</f>
        <v>8830</v>
      </c>
      <c r="F62" s="135"/>
      <c r="G62" s="135"/>
      <c r="H62" s="135">
        <f>'将来負担比率（分子）の構造'!K$45</f>
        <v>9088</v>
      </c>
      <c r="I62" s="135"/>
      <c r="J62" s="135"/>
      <c r="K62" s="135">
        <f>'将来負担比率（分子）の構造'!L$45</f>
        <v>9124</v>
      </c>
      <c r="L62" s="135"/>
      <c r="M62" s="135"/>
      <c r="N62" s="135">
        <f>'将来負担比率（分子）の構造'!M$45</f>
        <v>8725</v>
      </c>
      <c r="O62" s="135"/>
      <c r="P62" s="135"/>
    </row>
    <row r="63" spans="1:16">
      <c r="A63" s="135" t="s">
        <v>28</v>
      </c>
      <c r="B63" s="135">
        <f>'将来負担比率（分子）の構造'!I$44</f>
        <v>97</v>
      </c>
      <c r="C63" s="135"/>
      <c r="D63" s="135"/>
      <c r="E63" s="135">
        <f>'将来負担比率（分子）の構造'!J$44</f>
        <v>46</v>
      </c>
      <c r="F63" s="135"/>
      <c r="G63" s="135"/>
      <c r="H63" s="135">
        <f>'将来負担比率（分子）の構造'!K$44</f>
        <v>14</v>
      </c>
      <c r="I63" s="135"/>
      <c r="J63" s="135"/>
      <c r="K63" s="135">
        <f>'将来負担比率（分子）の構造'!L$44</f>
        <v>11</v>
      </c>
      <c r="L63" s="135"/>
      <c r="M63" s="135"/>
      <c r="N63" s="135">
        <f>'将来負担比率（分子）の構造'!M$44</f>
        <v>48</v>
      </c>
      <c r="O63" s="135"/>
      <c r="P63" s="135"/>
    </row>
    <row r="64" spans="1:16">
      <c r="A64" s="135" t="s">
        <v>27</v>
      </c>
      <c r="B64" s="135">
        <f>'将来負担比率（分子）の構造'!I$43</f>
        <v>21094</v>
      </c>
      <c r="C64" s="135"/>
      <c r="D64" s="135"/>
      <c r="E64" s="135">
        <f>'将来負担比率（分子）の構造'!J$43</f>
        <v>22122</v>
      </c>
      <c r="F64" s="135"/>
      <c r="G64" s="135"/>
      <c r="H64" s="135">
        <f>'将来負担比率（分子）の構造'!K$43</f>
        <v>21808</v>
      </c>
      <c r="I64" s="135"/>
      <c r="J64" s="135"/>
      <c r="K64" s="135">
        <f>'将来負担比率（分子）の構造'!L$43</f>
        <v>22170</v>
      </c>
      <c r="L64" s="135"/>
      <c r="M64" s="135"/>
      <c r="N64" s="135">
        <f>'将来負担比率（分子）の構造'!M$43</f>
        <v>22739</v>
      </c>
      <c r="O64" s="135"/>
      <c r="P64" s="135"/>
    </row>
    <row r="65" spans="1:16">
      <c r="A65" s="135" t="s">
        <v>26</v>
      </c>
      <c r="B65" s="135">
        <f>'将来負担比率（分子）の構造'!I$42</f>
        <v>472</v>
      </c>
      <c r="C65" s="135"/>
      <c r="D65" s="135"/>
      <c r="E65" s="135">
        <f>'将来負担比率（分子）の構造'!J$42</f>
        <v>2678</v>
      </c>
      <c r="F65" s="135"/>
      <c r="G65" s="135"/>
      <c r="H65" s="135">
        <f>'将来負担比率（分子）の構造'!K$42</f>
        <v>2494</v>
      </c>
      <c r="I65" s="135"/>
      <c r="J65" s="135"/>
      <c r="K65" s="135">
        <f>'将来負担比率（分子）の構造'!L$42</f>
        <v>2163</v>
      </c>
      <c r="L65" s="135"/>
      <c r="M65" s="135"/>
      <c r="N65" s="135">
        <f>'将来負担比率（分子）の構造'!M$42</f>
        <v>1985</v>
      </c>
      <c r="O65" s="135"/>
      <c r="P65" s="135"/>
    </row>
    <row r="66" spans="1:16">
      <c r="A66" s="135" t="s">
        <v>25</v>
      </c>
      <c r="B66" s="135">
        <f>'将来負担比率（分子）の構造'!I$41</f>
        <v>56868</v>
      </c>
      <c r="C66" s="135"/>
      <c r="D66" s="135"/>
      <c r="E66" s="135">
        <f>'将来負担比率（分子）の構造'!J$41</f>
        <v>57512</v>
      </c>
      <c r="F66" s="135"/>
      <c r="G66" s="135"/>
      <c r="H66" s="135">
        <f>'将来負担比率（分子）の構造'!K$41</f>
        <v>58728</v>
      </c>
      <c r="I66" s="135"/>
      <c r="J66" s="135"/>
      <c r="K66" s="135">
        <f>'将来負担比率（分子）の構造'!L$41</f>
        <v>57710</v>
      </c>
      <c r="L66" s="135"/>
      <c r="M66" s="135"/>
      <c r="N66" s="135">
        <f>'将来負担比率（分子）の構造'!M$41</f>
        <v>57029</v>
      </c>
      <c r="O66" s="135"/>
      <c r="P66" s="135"/>
    </row>
    <row r="67" spans="1:16">
      <c r="A67" s="135" t="s">
        <v>63</v>
      </c>
      <c r="B67" s="135" t="e">
        <f>NA()</f>
        <v>#N/A</v>
      </c>
      <c r="C67" s="135">
        <f>IF(ISNUMBER('将来負担比率（分子）の構造'!I$52), IF('将来負担比率（分子）の構造'!I$52 &lt; 0, 0, '将来負担比率（分子）の構造'!I$52), NA())</f>
        <v>30961</v>
      </c>
      <c r="D67" s="135" t="e">
        <f>NA()</f>
        <v>#N/A</v>
      </c>
      <c r="E67" s="135" t="e">
        <f>NA()</f>
        <v>#N/A</v>
      </c>
      <c r="F67" s="135">
        <f>IF(ISNUMBER('将来負担比率（分子）の構造'!J$52), IF('将来負担比率（分子）の構造'!J$52 &lt; 0, 0, '将来負担比率（分子）の構造'!J$52), NA())</f>
        <v>29954</v>
      </c>
      <c r="G67" s="135" t="e">
        <f>NA()</f>
        <v>#N/A</v>
      </c>
      <c r="H67" s="135" t="e">
        <f>NA()</f>
        <v>#N/A</v>
      </c>
      <c r="I67" s="135">
        <f>IF(ISNUMBER('将来負担比率（分子）の構造'!K$52), IF('将来負担比率（分子）の構造'!K$52 &lt; 0, 0, '将来負担比率（分子）の構造'!K$52), NA())</f>
        <v>27853</v>
      </c>
      <c r="J67" s="135" t="e">
        <f>NA()</f>
        <v>#N/A</v>
      </c>
      <c r="K67" s="135" t="e">
        <f>NA()</f>
        <v>#N/A</v>
      </c>
      <c r="L67" s="135">
        <f>IF(ISNUMBER('将来負担比率（分子）の構造'!L$52), IF('将来負担比率（分子）の構造'!L$52 &lt; 0, 0, '将来負担比率（分子）の構造'!L$52), NA())</f>
        <v>26852</v>
      </c>
      <c r="M67" s="135" t="e">
        <f>NA()</f>
        <v>#N/A</v>
      </c>
      <c r="N67" s="135" t="e">
        <f>NA()</f>
        <v>#N/A</v>
      </c>
      <c r="O67" s="135">
        <f>IF(ISNUMBER('将来負担比率（分子）の構造'!M$52), IF('将来負担比率（分子）の構造'!M$52 &lt; 0, 0, '将来負担比率（分子）の構造'!M$52), NA())</f>
        <v>24926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14808457</v>
      </c>
      <c r="S5" s="637"/>
      <c r="T5" s="637"/>
      <c r="U5" s="637"/>
      <c r="V5" s="637"/>
      <c r="W5" s="637"/>
      <c r="X5" s="637"/>
      <c r="Y5" s="684"/>
      <c r="Z5" s="697">
        <v>31.9</v>
      </c>
      <c r="AA5" s="697"/>
      <c r="AB5" s="697"/>
      <c r="AC5" s="697"/>
      <c r="AD5" s="698">
        <v>14808106</v>
      </c>
      <c r="AE5" s="698"/>
      <c r="AF5" s="698"/>
      <c r="AG5" s="698"/>
      <c r="AH5" s="698"/>
      <c r="AI5" s="698"/>
      <c r="AJ5" s="698"/>
      <c r="AK5" s="698"/>
      <c r="AL5" s="685">
        <v>55.5</v>
      </c>
      <c r="AM5" s="654"/>
      <c r="AN5" s="654"/>
      <c r="AO5" s="686"/>
      <c r="AP5" s="673" t="s">
        <v>208</v>
      </c>
      <c r="AQ5" s="674"/>
      <c r="AR5" s="674"/>
      <c r="AS5" s="674"/>
      <c r="AT5" s="674"/>
      <c r="AU5" s="674"/>
      <c r="AV5" s="674"/>
      <c r="AW5" s="674"/>
      <c r="AX5" s="674"/>
      <c r="AY5" s="674"/>
      <c r="AZ5" s="674"/>
      <c r="BA5" s="674"/>
      <c r="BB5" s="674"/>
      <c r="BC5" s="674"/>
      <c r="BD5" s="674"/>
      <c r="BE5" s="674"/>
      <c r="BF5" s="675"/>
      <c r="BG5" s="586">
        <v>14742047</v>
      </c>
      <c r="BH5" s="587"/>
      <c r="BI5" s="587"/>
      <c r="BJ5" s="587"/>
      <c r="BK5" s="587"/>
      <c r="BL5" s="587"/>
      <c r="BM5" s="587"/>
      <c r="BN5" s="588"/>
      <c r="BO5" s="639">
        <v>99.6</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556605</v>
      </c>
      <c r="S6" s="587"/>
      <c r="T6" s="587"/>
      <c r="U6" s="587"/>
      <c r="V6" s="587"/>
      <c r="W6" s="587"/>
      <c r="X6" s="587"/>
      <c r="Y6" s="588"/>
      <c r="Z6" s="639">
        <v>1.2</v>
      </c>
      <c r="AA6" s="639"/>
      <c r="AB6" s="639"/>
      <c r="AC6" s="639"/>
      <c r="AD6" s="640">
        <v>556605</v>
      </c>
      <c r="AE6" s="640"/>
      <c r="AF6" s="640"/>
      <c r="AG6" s="640"/>
      <c r="AH6" s="640"/>
      <c r="AI6" s="640"/>
      <c r="AJ6" s="640"/>
      <c r="AK6" s="640"/>
      <c r="AL6" s="609">
        <v>2.1</v>
      </c>
      <c r="AM6" s="641"/>
      <c r="AN6" s="641"/>
      <c r="AO6" s="642"/>
      <c r="AP6" s="583" t="s">
        <v>214</v>
      </c>
      <c r="AQ6" s="584"/>
      <c r="AR6" s="584"/>
      <c r="AS6" s="584"/>
      <c r="AT6" s="584"/>
      <c r="AU6" s="584"/>
      <c r="AV6" s="584"/>
      <c r="AW6" s="584"/>
      <c r="AX6" s="584"/>
      <c r="AY6" s="584"/>
      <c r="AZ6" s="584"/>
      <c r="BA6" s="584"/>
      <c r="BB6" s="584"/>
      <c r="BC6" s="584"/>
      <c r="BD6" s="584"/>
      <c r="BE6" s="584"/>
      <c r="BF6" s="585"/>
      <c r="BG6" s="586">
        <v>14742047</v>
      </c>
      <c r="BH6" s="587"/>
      <c r="BI6" s="587"/>
      <c r="BJ6" s="587"/>
      <c r="BK6" s="587"/>
      <c r="BL6" s="587"/>
      <c r="BM6" s="587"/>
      <c r="BN6" s="588"/>
      <c r="BO6" s="639">
        <v>99.6</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297172</v>
      </c>
      <c r="CS6" s="587"/>
      <c r="CT6" s="587"/>
      <c r="CU6" s="587"/>
      <c r="CV6" s="587"/>
      <c r="CW6" s="587"/>
      <c r="CX6" s="587"/>
      <c r="CY6" s="588"/>
      <c r="CZ6" s="639">
        <v>0.7</v>
      </c>
      <c r="DA6" s="639"/>
      <c r="DB6" s="639"/>
      <c r="DC6" s="639"/>
      <c r="DD6" s="592" t="s">
        <v>209</v>
      </c>
      <c r="DE6" s="587"/>
      <c r="DF6" s="587"/>
      <c r="DG6" s="587"/>
      <c r="DH6" s="587"/>
      <c r="DI6" s="587"/>
      <c r="DJ6" s="587"/>
      <c r="DK6" s="587"/>
      <c r="DL6" s="587"/>
      <c r="DM6" s="587"/>
      <c r="DN6" s="587"/>
      <c r="DO6" s="587"/>
      <c r="DP6" s="588"/>
      <c r="DQ6" s="592">
        <v>297083</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36181</v>
      </c>
      <c r="S7" s="587"/>
      <c r="T7" s="587"/>
      <c r="U7" s="587"/>
      <c r="V7" s="587"/>
      <c r="W7" s="587"/>
      <c r="X7" s="587"/>
      <c r="Y7" s="588"/>
      <c r="Z7" s="639">
        <v>0.1</v>
      </c>
      <c r="AA7" s="639"/>
      <c r="AB7" s="639"/>
      <c r="AC7" s="639"/>
      <c r="AD7" s="640">
        <v>36181</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5806852</v>
      </c>
      <c r="BH7" s="587"/>
      <c r="BI7" s="587"/>
      <c r="BJ7" s="587"/>
      <c r="BK7" s="587"/>
      <c r="BL7" s="587"/>
      <c r="BM7" s="587"/>
      <c r="BN7" s="588"/>
      <c r="BO7" s="639">
        <v>39.200000000000003</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7379196</v>
      </c>
      <c r="CS7" s="587"/>
      <c r="CT7" s="587"/>
      <c r="CU7" s="587"/>
      <c r="CV7" s="587"/>
      <c r="CW7" s="587"/>
      <c r="CX7" s="587"/>
      <c r="CY7" s="588"/>
      <c r="CZ7" s="639">
        <v>16.399999999999999</v>
      </c>
      <c r="DA7" s="639"/>
      <c r="DB7" s="639"/>
      <c r="DC7" s="639"/>
      <c r="DD7" s="592">
        <v>887835</v>
      </c>
      <c r="DE7" s="587"/>
      <c r="DF7" s="587"/>
      <c r="DG7" s="587"/>
      <c r="DH7" s="587"/>
      <c r="DI7" s="587"/>
      <c r="DJ7" s="587"/>
      <c r="DK7" s="587"/>
      <c r="DL7" s="587"/>
      <c r="DM7" s="587"/>
      <c r="DN7" s="587"/>
      <c r="DO7" s="587"/>
      <c r="DP7" s="588"/>
      <c r="DQ7" s="592">
        <v>6392369</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54299</v>
      </c>
      <c r="S8" s="587"/>
      <c r="T8" s="587"/>
      <c r="U8" s="587"/>
      <c r="V8" s="587"/>
      <c r="W8" s="587"/>
      <c r="X8" s="587"/>
      <c r="Y8" s="588"/>
      <c r="Z8" s="639">
        <v>0.1</v>
      </c>
      <c r="AA8" s="639"/>
      <c r="AB8" s="639"/>
      <c r="AC8" s="639"/>
      <c r="AD8" s="640">
        <v>54299</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142822</v>
      </c>
      <c r="BH8" s="587"/>
      <c r="BI8" s="587"/>
      <c r="BJ8" s="587"/>
      <c r="BK8" s="587"/>
      <c r="BL8" s="587"/>
      <c r="BM8" s="587"/>
      <c r="BN8" s="588"/>
      <c r="BO8" s="639">
        <v>1</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13525387</v>
      </c>
      <c r="CS8" s="587"/>
      <c r="CT8" s="587"/>
      <c r="CU8" s="587"/>
      <c r="CV8" s="587"/>
      <c r="CW8" s="587"/>
      <c r="CX8" s="587"/>
      <c r="CY8" s="588"/>
      <c r="CZ8" s="639">
        <v>30.1</v>
      </c>
      <c r="DA8" s="639"/>
      <c r="DB8" s="639"/>
      <c r="DC8" s="639"/>
      <c r="DD8" s="592">
        <v>432933</v>
      </c>
      <c r="DE8" s="587"/>
      <c r="DF8" s="587"/>
      <c r="DG8" s="587"/>
      <c r="DH8" s="587"/>
      <c r="DI8" s="587"/>
      <c r="DJ8" s="587"/>
      <c r="DK8" s="587"/>
      <c r="DL8" s="587"/>
      <c r="DM8" s="587"/>
      <c r="DN8" s="587"/>
      <c r="DO8" s="587"/>
      <c r="DP8" s="588"/>
      <c r="DQ8" s="592">
        <v>7279858</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90842</v>
      </c>
      <c r="S9" s="587"/>
      <c r="T9" s="587"/>
      <c r="U9" s="587"/>
      <c r="V9" s="587"/>
      <c r="W9" s="587"/>
      <c r="X9" s="587"/>
      <c r="Y9" s="588"/>
      <c r="Z9" s="639">
        <v>0.2</v>
      </c>
      <c r="AA9" s="639"/>
      <c r="AB9" s="639"/>
      <c r="AC9" s="639"/>
      <c r="AD9" s="640">
        <v>90842</v>
      </c>
      <c r="AE9" s="640"/>
      <c r="AF9" s="640"/>
      <c r="AG9" s="640"/>
      <c r="AH9" s="640"/>
      <c r="AI9" s="640"/>
      <c r="AJ9" s="640"/>
      <c r="AK9" s="640"/>
      <c r="AL9" s="609">
        <v>0.3</v>
      </c>
      <c r="AM9" s="641"/>
      <c r="AN9" s="641"/>
      <c r="AO9" s="642"/>
      <c r="AP9" s="583" t="s">
        <v>223</v>
      </c>
      <c r="AQ9" s="584"/>
      <c r="AR9" s="584"/>
      <c r="AS9" s="584"/>
      <c r="AT9" s="584"/>
      <c r="AU9" s="584"/>
      <c r="AV9" s="584"/>
      <c r="AW9" s="584"/>
      <c r="AX9" s="584"/>
      <c r="AY9" s="584"/>
      <c r="AZ9" s="584"/>
      <c r="BA9" s="584"/>
      <c r="BB9" s="584"/>
      <c r="BC9" s="584"/>
      <c r="BD9" s="584"/>
      <c r="BE9" s="584"/>
      <c r="BF9" s="585"/>
      <c r="BG9" s="586">
        <v>4215638</v>
      </c>
      <c r="BH9" s="587"/>
      <c r="BI9" s="587"/>
      <c r="BJ9" s="587"/>
      <c r="BK9" s="587"/>
      <c r="BL9" s="587"/>
      <c r="BM9" s="587"/>
      <c r="BN9" s="588"/>
      <c r="BO9" s="639">
        <v>28.5</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4776766</v>
      </c>
      <c r="CS9" s="587"/>
      <c r="CT9" s="587"/>
      <c r="CU9" s="587"/>
      <c r="CV9" s="587"/>
      <c r="CW9" s="587"/>
      <c r="CX9" s="587"/>
      <c r="CY9" s="588"/>
      <c r="CZ9" s="639">
        <v>10.6</v>
      </c>
      <c r="DA9" s="639"/>
      <c r="DB9" s="639"/>
      <c r="DC9" s="639"/>
      <c r="DD9" s="592">
        <v>332990</v>
      </c>
      <c r="DE9" s="587"/>
      <c r="DF9" s="587"/>
      <c r="DG9" s="587"/>
      <c r="DH9" s="587"/>
      <c r="DI9" s="587"/>
      <c r="DJ9" s="587"/>
      <c r="DK9" s="587"/>
      <c r="DL9" s="587"/>
      <c r="DM9" s="587"/>
      <c r="DN9" s="587"/>
      <c r="DO9" s="587"/>
      <c r="DP9" s="588"/>
      <c r="DQ9" s="592">
        <v>4080629</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964437</v>
      </c>
      <c r="S10" s="587"/>
      <c r="T10" s="587"/>
      <c r="U10" s="587"/>
      <c r="V10" s="587"/>
      <c r="W10" s="587"/>
      <c r="X10" s="587"/>
      <c r="Y10" s="588"/>
      <c r="Z10" s="639">
        <v>2.1</v>
      </c>
      <c r="AA10" s="639"/>
      <c r="AB10" s="639"/>
      <c r="AC10" s="639"/>
      <c r="AD10" s="640">
        <v>964437</v>
      </c>
      <c r="AE10" s="640"/>
      <c r="AF10" s="640"/>
      <c r="AG10" s="640"/>
      <c r="AH10" s="640"/>
      <c r="AI10" s="640"/>
      <c r="AJ10" s="640"/>
      <c r="AK10" s="640"/>
      <c r="AL10" s="609">
        <v>3.6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296542</v>
      </c>
      <c r="BH10" s="587"/>
      <c r="BI10" s="587"/>
      <c r="BJ10" s="587"/>
      <c r="BK10" s="587"/>
      <c r="BL10" s="587"/>
      <c r="BM10" s="587"/>
      <c r="BN10" s="588"/>
      <c r="BO10" s="639">
        <v>2</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156277</v>
      </c>
      <c r="CS10" s="587"/>
      <c r="CT10" s="587"/>
      <c r="CU10" s="587"/>
      <c r="CV10" s="587"/>
      <c r="CW10" s="587"/>
      <c r="CX10" s="587"/>
      <c r="CY10" s="588"/>
      <c r="CZ10" s="639">
        <v>0.3</v>
      </c>
      <c r="DA10" s="639"/>
      <c r="DB10" s="639"/>
      <c r="DC10" s="639"/>
      <c r="DD10" s="592" t="s">
        <v>112</v>
      </c>
      <c r="DE10" s="587"/>
      <c r="DF10" s="587"/>
      <c r="DG10" s="587"/>
      <c r="DH10" s="587"/>
      <c r="DI10" s="587"/>
      <c r="DJ10" s="587"/>
      <c r="DK10" s="587"/>
      <c r="DL10" s="587"/>
      <c r="DM10" s="587"/>
      <c r="DN10" s="587"/>
      <c r="DO10" s="587"/>
      <c r="DP10" s="588"/>
      <c r="DQ10" s="592">
        <v>18614</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203124</v>
      </c>
      <c r="S11" s="587"/>
      <c r="T11" s="587"/>
      <c r="U11" s="587"/>
      <c r="V11" s="587"/>
      <c r="W11" s="587"/>
      <c r="X11" s="587"/>
      <c r="Y11" s="588"/>
      <c r="Z11" s="639">
        <v>0.4</v>
      </c>
      <c r="AA11" s="639"/>
      <c r="AB11" s="639"/>
      <c r="AC11" s="639"/>
      <c r="AD11" s="640">
        <v>203124</v>
      </c>
      <c r="AE11" s="640"/>
      <c r="AF11" s="640"/>
      <c r="AG11" s="640"/>
      <c r="AH11" s="640"/>
      <c r="AI11" s="640"/>
      <c r="AJ11" s="640"/>
      <c r="AK11" s="640"/>
      <c r="AL11" s="609">
        <v>0.8</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1151850</v>
      </c>
      <c r="BH11" s="587"/>
      <c r="BI11" s="587"/>
      <c r="BJ11" s="587"/>
      <c r="BK11" s="587"/>
      <c r="BL11" s="587"/>
      <c r="BM11" s="587"/>
      <c r="BN11" s="588"/>
      <c r="BO11" s="639">
        <v>7.8</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1658992</v>
      </c>
      <c r="CS11" s="587"/>
      <c r="CT11" s="587"/>
      <c r="CU11" s="587"/>
      <c r="CV11" s="587"/>
      <c r="CW11" s="587"/>
      <c r="CX11" s="587"/>
      <c r="CY11" s="588"/>
      <c r="CZ11" s="639">
        <v>3.7</v>
      </c>
      <c r="DA11" s="639"/>
      <c r="DB11" s="639"/>
      <c r="DC11" s="639"/>
      <c r="DD11" s="592">
        <v>288676</v>
      </c>
      <c r="DE11" s="587"/>
      <c r="DF11" s="587"/>
      <c r="DG11" s="587"/>
      <c r="DH11" s="587"/>
      <c r="DI11" s="587"/>
      <c r="DJ11" s="587"/>
      <c r="DK11" s="587"/>
      <c r="DL11" s="587"/>
      <c r="DM11" s="587"/>
      <c r="DN11" s="587"/>
      <c r="DO11" s="587"/>
      <c r="DP11" s="588"/>
      <c r="DQ11" s="592">
        <v>1144661</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7529818</v>
      </c>
      <c r="BH12" s="587"/>
      <c r="BI12" s="587"/>
      <c r="BJ12" s="587"/>
      <c r="BK12" s="587"/>
      <c r="BL12" s="587"/>
      <c r="BM12" s="587"/>
      <c r="BN12" s="588"/>
      <c r="BO12" s="639">
        <v>50.8</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580619</v>
      </c>
      <c r="CS12" s="587"/>
      <c r="CT12" s="587"/>
      <c r="CU12" s="587"/>
      <c r="CV12" s="587"/>
      <c r="CW12" s="587"/>
      <c r="CX12" s="587"/>
      <c r="CY12" s="588"/>
      <c r="CZ12" s="639">
        <v>1.3</v>
      </c>
      <c r="DA12" s="639"/>
      <c r="DB12" s="639"/>
      <c r="DC12" s="639"/>
      <c r="DD12" s="592">
        <v>90454</v>
      </c>
      <c r="DE12" s="587"/>
      <c r="DF12" s="587"/>
      <c r="DG12" s="587"/>
      <c r="DH12" s="587"/>
      <c r="DI12" s="587"/>
      <c r="DJ12" s="587"/>
      <c r="DK12" s="587"/>
      <c r="DL12" s="587"/>
      <c r="DM12" s="587"/>
      <c r="DN12" s="587"/>
      <c r="DO12" s="587"/>
      <c r="DP12" s="588"/>
      <c r="DQ12" s="592">
        <v>395610</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225677</v>
      </c>
      <c r="S13" s="587"/>
      <c r="T13" s="587"/>
      <c r="U13" s="587"/>
      <c r="V13" s="587"/>
      <c r="W13" s="587"/>
      <c r="X13" s="587"/>
      <c r="Y13" s="588"/>
      <c r="Z13" s="639">
        <v>0.5</v>
      </c>
      <c r="AA13" s="639"/>
      <c r="AB13" s="639"/>
      <c r="AC13" s="639"/>
      <c r="AD13" s="640">
        <v>225677</v>
      </c>
      <c r="AE13" s="640"/>
      <c r="AF13" s="640"/>
      <c r="AG13" s="640"/>
      <c r="AH13" s="640"/>
      <c r="AI13" s="640"/>
      <c r="AJ13" s="640"/>
      <c r="AK13" s="640"/>
      <c r="AL13" s="609">
        <v>0.8</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7519875</v>
      </c>
      <c r="BH13" s="587"/>
      <c r="BI13" s="587"/>
      <c r="BJ13" s="587"/>
      <c r="BK13" s="587"/>
      <c r="BL13" s="587"/>
      <c r="BM13" s="587"/>
      <c r="BN13" s="588"/>
      <c r="BO13" s="639">
        <v>50.8</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3726642</v>
      </c>
      <c r="CS13" s="587"/>
      <c r="CT13" s="587"/>
      <c r="CU13" s="587"/>
      <c r="CV13" s="587"/>
      <c r="CW13" s="587"/>
      <c r="CX13" s="587"/>
      <c r="CY13" s="588"/>
      <c r="CZ13" s="639">
        <v>8.3000000000000007</v>
      </c>
      <c r="DA13" s="639"/>
      <c r="DB13" s="639"/>
      <c r="DC13" s="639"/>
      <c r="DD13" s="592">
        <v>1982895</v>
      </c>
      <c r="DE13" s="587"/>
      <c r="DF13" s="587"/>
      <c r="DG13" s="587"/>
      <c r="DH13" s="587"/>
      <c r="DI13" s="587"/>
      <c r="DJ13" s="587"/>
      <c r="DK13" s="587"/>
      <c r="DL13" s="587"/>
      <c r="DM13" s="587"/>
      <c r="DN13" s="587"/>
      <c r="DO13" s="587"/>
      <c r="DP13" s="588"/>
      <c r="DQ13" s="592">
        <v>1613879</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244398</v>
      </c>
      <c r="BH14" s="587"/>
      <c r="BI14" s="587"/>
      <c r="BJ14" s="587"/>
      <c r="BK14" s="587"/>
      <c r="BL14" s="587"/>
      <c r="BM14" s="587"/>
      <c r="BN14" s="588"/>
      <c r="BO14" s="639">
        <v>1.7</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1579913</v>
      </c>
      <c r="CS14" s="587"/>
      <c r="CT14" s="587"/>
      <c r="CU14" s="587"/>
      <c r="CV14" s="587"/>
      <c r="CW14" s="587"/>
      <c r="CX14" s="587"/>
      <c r="CY14" s="588"/>
      <c r="CZ14" s="639">
        <v>3.5</v>
      </c>
      <c r="DA14" s="639"/>
      <c r="DB14" s="639"/>
      <c r="DC14" s="639"/>
      <c r="DD14" s="592">
        <v>144836</v>
      </c>
      <c r="DE14" s="587"/>
      <c r="DF14" s="587"/>
      <c r="DG14" s="587"/>
      <c r="DH14" s="587"/>
      <c r="DI14" s="587"/>
      <c r="DJ14" s="587"/>
      <c r="DK14" s="587"/>
      <c r="DL14" s="587"/>
      <c r="DM14" s="587"/>
      <c r="DN14" s="587"/>
      <c r="DO14" s="587"/>
      <c r="DP14" s="588"/>
      <c r="DQ14" s="592">
        <v>1407370</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43472</v>
      </c>
      <c r="S15" s="587"/>
      <c r="T15" s="587"/>
      <c r="U15" s="587"/>
      <c r="V15" s="587"/>
      <c r="W15" s="587"/>
      <c r="X15" s="587"/>
      <c r="Y15" s="588"/>
      <c r="Z15" s="639">
        <v>0.1</v>
      </c>
      <c r="AA15" s="639"/>
      <c r="AB15" s="639"/>
      <c r="AC15" s="639"/>
      <c r="AD15" s="640">
        <v>43472</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731733</v>
      </c>
      <c r="BH15" s="587"/>
      <c r="BI15" s="587"/>
      <c r="BJ15" s="587"/>
      <c r="BK15" s="587"/>
      <c r="BL15" s="587"/>
      <c r="BM15" s="587"/>
      <c r="BN15" s="588"/>
      <c r="BO15" s="639">
        <v>4.9000000000000004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3516196</v>
      </c>
      <c r="CS15" s="587"/>
      <c r="CT15" s="587"/>
      <c r="CU15" s="587"/>
      <c r="CV15" s="587"/>
      <c r="CW15" s="587"/>
      <c r="CX15" s="587"/>
      <c r="CY15" s="588"/>
      <c r="CZ15" s="639">
        <v>7.8</v>
      </c>
      <c r="DA15" s="639"/>
      <c r="DB15" s="639"/>
      <c r="DC15" s="639"/>
      <c r="DD15" s="592">
        <v>937707</v>
      </c>
      <c r="DE15" s="587"/>
      <c r="DF15" s="587"/>
      <c r="DG15" s="587"/>
      <c r="DH15" s="587"/>
      <c r="DI15" s="587"/>
      <c r="DJ15" s="587"/>
      <c r="DK15" s="587"/>
      <c r="DL15" s="587"/>
      <c r="DM15" s="587"/>
      <c r="DN15" s="587"/>
      <c r="DO15" s="587"/>
      <c r="DP15" s="588"/>
      <c r="DQ15" s="592">
        <v>2559634</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11181592</v>
      </c>
      <c r="S16" s="587"/>
      <c r="T16" s="587"/>
      <c r="U16" s="587"/>
      <c r="V16" s="587"/>
      <c r="W16" s="587"/>
      <c r="X16" s="587"/>
      <c r="Y16" s="588"/>
      <c r="Z16" s="639">
        <v>24.1</v>
      </c>
      <c r="AA16" s="639"/>
      <c r="AB16" s="639"/>
      <c r="AC16" s="639"/>
      <c r="AD16" s="640">
        <v>9559018</v>
      </c>
      <c r="AE16" s="640"/>
      <c r="AF16" s="640"/>
      <c r="AG16" s="640"/>
      <c r="AH16" s="640"/>
      <c r="AI16" s="640"/>
      <c r="AJ16" s="640"/>
      <c r="AK16" s="640"/>
      <c r="AL16" s="609">
        <v>35.799999999999997</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50</v>
      </c>
      <c r="BH16" s="587"/>
      <c r="BI16" s="587"/>
      <c r="BJ16" s="587"/>
      <c r="BK16" s="587"/>
      <c r="BL16" s="587"/>
      <c r="BM16" s="587"/>
      <c r="BN16" s="588"/>
      <c r="BO16" s="639">
        <v>0</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953764</v>
      </c>
      <c r="CS16" s="587"/>
      <c r="CT16" s="587"/>
      <c r="CU16" s="587"/>
      <c r="CV16" s="587"/>
      <c r="CW16" s="587"/>
      <c r="CX16" s="587"/>
      <c r="CY16" s="588"/>
      <c r="CZ16" s="639">
        <v>2.1</v>
      </c>
      <c r="DA16" s="639"/>
      <c r="DB16" s="639"/>
      <c r="DC16" s="639"/>
      <c r="DD16" s="592" t="s">
        <v>112</v>
      </c>
      <c r="DE16" s="587"/>
      <c r="DF16" s="587"/>
      <c r="DG16" s="587"/>
      <c r="DH16" s="587"/>
      <c r="DI16" s="587"/>
      <c r="DJ16" s="587"/>
      <c r="DK16" s="587"/>
      <c r="DL16" s="587"/>
      <c r="DM16" s="587"/>
      <c r="DN16" s="587"/>
      <c r="DO16" s="587"/>
      <c r="DP16" s="588"/>
      <c r="DQ16" s="592">
        <v>239545</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9559018</v>
      </c>
      <c r="S17" s="587"/>
      <c r="T17" s="587"/>
      <c r="U17" s="587"/>
      <c r="V17" s="587"/>
      <c r="W17" s="587"/>
      <c r="X17" s="587"/>
      <c r="Y17" s="588"/>
      <c r="Z17" s="639">
        <v>20.6</v>
      </c>
      <c r="AA17" s="639"/>
      <c r="AB17" s="639"/>
      <c r="AC17" s="639"/>
      <c r="AD17" s="640">
        <v>9559018</v>
      </c>
      <c r="AE17" s="640"/>
      <c r="AF17" s="640"/>
      <c r="AG17" s="640"/>
      <c r="AH17" s="640"/>
      <c r="AI17" s="640"/>
      <c r="AJ17" s="640"/>
      <c r="AK17" s="640"/>
      <c r="AL17" s="609">
        <v>35.799999999999997</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v>429196</v>
      </c>
      <c r="BH17" s="587"/>
      <c r="BI17" s="587"/>
      <c r="BJ17" s="587"/>
      <c r="BK17" s="587"/>
      <c r="BL17" s="587"/>
      <c r="BM17" s="587"/>
      <c r="BN17" s="588"/>
      <c r="BO17" s="639">
        <v>2.9</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6767401</v>
      </c>
      <c r="CS17" s="587"/>
      <c r="CT17" s="587"/>
      <c r="CU17" s="587"/>
      <c r="CV17" s="587"/>
      <c r="CW17" s="587"/>
      <c r="CX17" s="587"/>
      <c r="CY17" s="588"/>
      <c r="CZ17" s="639">
        <v>15.1</v>
      </c>
      <c r="DA17" s="639"/>
      <c r="DB17" s="639"/>
      <c r="DC17" s="639"/>
      <c r="DD17" s="592" t="s">
        <v>112</v>
      </c>
      <c r="DE17" s="587"/>
      <c r="DF17" s="587"/>
      <c r="DG17" s="587"/>
      <c r="DH17" s="587"/>
      <c r="DI17" s="587"/>
      <c r="DJ17" s="587"/>
      <c r="DK17" s="587"/>
      <c r="DL17" s="587"/>
      <c r="DM17" s="587"/>
      <c r="DN17" s="587"/>
      <c r="DO17" s="587"/>
      <c r="DP17" s="588"/>
      <c r="DQ17" s="592">
        <v>6724907</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1622522</v>
      </c>
      <c r="S18" s="587"/>
      <c r="T18" s="587"/>
      <c r="U18" s="587"/>
      <c r="V18" s="587"/>
      <c r="W18" s="587"/>
      <c r="X18" s="587"/>
      <c r="Y18" s="588"/>
      <c r="Z18" s="639">
        <v>3.5</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52</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66410</v>
      </c>
      <c r="BH19" s="587"/>
      <c r="BI19" s="587"/>
      <c r="BJ19" s="587"/>
      <c r="BK19" s="587"/>
      <c r="BL19" s="587"/>
      <c r="BM19" s="587"/>
      <c r="BN19" s="588"/>
      <c r="BO19" s="639">
        <v>0.4</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28164686</v>
      </c>
      <c r="S20" s="587"/>
      <c r="T20" s="587"/>
      <c r="U20" s="587"/>
      <c r="V20" s="587"/>
      <c r="W20" s="587"/>
      <c r="X20" s="587"/>
      <c r="Y20" s="588"/>
      <c r="Z20" s="639">
        <v>60.7</v>
      </c>
      <c r="AA20" s="639"/>
      <c r="AB20" s="639"/>
      <c r="AC20" s="639"/>
      <c r="AD20" s="640">
        <v>26541761</v>
      </c>
      <c r="AE20" s="640"/>
      <c r="AF20" s="640"/>
      <c r="AG20" s="640"/>
      <c r="AH20" s="640"/>
      <c r="AI20" s="640"/>
      <c r="AJ20" s="640"/>
      <c r="AK20" s="640"/>
      <c r="AL20" s="609">
        <v>99.4</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66410</v>
      </c>
      <c r="BH20" s="587"/>
      <c r="BI20" s="587"/>
      <c r="BJ20" s="587"/>
      <c r="BK20" s="587"/>
      <c r="BL20" s="587"/>
      <c r="BM20" s="587"/>
      <c r="BN20" s="588"/>
      <c r="BO20" s="639">
        <v>0.4</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44918325</v>
      </c>
      <c r="CS20" s="587"/>
      <c r="CT20" s="587"/>
      <c r="CU20" s="587"/>
      <c r="CV20" s="587"/>
      <c r="CW20" s="587"/>
      <c r="CX20" s="587"/>
      <c r="CY20" s="588"/>
      <c r="CZ20" s="639">
        <v>100</v>
      </c>
      <c r="DA20" s="639"/>
      <c r="DB20" s="639"/>
      <c r="DC20" s="639"/>
      <c r="DD20" s="592">
        <v>5098326</v>
      </c>
      <c r="DE20" s="587"/>
      <c r="DF20" s="587"/>
      <c r="DG20" s="587"/>
      <c r="DH20" s="587"/>
      <c r="DI20" s="587"/>
      <c r="DJ20" s="587"/>
      <c r="DK20" s="587"/>
      <c r="DL20" s="587"/>
      <c r="DM20" s="587"/>
      <c r="DN20" s="587"/>
      <c r="DO20" s="587"/>
      <c r="DP20" s="588"/>
      <c r="DQ20" s="592">
        <v>32154159</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14657</v>
      </c>
      <c r="S21" s="587"/>
      <c r="T21" s="587"/>
      <c r="U21" s="587"/>
      <c r="V21" s="587"/>
      <c r="W21" s="587"/>
      <c r="X21" s="587"/>
      <c r="Y21" s="588"/>
      <c r="Z21" s="639">
        <v>0</v>
      </c>
      <c r="AA21" s="639"/>
      <c r="AB21" s="639"/>
      <c r="AC21" s="639"/>
      <c r="AD21" s="640">
        <v>14657</v>
      </c>
      <c r="AE21" s="640"/>
      <c r="AF21" s="640"/>
      <c r="AG21" s="640"/>
      <c r="AH21" s="640"/>
      <c r="AI21" s="640"/>
      <c r="AJ21" s="640"/>
      <c r="AK21" s="640"/>
      <c r="AL21" s="609">
        <v>0.1</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66059</v>
      </c>
      <c r="BH21" s="587"/>
      <c r="BI21" s="587"/>
      <c r="BJ21" s="587"/>
      <c r="BK21" s="587"/>
      <c r="BL21" s="587"/>
      <c r="BM21" s="587"/>
      <c r="BN21" s="588"/>
      <c r="BO21" s="639">
        <v>0.4</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569950</v>
      </c>
      <c r="S22" s="587"/>
      <c r="T22" s="587"/>
      <c r="U22" s="587"/>
      <c r="V22" s="587"/>
      <c r="W22" s="587"/>
      <c r="X22" s="587"/>
      <c r="Y22" s="588"/>
      <c r="Z22" s="639">
        <v>1.2</v>
      </c>
      <c r="AA22" s="639"/>
      <c r="AB22" s="639"/>
      <c r="AC22" s="639"/>
      <c r="AD22" s="640" t="s">
        <v>112</v>
      </c>
      <c r="AE22" s="640"/>
      <c r="AF22" s="640"/>
      <c r="AG22" s="640"/>
      <c r="AH22" s="640"/>
      <c r="AI22" s="640"/>
      <c r="AJ22" s="640"/>
      <c r="AK22" s="640"/>
      <c r="AL22" s="609" t="s">
        <v>112</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578288</v>
      </c>
      <c r="S23" s="587"/>
      <c r="T23" s="587"/>
      <c r="U23" s="587"/>
      <c r="V23" s="587"/>
      <c r="W23" s="587"/>
      <c r="X23" s="587"/>
      <c r="Y23" s="588"/>
      <c r="Z23" s="639">
        <v>1.2</v>
      </c>
      <c r="AA23" s="639"/>
      <c r="AB23" s="639"/>
      <c r="AC23" s="639"/>
      <c r="AD23" s="640">
        <v>77735</v>
      </c>
      <c r="AE23" s="640"/>
      <c r="AF23" s="640"/>
      <c r="AG23" s="640"/>
      <c r="AH23" s="640"/>
      <c r="AI23" s="640"/>
      <c r="AJ23" s="640"/>
      <c r="AK23" s="640"/>
      <c r="AL23" s="609">
        <v>0.3</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v>351</v>
      </c>
      <c r="BH23" s="587"/>
      <c r="BI23" s="587"/>
      <c r="BJ23" s="587"/>
      <c r="BK23" s="587"/>
      <c r="BL23" s="587"/>
      <c r="BM23" s="587"/>
      <c r="BN23" s="588"/>
      <c r="BO23" s="639">
        <v>0</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229744</v>
      </c>
      <c r="S24" s="587"/>
      <c r="T24" s="587"/>
      <c r="U24" s="587"/>
      <c r="V24" s="587"/>
      <c r="W24" s="587"/>
      <c r="X24" s="587"/>
      <c r="Y24" s="588"/>
      <c r="Z24" s="639">
        <v>0.5</v>
      </c>
      <c r="AA24" s="639"/>
      <c r="AB24" s="639"/>
      <c r="AC24" s="639"/>
      <c r="AD24" s="640" t="s">
        <v>112</v>
      </c>
      <c r="AE24" s="640"/>
      <c r="AF24" s="640"/>
      <c r="AG24" s="640"/>
      <c r="AH24" s="640"/>
      <c r="AI24" s="640"/>
      <c r="AJ24" s="640"/>
      <c r="AK24" s="640"/>
      <c r="AL24" s="609" t="s">
        <v>112</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22612401</v>
      </c>
      <c r="CS24" s="637"/>
      <c r="CT24" s="637"/>
      <c r="CU24" s="637"/>
      <c r="CV24" s="637"/>
      <c r="CW24" s="637"/>
      <c r="CX24" s="637"/>
      <c r="CY24" s="684"/>
      <c r="CZ24" s="688">
        <v>50.3</v>
      </c>
      <c r="DA24" s="689"/>
      <c r="DB24" s="689"/>
      <c r="DC24" s="690"/>
      <c r="DD24" s="683">
        <v>17219320</v>
      </c>
      <c r="DE24" s="637"/>
      <c r="DF24" s="637"/>
      <c r="DG24" s="637"/>
      <c r="DH24" s="637"/>
      <c r="DI24" s="637"/>
      <c r="DJ24" s="637"/>
      <c r="DK24" s="684"/>
      <c r="DL24" s="683">
        <v>16649338</v>
      </c>
      <c r="DM24" s="637"/>
      <c r="DN24" s="637"/>
      <c r="DO24" s="637"/>
      <c r="DP24" s="637"/>
      <c r="DQ24" s="637"/>
      <c r="DR24" s="637"/>
      <c r="DS24" s="637"/>
      <c r="DT24" s="637"/>
      <c r="DU24" s="637"/>
      <c r="DV24" s="684"/>
      <c r="DW24" s="685">
        <v>57.3</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5636382</v>
      </c>
      <c r="S25" s="587"/>
      <c r="T25" s="587"/>
      <c r="U25" s="587"/>
      <c r="V25" s="587"/>
      <c r="W25" s="587"/>
      <c r="X25" s="587"/>
      <c r="Y25" s="588"/>
      <c r="Z25" s="639">
        <v>12.2</v>
      </c>
      <c r="AA25" s="639"/>
      <c r="AB25" s="639"/>
      <c r="AC25" s="639"/>
      <c r="AD25" s="640" t="s">
        <v>112</v>
      </c>
      <c r="AE25" s="640"/>
      <c r="AF25" s="640"/>
      <c r="AG25" s="640"/>
      <c r="AH25" s="640"/>
      <c r="AI25" s="640"/>
      <c r="AJ25" s="640"/>
      <c r="AK25" s="640"/>
      <c r="AL25" s="609" t="s">
        <v>112</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8628771</v>
      </c>
      <c r="CS25" s="605"/>
      <c r="CT25" s="605"/>
      <c r="CU25" s="605"/>
      <c r="CV25" s="605"/>
      <c r="CW25" s="605"/>
      <c r="CX25" s="605"/>
      <c r="CY25" s="606"/>
      <c r="CZ25" s="589">
        <v>19.2</v>
      </c>
      <c r="DA25" s="607"/>
      <c r="DB25" s="607"/>
      <c r="DC25" s="608"/>
      <c r="DD25" s="592">
        <v>8023383</v>
      </c>
      <c r="DE25" s="605"/>
      <c r="DF25" s="605"/>
      <c r="DG25" s="605"/>
      <c r="DH25" s="605"/>
      <c r="DI25" s="605"/>
      <c r="DJ25" s="605"/>
      <c r="DK25" s="606"/>
      <c r="DL25" s="592">
        <v>7757688</v>
      </c>
      <c r="DM25" s="605"/>
      <c r="DN25" s="605"/>
      <c r="DO25" s="605"/>
      <c r="DP25" s="605"/>
      <c r="DQ25" s="605"/>
      <c r="DR25" s="605"/>
      <c r="DS25" s="605"/>
      <c r="DT25" s="605"/>
      <c r="DU25" s="605"/>
      <c r="DV25" s="606"/>
      <c r="DW25" s="609">
        <v>26.7</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v>3537</v>
      </c>
      <c r="S26" s="587"/>
      <c r="T26" s="587"/>
      <c r="U26" s="587"/>
      <c r="V26" s="587"/>
      <c r="W26" s="587"/>
      <c r="X26" s="587"/>
      <c r="Y26" s="588"/>
      <c r="Z26" s="639">
        <v>0</v>
      </c>
      <c r="AA26" s="639"/>
      <c r="AB26" s="639"/>
      <c r="AC26" s="639"/>
      <c r="AD26" s="640">
        <v>3537</v>
      </c>
      <c r="AE26" s="640"/>
      <c r="AF26" s="640"/>
      <c r="AG26" s="640"/>
      <c r="AH26" s="640"/>
      <c r="AI26" s="640"/>
      <c r="AJ26" s="640"/>
      <c r="AK26" s="640"/>
      <c r="AL26" s="609">
        <v>0</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5591071</v>
      </c>
      <c r="CS26" s="587"/>
      <c r="CT26" s="587"/>
      <c r="CU26" s="587"/>
      <c r="CV26" s="587"/>
      <c r="CW26" s="587"/>
      <c r="CX26" s="587"/>
      <c r="CY26" s="588"/>
      <c r="CZ26" s="589">
        <v>12.4</v>
      </c>
      <c r="DA26" s="607"/>
      <c r="DB26" s="607"/>
      <c r="DC26" s="608"/>
      <c r="DD26" s="592">
        <v>5120330</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2735465</v>
      </c>
      <c r="S27" s="587"/>
      <c r="T27" s="587"/>
      <c r="U27" s="587"/>
      <c r="V27" s="587"/>
      <c r="W27" s="587"/>
      <c r="X27" s="587"/>
      <c r="Y27" s="588"/>
      <c r="Z27" s="639">
        <v>5.9</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14808457</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7216229</v>
      </c>
      <c r="CS27" s="605"/>
      <c r="CT27" s="605"/>
      <c r="CU27" s="605"/>
      <c r="CV27" s="605"/>
      <c r="CW27" s="605"/>
      <c r="CX27" s="605"/>
      <c r="CY27" s="606"/>
      <c r="CZ27" s="589">
        <v>16.100000000000001</v>
      </c>
      <c r="DA27" s="607"/>
      <c r="DB27" s="607"/>
      <c r="DC27" s="608"/>
      <c r="DD27" s="592">
        <v>2471030</v>
      </c>
      <c r="DE27" s="605"/>
      <c r="DF27" s="605"/>
      <c r="DG27" s="605"/>
      <c r="DH27" s="605"/>
      <c r="DI27" s="605"/>
      <c r="DJ27" s="605"/>
      <c r="DK27" s="606"/>
      <c r="DL27" s="592">
        <v>2168219</v>
      </c>
      <c r="DM27" s="605"/>
      <c r="DN27" s="605"/>
      <c r="DO27" s="605"/>
      <c r="DP27" s="605"/>
      <c r="DQ27" s="605"/>
      <c r="DR27" s="605"/>
      <c r="DS27" s="605"/>
      <c r="DT27" s="605"/>
      <c r="DU27" s="605"/>
      <c r="DV27" s="606"/>
      <c r="DW27" s="609">
        <v>7.5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106376</v>
      </c>
      <c r="S28" s="587"/>
      <c r="T28" s="587"/>
      <c r="U28" s="587"/>
      <c r="V28" s="587"/>
      <c r="W28" s="587"/>
      <c r="X28" s="587"/>
      <c r="Y28" s="588"/>
      <c r="Z28" s="639">
        <v>0.2</v>
      </c>
      <c r="AA28" s="639"/>
      <c r="AB28" s="639"/>
      <c r="AC28" s="639"/>
      <c r="AD28" s="640">
        <v>31231</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6767401</v>
      </c>
      <c r="CS28" s="587"/>
      <c r="CT28" s="587"/>
      <c r="CU28" s="587"/>
      <c r="CV28" s="587"/>
      <c r="CW28" s="587"/>
      <c r="CX28" s="587"/>
      <c r="CY28" s="588"/>
      <c r="CZ28" s="589">
        <v>15.1</v>
      </c>
      <c r="DA28" s="607"/>
      <c r="DB28" s="607"/>
      <c r="DC28" s="608"/>
      <c r="DD28" s="592">
        <v>6724907</v>
      </c>
      <c r="DE28" s="587"/>
      <c r="DF28" s="587"/>
      <c r="DG28" s="587"/>
      <c r="DH28" s="587"/>
      <c r="DI28" s="587"/>
      <c r="DJ28" s="587"/>
      <c r="DK28" s="588"/>
      <c r="DL28" s="592">
        <v>6723431</v>
      </c>
      <c r="DM28" s="587"/>
      <c r="DN28" s="587"/>
      <c r="DO28" s="587"/>
      <c r="DP28" s="587"/>
      <c r="DQ28" s="587"/>
      <c r="DR28" s="587"/>
      <c r="DS28" s="587"/>
      <c r="DT28" s="587"/>
      <c r="DU28" s="587"/>
      <c r="DV28" s="588"/>
      <c r="DW28" s="609">
        <v>23.2</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9036</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6767401</v>
      </c>
      <c r="CS29" s="605"/>
      <c r="CT29" s="605"/>
      <c r="CU29" s="605"/>
      <c r="CV29" s="605"/>
      <c r="CW29" s="605"/>
      <c r="CX29" s="605"/>
      <c r="CY29" s="606"/>
      <c r="CZ29" s="589">
        <v>15.1</v>
      </c>
      <c r="DA29" s="607"/>
      <c r="DB29" s="607"/>
      <c r="DC29" s="608"/>
      <c r="DD29" s="592">
        <v>6724907</v>
      </c>
      <c r="DE29" s="605"/>
      <c r="DF29" s="605"/>
      <c r="DG29" s="605"/>
      <c r="DH29" s="605"/>
      <c r="DI29" s="605"/>
      <c r="DJ29" s="605"/>
      <c r="DK29" s="606"/>
      <c r="DL29" s="592">
        <v>6723431</v>
      </c>
      <c r="DM29" s="605"/>
      <c r="DN29" s="605"/>
      <c r="DO29" s="605"/>
      <c r="DP29" s="605"/>
      <c r="DQ29" s="605"/>
      <c r="DR29" s="605"/>
      <c r="DS29" s="605"/>
      <c r="DT29" s="605"/>
      <c r="DU29" s="605"/>
      <c r="DV29" s="606"/>
      <c r="DW29" s="609">
        <v>23.2</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784279</v>
      </c>
      <c r="S30" s="587"/>
      <c r="T30" s="587"/>
      <c r="U30" s="587"/>
      <c r="V30" s="587"/>
      <c r="W30" s="587"/>
      <c r="X30" s="587"/>
      <c r="Y30" s="588"/>
      <c r="Z30" s="639">
        <v>1.7</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98.4</v>
      </c>
      <c r="BH30" s="653"/>
      <c r="BI30" s="653"/>
      <c r="BJ30" s="653"/>
      <c r="BK30" s="653"/>
      <c r="BL30" s="653"/>
      <c r="BM30" s="654">
        <v>92.2</v>
      </c>
      <c r="BN30" s="653"/>
      <c r="BO30" s="653"/>
      <c r="BP30" s="653"/>
      <c r="BQ30" s="655"/>
      <c r="BR30" s="652">
        <v>98.2</v>
      </c>
      <c r="BS30" s="653"/>
      <c r="BT30" s="653"/>
      <c r="BU30" s="653"/>
      <c r="BV30" s="653"/>
      <c r="BW30" s="653"/>
      <c r="BX30" s="654">
        <v>91.5</v>
      </c>
      <c r="BY30" s="653"/>
      <c r="BZ30" s="653"/>
      <c r="CA30" s="653"/>
      <c r="CB30" s="655"/>
      <c r="CD30" s="658"/>
      <c r="CE30" s="659"/>
      <c r="CF30" s="623" t="s">
        <v>292</v>
      </c>
      <c r="CG30" s="620"/>
      <c r="CH30" s="620"/>
      <c r="CI30" s="620"/>
      <c r="CJ30" s="620"/>
      <c r="CK30" s="620"/>
      <c r="CL30" s="620"/>
      <c r="CM30" s="620"/>
      <c r="CN30" s="620"/>
      <c r="CO30" s="620"/>
      <c r="CP30" s="620"/>
      <c r="CQ30" s="621"/>
      <c r="CR30" s="586">
        <v>5990411</v>
      </c>
      <c r="CS30" s="587"/>
      <c r="CT30" s="587"/>
      <c r="CU30" s="587"/>
      <c r="CV30" s="587"/>
      <c r="CW30" s="587"/>
      <c r="CX30" s="587"/>
      <c r="CY30" s="588"/>
      <c r="CZ30" s="589">
        <v>13.3</v>
      </c>
      <c r="DA30" s="607"/>
      <c r="DB30" s="607"/>
      <c r="DC30" s="608"/>
      <c r="DD30" s="592">
        <v>5949352</v>
      </c>
      <c r="DE30" s="587"/>
      <c r="DF30" s="587"/>
      <c r="DG30" s="587"/>
      <c r="DH30" s="587"/>
      <c r="DI30" s="587"/>
      <c r="DJ30" s="587"/>
      <c r="DK30" s="588"/>
      <c r="DL30" s="592">
        <v>5949352</v>
      </c>
      <c r="DM30" s="587"/>
      <c r="DN30" s="587"/>
      <c r="DO30" s="587"/>
      <c r="DP30" s="587"/>
      <c r="DQ30" s="587"/>
      <c r="DR30" s="587"/>
      <c r="DS30" s="587"/>
      <c r="DT30" s="587"/>
      <c r="DU30" s="587"/>
      <c r="DV30" s="588"/>
      <c r="DW30" s="609">
        <v>20.5</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1273087</v>
      </c>
      <c r="S31" s="587"/>
      <c r="T31" s="587"/>
      <c r="U31" s="587"/>
      <c r="V31" s="587"/>
      <c r="W31" s="587"/>
      <c r="X31" s="587"/>
      <c r="Y31" s="588"/>
      <c r="Z31" s="639">
        <v>2.7</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98.6</v>
      </c>
      <c r="BH31" s="605"/>
      <c r="BI31" s="605"/>
      <c r="BJ31" s="605"/>
      <c r="BK31" s="605"/>
      <c r="BL31" s="605"/>
      <c r="BM31" s="641">
        <v>94</v>
      </c>
      <c r="BN31" s="651"/>
      <c r="BO31" s="651"/>
      <c r="BP31" s="651"/>
      <c r="BQ31" s="615"/>
      <c r="BR31" s="650">
        <v>98.5</v>
      </c>
      <c r="BS31" s="605"/>
      <c r="BT31" s="605"/>
      <c r="BU31" s="605"/>
      <c r="BV31" s="605"/>
      <c r="BW31" s="605"/>
      <c r="BX31" s="641">
        <v>93.6</v>
      </c>
      <c r="BY31" s="651"/>
      <c r="BZ31" s="651"/>
      <c r="CA31" s="651"/>
      <c r="CB31" s="615"/>
      <c r="CD31" s="658"/>
      <c r="CE31" s="659"/>
      <c r="CF31" s="623" t="s">
        <v>296</v>
      </c>
      <c r="CG31" s="620"/>
      <c r="CH31" s="620"/>
      <c r="CI31" s="620"/>
      <c r="CJ31" s="620"/>
      <c r="CK31" s="620"/>
      <c r="CL31" s="620"/>
      <c r="CM31" s="620"/>
      <c r="CN31" s="620"/>
      <c r="CO31" s="620"/>
      <c r="CP31" s="620"/>
      <c r="CQ31" s="621"/>
      <c r="CR31" s="586">
        <v>776990</v>
      </c>
      <c r="CS31" s="605"/>
      <c r="CT31" s="605"/>
      <c r="CU31" s="605"/>
      <c r="CV31" s="605"/>
      <c r="CW31" s="605"/>
      <c r="CX31" s="605"/>
      <c r="CY31" s="606"/>
      <c r="CZ31" s="589">
        <v>1.7</v>
      </c>
      <c r="DA31" s="607"/>
      <c r="DB31" s="607"/>
      <c r="DC31" s="608"/>
      <c r="DD31" s="592">
        <v>775555</v>
      </c>
      <c r="DE31" s="605"/>
      <c r="DF31" s="605"/>
      <c r="DG31" s="605"/>
      <c r="DH31" s="605"/>
      <c r="DI31" s="605"/>
      <c r="DJ31" s="605"/>
      <c r="DK31" s="606"/>
      <c r="DL31" s="592">
        <v>774079</v>
      </c>
      <c r="DM31" s="605"/>
      <c r="DN31" s="605"/>
      <c r="DO31" s="605"/>
      <c r="DP31" s="605"/>
      <c r="DQ31" s="605"/>
      <c r="DR31" s="605"/>
      <c r="DS31" s="605"/>
      <c r="DT31" s="605"/>
      <c r="DU31" s="605"/>
      <c r="DV31" s="606"/>
      <c r="DW31" s="609">
        <v>2.7</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956877</v>
      </c>
      <c r="S32" s="587"/>
      <c r="T32" s="587"/>
      <c r="U32" s="587"/>
      <c r="V32" s="587"/>
      <c r="W32" s="587"/>
      <c r="X32" s="587"/>
      <c r="Y32" s="588"/>
      <c r="Z32" s="639">
        <v>2.1</v>
      </c>
      <c r="AA32" s="639"/>
      <c r="AB32" s="639"/>
      <c r="AC32" s="639"/>
      <c r="AD32" s="640">
        <v>21878</v>
      </c>
      <c r="AE32" s="640"/>
      <c r="AF32" s="640"/>
      <c r="AG32" s="640"/>
      <c r="AH32" s="640"/>
      <c r="AI32" s="640"/>
      <c r="AJ32" s="640"/>
      <c r="AK32" s="640"/>
      <c r="AL32" s="609">
        <v>0.1</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98.2</v>
      </c>
      <c r="BH32" s="571"/>
      <c r="BI32" s="571"/>
      <c r="BJ32" s="571"/>
      <c r="BK32" s="571"/>
      <c r="BL32" s="571"/>
      <c r="BM32" s="634">
        <v>90.5</v>
      </c>
      <c r="BN32" s="571"/>
      <c r="BO32" s="571"/>
      <c r="BP32" s="571"/>
      <c r="BQ32" s="628"/>
      <c r="BR32" s="649">
        <v>97.7</v>
      </c>
      <c r="BS32" s="571"/>
      <c r="BT32" s="571"/>
      <c r="BU32" s="571"/>
      <c r="BV32" s="571"/>
      <c r="BW32" s="571"/>
      <c r="BX32" s="634">
        <v>89.9</v>
      </c>
      <c r="BY32" s="571"/>
      <c r="BZ32" s="571"/>
      <c r="CA32" s="571"/>
      <c r="CB32" s="628"/>
      <c r="CD32" s="660"/>
      <c r="CE32" s="661"/>
      <c r="CF32" s="623" t="s">
        <v>299</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5309500</v>
      </c>
      <c r="S33" s="587"/>
      <c r="T33" s="587"/>
      <c r="U33" s="587"/>
      <c r="V33" s="587"/>
      <c r="W33" s="587"/>
      <c r="X33" s="587"/>
      <c r="Y33" s="588"/>
      <c r="Z33" s="639">
        <v>11.4</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16253834</v>
      </c>
      <c r="CS33" s="605"/>
      <c r="CT33" s="605"/>
      <c r="CU33" s="605"/>
      <c r="CV33" s="605"/>
      <c r="CW33" s="605"/>
      <c r="CX33" s="605"/>
      <c r="CY33" s="606"/>
      <c r="CZ33" s="589">
        <v>36.200000000000003</v>
      </c>
      <c r="DA33" s="607"/>
      <c r="DB33" s="607"/>
      <c r="DC33" s="608"/>
      <c r="DD33" s="592">
        <v>13430706</v>
      </c>
      <c r="DE33" s="605"/>
      <c r="DF33" s="605"/>
      <c r="DG33" s="605"/>
      <c r="DH33" s="605"/>
      <c r="DI33" s="605"/>
      <c r="DJ33" s="605"/>
      <c r="DK33" s="606"/>
      <c r="DL33" s="592">
        <v>9971530</v>
      </c>
      <c r="DM33" s="605"/>
      <c r="DN33" s="605"/>
      <c r="DO33" s="605"/>
      <c r="DP33" s="605"/>
      <c r="DQ33" s="605"/>
      <c r="DR33" s="605"/>
      <c r="DS33" s="605"/>
      <c r="DT33" s="605"/>
      <c r="DU33" s="605"/>
      <c r="DV33" s="606"/>
      <c r="DW33" s="609">
        <v>34.299999999999997</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6393262</v>
      </c>
      <c r="CS34" s="587"/>
      <c r="CT34" s="587"/>
      <c r="CU34" s="587"/>
      <c r="CV34" s="587"/>
      <c r="CW34" s="587"/>
      <c r="CX34" s="587"/>
      <c r="CY34" s="588"/>
      <c r="CZ34" s="589">
        <v>14.2</v>
      </c>
      <c r="DA34" s="607"/>
      <c r="DB34" s="607"/>
      <c r="DC34" s="608"/>
      <c r="DD34" s="592">
        <v>5303277</v>
      </c>
      <c r="DE34" s="587"/>
      <c r="DF34" s="587"/>
      <c r="DG34" s="587"/>
      <c r="DH34" s="587"/>
      <c r="DI34" s="587"/>
      <c r="DJ34" s="587"/>
      <c r="DK34" s="588"/>
      <c r="DL34" s="592">
        <v>4685157</v>
      </c>
      <c r="DM34" s="587"/>
      <c r="DN34" s="587"/>
      <c r="DO34" s="587"/>
      <c r="DP34" s="587"/>
      <c r="DQ34" s="587"/>
      <c r="DR34" s="587"/>
      <c r="DS34" s="587"/>
      <c r="DT34" s="587"/>
      <c r="DU34" s="587"/>
      <c r="DV34" s="588"/>
      <c r="DW34" s="609">
        <v>16.100000000000001</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2344000</v>
      </c>
      <c r="S35" s="587"/>
      <c r="T35" s="587"/>
      <c r="U35" s="587"/>
      <c r="V35" s="587"/>
      <c r="W35" s="587"/>
      <c r="X35" s="587"/>
      <c r="Y35" s="588"/>
      <c r="Z35" s="639">
        <v>5.0999999999999996</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4750109</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871678</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480541</v>
      </c>
      <c r="CS35" s="605"/>
      <c r="CT35" s="605"/>
      <c r="CU35" s="605"/>
      <c r="CV35" s="605"/>
      <c r="CW35" s="605"/>
      <c r="CX35" s="605"/>
      <c r="CY35" s="606"/>
      <c r="CZ35" s="589">
        <v>1.1000000000000001</v>
      </c>
      <c r="DA35" s="607"/>
      <c r="DB35" s="607"/>
      <c r="DC35" s="608"/>
      <c r="DD35" s="592">
        <v>435896</v>
      </c>
      <c r="DE35" s="605"/>
      <c r="DF35" s="605"/>
      <c r="DG35" s="605"/>
      <c r="DH35" s="605"/>
      <c r="DI35" s="605"/>
      <c r="DJ35" s="605"/>
      <c r="DK35" s="606"/>
      <c r="DL35" s="592">
        <v>433878</v>
      </c>
      <c r="DM35" s="605"/>
      <c r="DN35" s="605"/>
      <c r="DO35" s="605"/>
      <c r="DP35" s="605"/>
      <c r="DQ35" s="605"/>
      <c r="DR35" s="605"/>
      <c r="DS35" s="605"/>
      <c r="DT35" s="605"/>
      <c r="DU35" s="605"/>
      <c r="DV35" s="606"/>
      <c r="DW35" s="609">
        <v>1.5</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46371864</v>
      </c>
      <c r="S36" s="627"/>
      <c r="T36" s="627"/>
      <c r="U36" s="627"/>
      <c r="V36" s="627"/>
      <c r="W36" s="627"/>
      <c r="X36" s="627"/>
      <c r="Y36" s="630"/>
      <c r="Z36" s="631">
        <v>100</v>
      </c>
      <c r="AA36" s="631"/>
      <c r="AB36" s="631"/>
      <c r="AC36" s="631"/>
      <c r="AD36" s="632">
        <v>26690799</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982057</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282725</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4228243</v>
      </c>
      <c r="CS36" s="587"/>
      <c r="CT36" s="587"/>
      <c r="CU36" s="587"/>
      <c r="CV36" s="587"/>
      <c r="CW36" s="587"/>
      <c r="CX36" s="587"/>
      <c r="CY36" s="588"/>
      <c r="CZ36" s="589">
        <v>9.4</v>
      </c>
      <c r="DA36" s="607"/>
      <c r="DB36" s="607"/>
      <c r="DC36" s="608"/>
      <c r="DD36" s="592">
        <v>3615357</v>
      </c>
      <c r="DE36" s="587"/>
      <c r="DF36" s="587"/>
      <c r="DG36" s="587"/>
      <c r="DH36" s="587"/>
      <c r="DI36" s="587"/>
      <c r="DJ36" s="587"/>
      <c r="DK36" s="588"/>
      <c r="DL36" s="592">
        <v>2346561</v>
      </c>
      <c r="DM36" s="587"/>
      <c r="DN36" s="587"/>
      <c r="DO36" s="587"/>
      <c r="DP36" s="587"/>
      <c r="DQ36" s="587"/>
      <c r="DR36" s="587"/>
      <c r="DS36" s="587"/>
      <c r="DT36" s="587"/>
      <c r="DU36" s="587"/>
      <c r="DV36" s="588"/>
      <c r="DW36" s="609">
        <v>8.1</v>
      </c>
      <c r="DX36" s="610"/>
      <c r="DY36" s="610"/>
      <c r="DZ36" s="610"/>
      <c r="EA36" s="610"/>
      <c r="EB36" s="610"/>
      <c r="EC36" s="611"/>
    </row>
    <row r="37" spans="2:133" ht="11.25" customHeight="1">
      <c r="AQ37" s="612" t="s">
        <v>314</v>
      </c>
      <c r="AR37" s="613"/>
      <c r="AS37" s="613"/>
      <c r="AT37" s="613"/>
      <c r="AU37" s="613"/>
      <c r="AV37" s="613"/>
      <c r="AW37" s="613"/>
      <c r="AX37" s="613"/>
      <c r="AY37" s="614"/>
      <c r="AZ37" s="586">
        <v>946847</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13688</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153033</v>
      </c>
      <c r="CS37" s="605"/>
      <c r="CT37" s="605"/>
      <c r="CU37" s="605"/>
      <c r="CV37" s="605"/>
      <c r="CW37" s="605"/>
      <c r="CX37" s="605"/>
      <c r="CY37" s="606"/>
      <c r="CZ37" s="589">
        <v>0.3</v>
      </c>
      <c r="DA37" s="607"/>
      <c r="DB37" s="607"/>
      <c r="DC37" s="608"/>
      <c r="DD37" s="592">
        <v>151578</v>
      </c>
      <c r="DE37" s="605"/>
      <c r="DF37" s="605"/>
      <c r="DG37" s="605"/>
      <c r="DH37" s="605"/>
      <c r="DI37" s="605"/>
      <c r="DJ37" s="605"/>
      <c r="DK37" s="606"/>
      <c r="DL37" s="592">
        <v>146754</v>
      </c>
      <c r="DM37" s="605"/>
      <c r="DN37" s="605"/>
      <c r="DO37" s="605"/>
      <c r="DP37" s="605"/>
      <c r="DQ37" s="605"/>
      <c r="DR37" s="605"/>
      <c r="DS37" s="605"/>
      <c r="DT37" s="605"/>
      <c r="DU37" s="605"/>
      <c r="DV37" s="606"/>
      <c r="DW37" s="609">
        <v>0.5</v>
      </c>
      <c r="DX37" s="610"/>
      <c r="DY37" s="610"/>
      <c r="DZ37" s="610"/>
      <c r="EA37" s="610"/>
      <c r="EB37" s="610"/>
      <c r="EC37" s="611"/>
    </row>
    <row r="38" spans="2:133" ht="11.25" customHeight="1">
      <c r="AQ38" s="612" t="s">
        <v>317</v>
      </c>
      <c r="AR38" s="613"/>
      <c r="AS38" s="613"/>
      <c r="AT38" s="613"/>
      <c r="AU38" s="613"/>
      <c r="AV38" s="613"/>
      <c r="AW38" s="613"/>
      <c r="AX38" s="613"/>
      <c r="AY38" s="614"/>
      <c r="AZ38" s="586">
        <v>540903</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22988</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3170078</v>
      </c>
      <c r="CS38" s="587"/>
      <c r="CT38" s="587"/>
      <c r="CU38" s="587"/>
      <c r="CV38" s="587"/>
      <c r="CW38" s="587"/>
      <c r="CX38" s="587"/>
      <c r="CY38" s="588"/>
      <c r="CZ38" s="589">
        <v>7.1</v>
      </c>
      <c r="DA38" s="607"/>
      <c r="DB38" s="607"/>
      <c r="DC38" s="608"/>
      <c r="DD38" s="592">
        <v>2790902</v>
      </c>
      <c r="DE38" s="587"/>
      <c r="DF38" s="587"/>
      <c r="DG38" s="587"/>
      <c r="DH38" s="587"/>
      <c r="DI38" s="587"/>
      <c r="DJ38" s="587"/>
      <c r="DK38" s="588"/>
      <c r="DL38" s="592">
        <v>2505934</v>
      </c>
      <c r="DM38" s="587"/>
      <c r="DN38" s="587"/>
      <c r="DO38" s="587"/>
      <c r="DP38" s="587"/>
      <c r="DQ38" s="587"/>
      <c r="DR38" s="587"/>
      <c r="DS38" s="587"/>
      <c r="DT38" s="587"/>
      <c r="DU38" s="587"/>
      <c r="DV38" s="588"/>
      <c r="DW38" s="609">
        <v>8.6</v>
      </c>
      <c r="DX38" s="610"/>
      <c r="DY38" s="610"/>
      <c r="DZ38" s="610"/>
      <c r="EA38" s="610"/>
      <c r="EB38" s="610"/>
      <c r="EC38" s="611"/>
    </row>
    <row r="39" spans="2:133" ht="11.25" customHeight="1">
      <c r="AQ39" s="612" t="s">
        <v>320</v>
      </c>
      <c r="AR39" s="613"/>
      <c r="AS39" s="613"/>
      <c r="AT39" s="613"/>
      <c r="AU39" s="613"/>
      <c r="AV39" s="613"/>
      <c r="AW39" s="613"/>
      <c r="AX39" s="613"/>
      <c r="AY39" s="614"/>
      <c r="AZ39" s="586">
        <v>25777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81</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1625510</v>
      </c>
      <c r="CS39" s="605"/>
      <c r="CT39" s="605"/>
      <c r="CU39" s="605"/>
      <c r="CV39" s="605"/>
      <c r="CW39" s="605"/>
      <c r="CX39" s="605"/>
      <c r="CY39" s="606"/>
      <c r="CZ39" s="589">
        <v>3.6</v>
      </c>
      <c r="DA39" s="607"/>
      <c r="DB39" s="607"/>
      <c r="DC39" s="608"/>
      <c r="DD39" s="592">
        <v>1050074</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487352</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95</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356200</v>
      </c>
      <c r="CS40" s="587"/>
      <c r="CT40" s="587"/>
      <c r="CU40" s="587"/>
      <c r="CV40" s="587"/>
      <c r="CW40" s="587"/>
      <c r="CX40" s="587"/>
      <c r="CY40" s="588"/>
      <c r="CZ40" s="589">
        <v>0.8</v>
      </c>
      <c r="DA40" s="607"/>
      <c r="DB40" s="607"/>
      <c r="DC40" s="608"/>
      <c r="DD40" s="592">
        <v>235200</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1767173</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298</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6052090</v>
      </c>
      <c r="CS42" s="587"/>
      <c r="CT42" s="587"/>
      <c r="CU42" s="587"/>
      <c r="CV42" s="587"/>
      <c r="CW42" s="587"/>
      <c r="CX42" s="587"/>
      <c r="CY42" s="588"/>
      <c r="CZ42" s="589">
        <v>13.5</v>
      </c>
      <c r="DA42" s="590"/>
      <c r="DB42" s="590"/>
      <c r="DC42" s="591"/>
      <c r="DD42" s="592">
        <v>1504133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64966</v>
      </c>
      <c r="CS43" s="605"/>
      <c r="CT43" s="605"/>
      <c r="CU43" s="605"/>
      <c r="CV43" s="605"/>
      <c r="CW43" s="605"/>
      <c r="CX43" s="605"/>
      <c r="CY43" s="606"/>
      <c r="CZ43" s="589">
        <v>0.1</v>
      </c>
      <c r="DA43" s="607"/>
      <c r="DB43" s="607"/>
      <c r="DC43" s="608"/>
      <c r="DD43" s="592">
        <v>59666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5098326</v>
      </c>
      <c r="CS44" s="587"/>
      <c r="CT44" s="587"/>
      <c r="CU44" s="587"/>
      <c r="CV44" s="587"/>
      <c r="CW44" s="587"/>
      <c r="CX44" s="587"/>
      <c r="CY44" s="588"/>
      <c r="CZ44" s="589">
        <v>11.4</v>
      </c>
      <c r="DA44" s="590"/>
      <c r="DB44" s="590"/>
      <c r="DC44" s="591"/>
      <c r="DD44" s="592">
        <v>1264588</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2741854</v>
      </c>
      <c r="CS45" s="605"/>
      <c r="CT45" s="605"/>
      <c r="CU45" s="605"/>
      <c r="CV45" s="605"/>
      <c r="CW45" s="605"/>
      <c r="CX45" s="605"/>
      <c r="CY45" s="606"/>
      <c r="CZ45" s="589">
        <v>6.1</v>
      </c>
      <c r="DA45" s="607"/>
      <c r="DB45" s="607"/>
      <c r="DC45" s="608"/>
      <c r="DD45" s="592">
        <v>83521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2261081</v>
      </c>
      <c r="CS46" s="587"/>
      <c r="CT46" s="587"/>
      <c r="CU46" s="587"/>
      <c r="CV46" s="587"/>
      <c r="CW46" s="587"/>
      <c r="CX46" s="587"/>
      <c r="CY46" s="588"/>
      <c r="CZ46" s="589">
        <v>5</v>
      </c>
      <c r="DA46" s="590"/>
      <c r="DB46" s="590"/>
      <c r="DC46" s="591"/>
      <c r="DD46" s="592">
        <v>1175401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953764</v>
      </c>
      <c r="CS47" s="605"/>
      <c r="CT47" s="605"/>
      <c r="CU47" s="605"/>
      <c r="CV47" s="605"/>
      <c r="CW47" s="605"/>
      <c r="CX47" s="605"/>
      <c r="CY47" s="606"/>
      <c r="CZ47" s="589">
        <v>2.1</v>
      </c>
      <c r="DA47" s="607"/>
      <c r="DB47" s="607"/>
      <c r="DC47" s="608"/>
      <c r="DD47" s="592">
        <v>239545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342</v>
      </c>
      <c r="CS48" s="587"/>
      <c r="CT48" s="587"/>
      <c r="CU48" s="587"/>
      <c r="CV48" s="587"/>
      <c r="CW48" s="587"/>
      <c r="CX48" s="587"/>
      <c r="CY48" s="588"/>
      <c r="CZ48" s="589" t="s">
        <v>342</v>
      </c>
      <c r="DA48" s="590"/>
      <c r="DB48" s="590"/>
      <c r="DC48" s="591"/>
      <c r="DD48" s="592" t="s">
        <v>342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343</v>
      </c>
      <c r="CE49" s="568"/>
      <c r="CF49" s="568"/>
      <c r="CG49" s="568"/>
      <c r="CH49" s="568"/>
      <c r="CI49" s="568"/>
      <c r="CJ49" s="568"/>
      <c r="CK49" s="568"/>
      <c r="CL49" s="568"/>
      <c r="CM49" s="568"/>
      <c r="CN49" s="568"/>
      <c r="CO49" s="568"/>
      <c r="CP49" s="568"/>
      <c r="CQ49" s="569"/>
      <c r="CR49" s="570">
        <v>44918325</v>
      </c>
      <c r="CS49" s="571"/>
      <c r="CT49" s="571"/>
      <c r="CU49" s="571"/>
      <c r="CV49" s="571"/>
      <c r="CW49" s="571"/>
      <c r="CX49" s="571"/>
      <c r="CY49" s="572"/>
      <c r="CZ49" s="573">
        <v>100</v>
      </c>
      <c r="DA49" s="574"/>
      <c r="DB49" s="574"/>
      <c r="DC49" s="575"/>
      <c r="DD49" s="576">
        <v>32154159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1" zoomScale="70" zoomScaleNormal="25" zoomScaleSheetLayoutView="70" workbookViewId="0">
      <selection activeCell="DQ13" sqref="DQ13:DU1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366</v>
      </c>
      <c r="C7" s="1045"/>
      <c r="D7" s="1045"/>
      <c r="E7" s="1045"/>
      <c r="F7" s="1045"/>
      <c r="G7" s="1045"/>
      <c r="H7" s="1045"/>
      <c r="I7" s="1045"/>
      <c r="J7" s="1045"/>
      <c r="K7" s="1045"/>
      <c r="L7" s="1045"/>
      <c r="M7" s="1045"/>
      <c r="N7" s="1045"/>
      <c r="O7" s="1045"/>
      <c r="P7" s="1046"/>
      <c r="Q7" s="1098">
        <v>46242</v>
      </c>
      <c r="R7" s="1099"/>
      <c r="S7" s="1099"/>
      <c r="T7" s="1099"/>
      <c r="U7" s="1099"/>
      <c r="V7" s="1099">
        <v>44689</v>
      </c>
      <c r="W7" s="1099"/>
      <c r="X7" s="1099"/>
      <c r="Y7" s="1099"/>
      <c r="Z7" s="1099"/>
      <c r="AA7" s="1099">
        <v>1554</v>
      </c>
      <c r="AB7" s="1099"/>
      <c r="AC7" s="1099"/>
      <c r="AD7" s="1099"/>
      <c r="AE7" s="1100"/>
      <c r="AF7" s="1101">
        <v>1083</v>
      </c>
      <c r="AG7" s="1102"/>
      <c r="AH7" s="1102"/>
      <c r="AI7" s="1102"/>
      <c r="AJ7" s="1103"/>
      <c r="AK7" s="1085">
        <v>17508</v>
      </c>
      <c r="AL7" s="1086"/>
      <c r="AM7" s="1086"/>
      <c r="AN7" s="1086"/>
      <c r="AO7" s="1086"/>
      <c r="AP7" s="1086">
        <v>56950</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558</v>
      </c>
      <c r="BT7" s="1090"/>
      <c r="BU7" s="1090"/>
      <c r="BV7" s="1090"/>
      <c r="BW7" s="1090"/>
      <c r="BX7" s="1090"/>
      <c r="BY7" s="1090"/>
      <c r="BZ7" s="1090"/>
      <c r="CA7" s="1090"/>
      <c r="CB7" s="1090"/>
      <c r="CC7" s="1090"/>
      <c r="CD7" s="1090"/>
      <c r="CE7" s="1090"/>
      <c r="CF7" s="1090"/>
      <c r="CG7" s="1091"/>
      <c r="CH7" s="1082">
        <v>3</v>
      </c>
      <c r="CI7" s="1083"/>
      <c r="CJ7" s="1083"/>
      <c r="CK7" s="1083"/>
      <c r="CL7" s="1084"/>
      <c r="CM7" s="1082">
        <v>527</v>
      </c>
      <c r="CN7" s="1083"/>
      <c r="CO7" s="1083"/>
      <c r="CP7" s="1083"/>
      <c r="CQ7" s="1084"/>
      <c r="CR7" s="1082">
        <v>100</v>
      </c>
      <c r="CS7" s="1083"/>
      <c r="CT7" s="1083"/>
      <c r="CU7" s="1083"/>
      <c r="CV7" s="1084"/>
      <c r="CW7" s="1082">
        <v>18</v>
      </c>
      <c r="CX7" s="1083"/>
      <c r="CY7" s="1083"/>
      <c r="CZ7" s="1083"/>
      <c r="DA7" s="1084"/>
      <c r="DB7" s="1082" t="s">
        <v>570</v>
      </c>
      <c r="DC7" s="1083"/>
      <c r="DD7" s="1083"/>
      <c r="DE7" s="1083"/>
      <c r="DF7" s="1084"/>
      <c r="DG7" s="1082" t="s">
        <v>565</v>
      </c>
      <c r="DH7" s="1083"/>
      <c r="DI7" s="1083"/>
      <c r="DJ7" s="1083"/>
      <c r="DK7" s="1084"/>
      <c r="DL7" s="1082" t="s">
        <v>565</v>
      </c>
      <c r="DM7" s="1083"/>
      <c r="DN7" s="1083"/>
      <c r="DO7" s="1083"/>
      <c r="DP7" s="1084"/>
      <c r="DQ7" s="1082" t="s">
        <v>565</v>
      </c>
      <c r="DR7" s="1083"/>
      <c r="DS7" s="1083"/>
      <c r="DT7" s="1083"/>
      <c r="DU7" s="1084"/>
      <c r="DV7" s="1109"/>
      <c r="DW7" s="1110"/>
      <c r="DX7" s="1110"/>
      <c r="DY7" s="1110"/>
      <c r="DZ7" s="1111"/>
      <c r="EA7" s="205"/>
    </row>
    <row r="8" spans="1:131" s="206" customFormat="1" ht="26.25" customHeight="1">
      <c r="A8" s="212">
        <v>2</v>
      </c>
      <c r="B8" s="1025" t="s">
        <v>367</v>
      </c>
      <c r="C8" s="1026"/>
      <c r="D8" s="1026"/>
      <c r="E8" s="1026"/>
      <c r="F8" s="1026"/>
      <c r="G8" s="1026"/>
      <c r="H8" s="1026"/>
      <c r="I8" s="1026"/>
      <c r="J8" s="1026"/>
      <c r="K8" s="1026"/>
      <c r="L8" s="1026"/>
      <c r="M8" s="1026"/>
      <c r="N8" s="1026"/>
      <c r="O8" s="1026"/>
      <c r="P8" s="1027"/>
      <c r="Q8" s="1037">
        <v>31</v>
      </c>
      <c r="R8" s="1038"/>
      <c r="S8" s="1038"/>
      <c r="T8" s="1038"/>
      <c r="U8" s="1038"/>
      <c r="V8" s="1038">
        <v>132</v>
      </c>
      <c r="W8" s="1038"/>
      <c r="X8" s="1038"/>
      <c r="Y8" s="1038"/>
      <c r="Z8" s="1038"/>
      <c r="AA8" s="1038">
        <v>-101</v>
      </c>
      <c r="AB8" s="1038"/>
      <c r="AC8" s="1038"/>
      <c r="AD8" s="1038"/>
      <c r="AE8" s="1039"/>
      <c r="AF8" s="1031">
        <v>-101</v>
      </c>
      <c r="AG8" s="1032"/>
      <c r="AH8" s="1032"/>
      <c r="AI8" s="1032"/>
      <c r="AJ8" s="1033"/>
      <c r="AK8" s="1080" t="s">
        <v>542</v>
      </c>
      <c r="AL8" s="1081"/>
      <c r="AM8" s="1081"/>
      <c r="AN8" s="1081"/>
      <c r="AO8" s="1081"/>
      <c r="AP8" s="1081">
        <v>79</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559</v>
      </c>
      <c r="BT8" s="1009"/>
      <c r="BU8" s="1009"/>
      <c r="BV8" s="1009"/>
      <c r="BW8" s="1009"/>
      <c r="BX8" s="1009"/>
      <c r="BY8" s="1009"/>
      <c r="BZ8" s="1009"/>
      <c r="CA8" s="1009"/>
      <c r="CB8" s="1009"/>
      <c r="CC8" s="1009"/>
      <c r="CD8" s="1009"/>
      <c r="CE8" s="1009"/>
      <c r="CF8" s="1009"/>
      <c r="CG8" s="1010"/>
      <c r="CH8" s="983">
        <v>7</v>
      </c>
      <c r="CI8" s="984"/>
      <c r="CJ8" s="984"/>
      <c r="CK8" s="984"/>
      <c r="CL8" s="985"/>
      <c r="CM8" s="983">
        <v>368</v>
      </c>
      <c r="CN8" s="984"/>
      <c r="CO8" s="984"/>
      <c r="CP8" s="984"/>
      <c r="CQ8" s="985"/>
      <c r="CR8" s="983">
        <v>204</v>
      </c>
      <c r="CS8" s="984"/>
      <c r="CT8" s="984"/>
      <c r="CU8" s="984"/>
      <c r="CV8" s="985"/>
      <c r="CW8" s="983" t="s">
        <v>565</v>
      </c>
      <c r="CX8" s="984"/>
      <c r="CY8" s="984"/>
      <c r="CZ8" s="984"/>
      <c r="DA8" s="985"/>
      <c r="DB8" s="983" t="s">
        <v>565</v>
      </c>
      <c r="DC8" s="984"/>
      <c r="DD8" s="984"/>
      <c r="DE8" s="984"/>
      <c r="DF8" s="985"/>
      <c r="DG8" s="983" t="s">
        <v>565</v>
      </c>
      <c r="DH8" s="984"/>
      <c r="DI8" s="984"/>
      <c r="DJ8" s="984"/>
      <c r="DK8" s="985"/>
      <c r="DL8" s="983" t="s">
        <v>565</v>
      </c>
      <c r="DM8" s="984"/>
      <c r="DN8" s="984"/>
      <c r="DO8" s="984"/>
      <c r="DP8" s="985"/>
      <c r="DQ8" s="983" t="s">
        <v>565</v>
      </c>
      <c r="DR8" s="984"/>
      <c r="DS8" s="984"/>
      <c r="DT8" s="984"/>
      <c r="DU8" s="985"/>
      <c r="DV8" s="986"/>
      <c r="DW8" s="987"/>
      <c r="DX8" s="987"/>
      <c r="DY8" s="987"/>
      <c r="DZ8" s="988"/>
      <c r="EA8" s="205"/>
    </row>
    <row r="9" spans="1:131" s="206" customFormat="1" ht="26.25" customHeight="1">
      <c r="A9" s="212">
        <v>3</v>
      </c>
      <c r="B9" s="1025" t="s">
        <v>368</v>
      </c>
      <c r="C9" s="1026"/>
      <c r="D9" s="1026"/>
      <c r="E9" s="1026"/>
      <c r="F9" s="1026"/>
      <c r="G9" s="1026"/>
      <c r="H9" s="1026"/>
      <c r="I9" s="1026"/>
      <c r="J9" s="1026"/>
      <c r="K9" s="1026"/>
      <c r="L9" s="1026"/>
      <c r="M9" s="1026"/>
      <c r="N9" s="1026"/>
      <c r="O9" s="1026"/>
      <c r="P9" s="1027"/>
      <c r="Q9" s="1037">
        <v>13</v>
      </c>
      <c r="R9" s="1038"/>
      <c r="S9" s="1038"/>
      <c r="T9" s="1038"/>
      <c r="U9" s="1038"/>
      <c r="V9" s="1038">
        <v>13</v>
      </c>
      <c r="W9" s="1038"/>
      <c r="X9" s="1038"/>
      <c r="Y9" s="1038"/>
      <c r="Z9" s="1038"/>
      <c r="AA9" s="1038">
        <v>1</v>
      </c>
      <c r="AB9" s="1038"/>
      <c r="AC9" s="1038"/>
      <c r="AD9" s="1038"/>
      <c r="AE9" s="1039"/>
      <c r="AF9" s="1031">
        <v>1</v>
      </c>
      <c r="AG9" s="1032"/>
      <c r="AH9" s="1032"/>
      <c r="AI9" s="1032"/>
      <c r="AJ9" s="1033"/>
      <c r="AK9" s="1080" t="s">
        <v>542</v>
      </c>
      <c r="AL9" s="1081"/>
      <c r="AM9" s="1081"/>
      <c r="AN9" s="1081"/>
      <c r="AO9" s="1081"/>
      <c r="AP9" s="1081" t="s">
        <v>542</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t="s">
        <v>564</v>
      </c>
      <c r="BS9" s="1008" t="s">
        <v>560</v>
      </c>
      <c r="BT9" s="1009"/>
      <c r="BU9" s="1009"/>
      <c r="BV9" s="1009"/>
      <c r="BW9" s="1009"/>
      <c r="BX9" s="1009"/>
      <c r="BY9" s="1009"/>
      <c r="BZ9" s="1009"/>
      <c r="CA9" s="1009"/>
      <c r="CB9" s="1009"/>
      <c r="CC9" s="1009"/>
      <c r="CD9" s="1009"/>
      <c r="CE9" s="1009"/>
      <c r="CF9" s="1009"/>
      <c r="CG9" s="1010"/>
      <c r="CH9" s="983">
        <v>3</v>
      </c>
      <c r="CI9" s="984"/>
      <c r="CJ9" s="984"/>
      <c r="CK9" s="984"/>
      <c r="CL9" s="985"/>
      <c r="CM9" s="983">
        <v>154</v>
      </c>
      <c r="CN9" s="984"/>
      <c r="CO9" s="984"/>
      <c r="CP9" s="984"/>
      <c r="CQ9" s="985"/>
      <c r="CR9" s="983">
        <v>20</v>
      </c>
      <c r="CS9" s="984"/>
      <c r="CT9" s="984"/>
      <c r="CU9" s="984"/>
      <c r="CV9" s="985"/>
      <c r="CW9" s="983" t="s">
        <v>565</v>
      </c>
      <c r="CX9" s="984"/>
      <c r="CY9" s="984"/>
      <c r="CZ9" s="984"/>
      <c r="DA9" s="985"/>
      <c r="DB9" s="983" t="s">
        <v>565</v>
      </c>
      <c r="DC9" s="984"/>
      <c r="DD9" s="984"/>
      <c r="DE9" s="984"/>
      <c r="DF9" s="985"/>
      <c r="DG9" s="983" t="s">
        <v>565</v>
      </c>
      <c r="DH9" s="984"/>
      <c r="DI9" s="984"/>
      <c r="DJ9" s="984"/>
      <c r="DK9" s="985"/>
      <c r="DL9" s="983" t="s">
        <v>565</v>
      </c>
      <c r="DM9" s="984"/>
      <c r="DN9" s="984"/>
      <c r="DO9" s="984"/>
      <c r="DP9" s="985"/>
      <c r="DQ9" s="983" t="s">
        <v>565</v>
      </c>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561</v>
      </c>
      <c r="BT10" s="1009"/>
      <c r="BU10" s="1009"/>
      <c r="BV10" s="1009"/>
      <c r="BW10" s="1009"/>
      <c r="BX10" s="1009"/>
      <c r="BY10" s="1009"/>
      <c r="BZ10" s="1009"/>
      <c r="CA10" s="1009"/>
      <c r="CB10" s="1009"/>
      <c r="CC10" s="1009"/>
      <c r="CD10" s="1009"/>
      <c r="CE10" s="1009"/>
      <c r="CF10" s="1009"/>
      <c r="CG10" s="1010"/>
      <c r="CH10" s="983">
        <v>0</v>
      </c>
      <c r="CI10" s="984"/>
      <c r="CJ10" s="984"/>
      <c r="CK10" s="984"/>
      <c r="CL10" s="985"/>
      <c r="CM10" s="983">
        <v>3</v>
      </c>
      <c r="CN10" s="984"/>
      <c r="CO10" s="984"/>
      <c r="CP10" s="984"/>
      <c r="CQ10" s="985"/>
      <c r="CR10" s="983">
        <v>1</v>
      </c>
      <c r="CS10" s="984"/>
      <c r="CT10" s="984"/>
      <c r="CU10" s="984"/>
      <c r="CV10" s="985"/>
      <c r="CW10" s="983" t="s">
        <v>565</v>
      </c>
      <c r="CX10" s="984"/>
      <c r="CY10" s="984"/>
      <c r="CZ10" s="984"/>
      <c r="DA10" s="985"/>
      <c r="DB10" s="983" t="s">
        <v>565</v>
      </c>
      <c r="DC10" s="984"/>
      <c r="DD10" s="984"/>
      <c r="DE10" s="984"/>
      <c r="DF10" s="985"/>
      <c r="DG10" s="983" t="s">
        <v>565</v>
      </c>
      <c r="DH10" s="984"/>
      <c r="DI10" s="984"/>
      <c r="DJ10" s="984"/>
      <c r="DK10" s="985"/>
      <c r="DL10" s="983" t="s">
        <v>565</v>
      </c>
      <c r="DM10" s="984"/>
      <c r="DN10" s="984"/>
      <c r="DO10" s="984"/>
      <c r="DP10" s="985"/>
      <c r="DQ10" s="983" t="s">
        <v>565</v>
      </c>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562</v>
      </c>
      <c r="BT11" s="1009"/>
      <c r="BU11" s="1009"/>
      <c r="BV11" s="1009"/>
      <c r="BW11" s="1009"/>
      <c r="BX11" s="1009"/>
      <c r="BY11" s="1009"/>
      <c r="BZ11" s="1009"/>
      <c r="CA11" s="1009"/>
      <c r="CB11" s="1009"/>
      <c r="CC11" s="1009"/>
      <c r="CD11" s="1009"/>
      <c r="CE11" s="1009"/>
      <c r="CF11" s="1009"/>
      <c r="CG11" s="1010"/>
      <c r="CH11" s="983">
        <v>-3</v>
      </c>
      <c r="CI11" s="984"/>
      <c r="CJ11" s="984"/>
      <c r="CK11" s="984"/>
      <c r="CL11" s="985"/>
      <c r="CM11" s="983">
        <v>82</v>
      </c>
      <c r="CN11" s="984"/>
      <c r="CO11" s="984"/>
      <c r="CP11" s="984"/>
      <c r="CQ11" s="985"/>
      <c r="CR11" s="983">
        <v>80</v>
      </c>
      <c r="CS11" s="984"/>
      <c r="CT11" s="984"/>
      <c r="CU11" s="984"/>
      <c r="CV11" s="985"/>
      <c r="CW11" s="983">
        <v>3</v>
      </c>
      <c r="CX11" s="984"/>
      <c r="CY11" s="984"/>
      <c r="CZ11" s="984"/>
      <c r="DA11" s="985"/>
      <c r="DB11" s="983" t="s">
        <v>565</v>
      </c>
      <c r="DC11" s="984"/>
      <c r="DD11" s="984"/>
      <c r="DE11" s="984"/>
      <c r="DF11" s="985"/>
      <c r="DG11" s="983" t="s">
        <v>565</v>
      </c>
      <c r="DH11" s="984"/>
      <c r="DI11" s="984"/>
      <c r="DJ11" s="984"/>
      <c r="DK11" s="985"/>
      <c r="DL11" s="983" t="s">
        <v>565</v>
      </c>
      <c r="DM11" s="984"/>
      <c r="DN11" s="984"/>
      <c r="DO11" s="984"/>
      <c r="DP11" s="985"/>
      <c r="DQ11" s="983" t="s">
        <v>565</v>
      </c>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563</v>
      </c>
      <c r="BT12" s="1009"/>
      <c r="BU12" s="1009"/>
      <c r="BV12" s="1009"/>
      <c r="BW12" s="1009"/>
      <c r="BX12" s="1009"/>
      <c r="BY12" s="1009"/>
      <c r="BZ12" s="1009"/>
      <c r="CA12" s="1009"/>
      <c r="CB12" s="1009"/>
      <c r="CC12" s="1009"/>
      <c r="CD12" s="1009"/>
      <c r="CE12" s="1009"/>
      <c r="CF12" s="1009"/>
      <c r="CG12" s="1010"/>
      <c r="CH12" s="983">
        <v>0</v>
      </c>
      <c r="CI12" s="984"/>
      <c r="CJ12" s="984"/>
      <c r="CK12" s="984"/>
      <c r="CL12" s="985"/>
      <c r="CM12" s="983">
        <v>11</v>
      </c>
      <c r="CN12" s="984"/>
      <c r="CO12" s="984"/>
      <c r="CP12" s="984"/>
      <c r="CQ12" s="985"/>
      <c r="CR12" s="983">
        <v>3</v>
      </c>
      <c r="CS12" s="984"/>
      <c r="CT12" s="984"/>
      <c r="CU12" s="984"/>
      <c r="CV12" s="985"/>
      <c r="CW12" s="983" t="s">
        <v>565</v>
      </c>
      <c r="CX12" s="984"/>
      <c r="CY12" s="984"/>
      <c r="CZ12" s="984"/>
      <c r="DA12" s="985"/>
      <c r="DB12" s="983" t="s">
        <v>565</v>
      </c>
      <c r="DC12" s="984"/>
      <c r="DD12" s="984"/>
      <c r="DE12" s="984"/>
      <c r="DF12" s="985"/>
      <c r="DG12" s="983" t="s">
        <v>565</v>
      </c>
      <c r="DH12" s="984"/>
      <c r="DI12" s="984"/>
      <c r="DJ12" s="984"/>
      <c r="DK12" s="985"/>
      <c r="DL12" s="983" t="s">
        <v>565</v>
      </c>
      <c r="DM12" s="984"/>
      <c r="DN12" s="984"/>
      <c r="DO12" s="984"/>
      <c r="DP12" s="985"/>
      <c r="DQ12" s="983" t="s">
        <v>565</v>
      </c>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369</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370</v>
      </c>
      <c r="B23" s="938" t="s">
        <v>371</v>
      </c>
      <c r="C23" s="939"/>
      <c r="D23" s="939"/>
      <c r="E23" s="939"/>
      <c r="F23" s="939"/>
      <c r="G23" s="939"/>
      <c r="H23" s="939"/>
      <c r="I23" s="939"/>
      <c r="J23" s="939"/>
      <c r="K23" s="939"/>
      <c r="L23" s="939"/>
      <c r="M23" s="939"/>
      <c r="N23" s="939"/>
      <c r="O23" s="939"/>
      <c r="P23" s="940"/>
      <c r="Q23" s="1062">
        <v>46191</v>
      </c>
      <c r="R23" s="1063"/>
      <c r="S23" s="1063"/>
      <c r="T23" s="1063"/>
      <c r="U23" s="1063"/>
      <c r="V23" s="1063">
        <v>44738</v>
      </c>
      <c r="W23" s="1063"/>
      <c r="X23" s="1063"/>
      <c r="Y23" s="1063"/>
      <c r="Z23" s="1063"/>
      <c r="AA23" s="1063">
        <v>1454</v>
      </c>
      <c r="AB23" s="1063"/>
      <c r="AC23" s="1063"/>
      <c r="AD23" s="1063"/>
      <c r="AE23" s="1064"/>
      <c r="AF23" s="1065">
        <v>983</v>
      </c>
      <c r="AG23" s="1063"/>
      <c r="AH23" s="1063"/>
      <c r="AI23" s="1063"/>
      <c r="AJ23" s="1066"/>
      <c r="AK23" s="1067"/>
      <c r="AL23" s="1068"/>
      <c r="AM23" s="1068"/>
      <c r="AN23" s="1068"/>
      <c r="AO23" s="1068"/>
      <c r="AP23" s="1063">
        <v>57029</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349</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382</v>
      </c>
      <c r="C28" s="1045"/>
      <c r="D28" s="1045"/>
      <c r="E28" s="1045"/>
      <c r="F28" s="1045"/>
      <c r="G28" s="1045"/>
      <c r="H28" s="1045"/>
      <c r="I28" s="1045"/>
      <c r="J28" s="1045"/>
      <c r="K28" s="1045"/>
      <c r="L28" s="1045"/>
      <c r="M28" s="1045"/>
      <c r="N28" s="1045"/>
      <c r="O28" s="1045"/>
      <c r="P28" s="1046"/>
      <c r="Q28" s="1047">
        <v>10914</v>
      </c>
      <c r="R28" s="1048"/>
      <c r="S28" s="1048"/>
      <c r="T28" s="1048"/>
      <c r="U28" s="1048"/>
      <c r="V28" s="1048">
        <v>10117</v>
      </c>
      <c r="W28" s="1048"/>
      <c r="X28" s="1048"/>
      <c r="Y28" s="1048"/>
      <c r="Z28" s="1048"/>
      <c r="AA28" s="1048">
        <v>798</v>
      </c>
      <c r="AB28" s="1048"/>
      <c r="AC28" s="1048"/>
      <c r="AD28" s="1048"/>
      <c r="AE28" s="1049"/>
      <c r="AF28" s="1050">
        <v>798</v>
      </c>
      <c r="AG28" s="1048"/>
      <c r="AH28" s="1048"/>
      <c r="AI28" s="1048"/>
      <c r="AJ28" s="1051"/>
      <c r="AK28" s="1052">
        <v>487</v>
      </c>
      <c r="AL28" s="1040"/>
      <c r="AM28" s="1040"/>
      <c r="AN28" s="1040"/>
      <c r="AO28" s="1040"/>
      <c r="AP28" s="1040">
        <v>15</v>
      </c>
      <c r="AQ28" s="1040"/>
      <c r="AR28" s="1040"/>
      <c r="AS28" s="1040"/>
      <c r="AT28" s="1040"/>
      <c r="AU28" s="1040" t="s">
        <v>565</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383</v>
      </c>
      <c r="C29" s="1026"/>
      <c r="D29" s="1026"/>
      <c r="E29" s="1026"/>
      <c r="F29" s="1026"/>
      <c r="G29" s="1026"/>
      <c r="H29" s="1026"/>
      <c r="I29" s="1026"/>
      <c r="J29" s="1026"/>
      <c r="K29" s="1026"/>
      <c r="L29" s="1026"/>
      <c r="M29" s="1026"/>
      <c r="N29" s="1026"/>
      <c r="O29" s="1026"/>
      <c r="P29" s="1027"/>
      <c r="Q29" s="1037">
        <v>9620</v>
      </c>
      <c r="R29" s="1038"/>
      <c r="S29" s="1038"/>
      <c r="T29" s="1038"/>
      <c r="U29" s="1038"/>
      <c r="V29" s="1038">
        <v>9501</v>
      </c>
      <c r="W29" s="1038"/>
      <c r="X29" s="1038"/>
      <c r="Y29" s="1038"/>
      <c r="Z29" s="1038"/>
      <c r="AA29" s="1038">
        <v>119</v>
      </c>
      <c r="AB29" s="1038"/>
      <c r="AC29" s="1038"/>
      <c r="AD29" s="1038"/>
      <c r="AE29" s="1039"/>
      <c r="AF29" s="1031">
        <v>119</v>
      </c>
      <c r="AG29" s="1032"/>
      <c r="AH29" s="1032"/>
      <c r="AI29" s="1032"/>
      <c r="AJ29" s="1033"/>
      <c r="AK29" s="974">
        <v>1388</v>
      </c>
      <c r="AL29" s="965"/>
      <c r="AM29" s="965"/>
      <c r="AN29" s="965"/>
      <c r="AO29" s="965"/>
      <c r="AP29" s="965" t="s">
        <v>543</v>
      </c>
      <c r="AQ29" s="965"/>
      <c r="AR29" s="965"/>
      <c r="AS29" s="965"/>
      <c r="AT29" s="965"/>
      <c r="AU29" s="965" t="s">
        <v>565</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384</v>
      </c>
      <c r="C30" s="1026"/>
      <c r="D30" s="1026"/>
      <c r="E30" s="1026"/>
      <c r="F30" s="1026"/>
      <c r="G30" s="1026"/>
      <c r="H30" s="1026"/>
      <c r="I30" s="1026"/>
      <c r="J30" s="1026"/>
      <c r="K30" s="1026"/>
      <c r="L30" s="1026"/>
      <c r="M30" s="1026"/>
      <c r="N30" s="1026"/>
      <c r="O30" s="1026"/>
      <c r="P30" s="1027"/>
      <c r="Q30" s="1037">
        <v>967</v>
      </c>
      <c r="R30" s="1038"/>
      <c r="S30" s="1038"/>
      <c r="T30" s="1038"/>
      <c r="U30" s="1038"/>
      <c r="V30" s="1038">
        <v>949</v>
      </c>
      <c r="W30" s="1038"/>
      <c r="X30" s="1038"/>
      <c r="Y30" s="1038"/>
      <c r="Z30" s="1038"/>
      <c r="AA30" s="1038">
        <v>19</v>
      </c>
      <c r="AB30" s="1038"/>
      <c r="AC30" s="1038"/>
      <c r="AD30" s="1038"/>
      <c r="AE30" s="1039"/>
      <c r="AF30" s="1031">
        <v>19</v>
      </c>
      <c r="AG30" s="1032"/>
      <c r="AH30" s="1032"/>
      <c r="AI30" s="1032"/>
      <c r="AJ30" s="1033"/>
      <c r="AK30" s="974">
        <v>287</v>
      </c>
      <c r="AL30" s="965"/>
      <c r="AM30" s="965"/>
      <c r="AN30" s="965"/>
      <c r="AO30" s="965"/>
      <c r="AP30" s="965" t="s">
        <v>543</v>
      </c>
      <c r="AQ30" s="965"/>
      <c r="AR30" s="965"/>
      <c r="AS30" s="965"/>
      <c r="AT30" s="965"/>
      <c r="AU30" s="965" t="s">
        <v>565</v>
      </c>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385</v>
      </c>
      <c r="C31" s="1026"/>
      <c r="D31" s="1026"/>
      <c r="E31" s="1026"/>
      <c r="F31" s="1026"/>
      <c r="G31" s="1026"/>
      <c r="H31" s="1026"/>
      <c r="I31" s="1026"/>
      <c r="J31" s="1026"/>
      <c r="K31" s="1026"/>
      <c r="L31" s="1026"/>
      <c r="M31" s="1026"/>
      <c r="N31" s="1026"/>
      <c r="O31" s="1026"/>
      <c r="P31" s="1027"/>
      <c r="Q31" s="1037">
        <v>38</v>
      </c>
      <c r="R31" s="1038"/>
      <c r="S31" s="1038"/>
      <c r="T31" s="1038"/>
      <c r="U31" s="1038"/>
      <c r="V31" s="1038">
        <v>38</v>
      </c>
      <c r="W31" s="1038"/>
      <c r="X31" s="1038"/>
      <c r="Y31" s="1038"/>
      <c r="Z31" s="1038"/>
      <c r="AA31" s="1038">
        <v>0</v>
      </c>
      <c r="AB31" s="1038"/>
      <c r="AC31" s="1038"/>
      <c r="AD31" s="1038"/>
      <c r="AE31" s="1039"/>
      <c r="AF31" s="1031">
        <v>0</v>
      </c>
      <c r="AG31" s="1032"/>
      <c r="AH31" s="1032"/>
      <c r="AI31" s="1032"/>
      <c r="AJ31" s="1033"/>
      <c r="AK31" s="974" t="s">
        <v>542</v>
      </c>
      <c r="AL31" s="965"/>
      <c r="AM31" s="965"/>
      <c r="AN31" s="965"/>
      <c r="AO31" s="965"/>
      <c r="AP31" s="965" t="s">
        <v>542</v>
      </c>
      <c r="AQ31" s="965"/>
      <c r="AR31" s="965"/>
      <c r="AS31" s="965"/>
      <c r="AT31" s="965"/>
      <c r="AU31" s="965" t="s">
        <v>565</v>
      </c>
      <c r="AV31" s="965"/>
      <c r="AW31" s="965"/>
      <c r="AX31" s="965"/>
      <c r="AY31" s="965"/>
      <c r="AZ31" s="1036"/>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386</v>
      </c>
      <c r="C32" s="1026"/>
      <c r="D32" s="1026"/>
      <c r="E32" s="1026"/>
      <c r="F32" s="1026"/>
      <c r="G32" s="1026"/>
      <c r="H32" s="1026"/>
      <c r="I32" s="1026"/>
      <c r="J32" s="1026"/>
      <c r="K32" s="1026"/>
      <c r="L32" s="1026"/>
      <c r="M32" s="1026"/>
      <c r="N32" s="1026"/>
      <c r="O32" s="1026"/>
      <c r="P32" s="1027"/>
      <c r="Q32" s="1037">
        <v>3373</v>
      </c>
      <c r="R32" s="1038"/>
      <c r="S32" s="1038"/>
      <c r="T32" s="1038"/>
      <c r="U32" s="1038"/>
      <c r="V32" s="1038">
        <v>3491</v>
      </c>
      <c r="W32" s="1038"/>
      <c r="X32" s="1038"/>
      <c r="Y32" s="1038"/>
      <c r="Z32" s="1038"/>
      <c r="AA32" s="1038">
        <v>-118</v>
      </c>
      <c r="AB32" s="1038"/>
      <c r="AC32" s="1038"/>
      <c r="AD32" s="1038"/>
      <c r="AE32" s="1039"/>
      <c r="AF32" s="1031">
        <v>306</v>
      </c>
      <c r="AG32" s="1032"/>
      <c r="AH32" s="1032"/>
      <c r="AI32" s="1032"/>
      <c r="AJ32" s="1033"/>
      <c r="AK32" s="974">
        <v>947</v>
      </c>
      <c r="AL32" s="965"/>
      <c r="AM32" s="965"/>
      <c r="AN32" s="965"/>
      <c r="AO32" s="965"/>
      <c r="AP32" s="965">
        <v>1787</v>
      </c>
      <c r="AQ32" s="965"/>
      <c r="AR32" s="965"/>
      <c r="AS32" s="965"/>
      <c r="AT32" s="965"/>
      <c r="AU32" s="965">
        <v>1259</v>
      </c>
      <c r="AV32" s="965"/>
      <c r="AW32" s="965"/>
      <c r="AX32" s="965"/>
      <c r="AY32" s="965"/>
      <c r="AZ32" s="1036"/>
      <c r="BA32" s="1036"/>
      <c r="BB32" s="1036"/>
      <c r="BC32" s="1036"/>
      <c r="BD32" s="1036"/>
      <c r="BE32" s="1020" t="s">
        <v>387</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388</v>
      </c>
      <c r="C33" s="1026"/>
      <c r="D33" s="1026"/>
      <c r="E33" s="1026"/>
      <c r="F33" s="1026"/>
      <c r="G33" s="1026"/>
      <c r="H33" s="1026"/>
      <c r="I33" s="1026"/>
      <c r="J33" s="1026"/>
      <c r="K33" s="1026"/>
      <c r="L33" s="1026"/>
      <c r="M33" s="1026"/>
      <c r="N33" s="1026"/>
      <c r="O33" s="1026"/>
      <c r="P33" s="1027"/>
      <c r="Q33" s="1037">
        <v>2670</v>
      </c>
      <c r="R33" s="1038"/>
      <c r="S33" s="1038"/>
      <c r="T33" s="1038"/>
      <c r="U33" s="1038"/>
      <c r="V33" s="1038">
        <v>2549</v>
      </c>
      <c r="W33" s="1038"/>
      <c r="X33" s="1038"/>
      <c r="Y33" s="1038"/>
      <c r="Z33" s="1038"/>
      <c r="AA33" s="1038">
        <v>122</v>
      </c>
      <c r="AB33" s="1038"/>
      <c r="AC33" s="1038"/>
      <c r="AD33" s="1038"/>
      <c r="AE33" s="1039"/>
      <c r="AF33" s="1031">
        <v>2717</v>
      </c>
      <c r="AG33" s="1032"/>
      <c r="AH33" s="1032"/>
      <c r="AI33" s="1032"/>
      <c r="AJ33" s="1033"/>
      <c r="AK33" s="974">
        <v>541</v>
      </c>
      <c r="AL33" s="965"/>
      <c r="AM33" s="965"/>
      <c r="AN33" s="965"/>
      <c r="AO33" s="965"/>
      <c r="AP33" s="965">
        <v>18479</v>
      </c>
      <c r="AQ33" s="965"/>
      <c r="AR33" s="965"/>
      <c r="AS33" s="965"/>
      <c r="AT33" s="965"/>
      <c r="AU33" s="965">
        <v>4971</v>
      </c>
      <c r="AV33" s="965"/>
      <c r="AW33" s="965"/>
      <c r="AX33" s="965"/>
      <c r="AY33" s="965"/>
      <c r="AZ33" s="1036"/>
      <c r="BA33" s="1036"/>
      <c r="BB33" s="1036"/>
      <c r="BC33" s="1036"/>
      <c r="BD33" s="1036"/>
      <c r="BE33" s="1020" t="s">
        <v>387</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389</v>
      </c>
      <c r="C34" s="1026"/>
      <c r="D34" s="1026"/>
      <c r="E34" s="1026"/>
      <c r="F34" s="1026"/>
      <c r="G34" s="1026"/>
      <c r="H34" s="1026"/>
      <c r="I34" s="1026"/>
      <c r="J34" s="1026"/>
      <c r="K34" s="1026"/>
      <c r="L34" s="1026"/>
      <c r="M34" s="1026"/>
      <c r="N34" s="1026"/>
      <c r="O34" s="1026"/>
      <c r="P34" s="1027"/>
      <c r="Q34" s="1037">
        <v>2681</v>
      </c>
      <c r="R34" s="1038"/>
      <c r="S34" s="1038"/>
      <c r="T34" s="1038"/>
      <c r="U34" s="1038"/>
      <c r="V34" s="1038">
        <v>2559</v>
      </c>
      <c r="W34" s="1038"/>
      <c r="X34" s="1038"/>
      <c r="Y34" s="1038"/>
      <c r="Z34" s="1038"/>
      <c r="AA34" s="1038">
        <v>123</v>
      </c>
      <c r="AB34" s="1038"/>
      <c r="AC34" s="1038"/>
      <c r="AD34" s="1038"/>
      <c r="AE34" s="1039"/>
      <c r="AF34" s="1031">
        <v>58</v>
      </c>
      <c r="AG34" s="1032"/>
      <c r="AH34" s="1032"/>
      <c r="AI34" s="1032"/>
      <c r="AJ34" s="1033"/>
      <c r="AK34" s="974">
        <v>537</v>
      </c>
      <c r="AL34" s="965"/>
      <c r="AM34" s="965"/>
      <c r="AN34" s="965"/>
      <c r="AO34" s="965"/>
      <c r="AP34" s="965">
        <v>10762</v>
      </c>
      <c r="AQ34" s="965"/>
      <c r="AR34" s="965"/>
      <c r="AS34" s="965"/>
      <c r="AT34" s="965"/>
      <c r="AU34" s="965">
        <v>10386</v>
      </c>
      <c r="AV34" s="965"/>
      <c r="AW34" s="965"/>
      <c r="AX34" s="965"/>
      <c r="AY34" s="965"/>
      <c r="AZ34" s="1036"/>
      <c r="BA34" s="1036"/>
      <c r="BB34" s="1036"/>
      <c r="BC34" s="1036"/>
      <c r="BD34" s="1036"/>
      <c r="BE34" s="1020" t="s">
        <v>390</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391</v>
      </c>
      <c r="C35" s="1026"/>
      <c r="D35" s="1026"/>
      <c r="E35" s="1026"/>
      <c r="F35" s="1026"/>
      <c r="G35" s="1026"/>
      <c r="H35" s="1026"/>
      <c r="I35" s="1026"/>
      <c r="J35" s="1026"/>
      <c r="K35" s="1026"/>
      <c r="L35" s="1026"/>
      <c r="M35" s="1026"/>
      <c r="N35" s="1026"/>
      <c r="O35" s="1026"/>
      <c r="P35" s="1027"/>
      <c r="Q35" s="1037">
        <v>825</v>
      </c>
      <c r="R35" s="1038"/>
      <c r="S35" s="1038"/>
      <c r="T35" s="1038"/>
      <c r="U35" s="1038"/>
      <c r="V35" s="1038">
        <v>794</v>
      </c>
      <c r="W35" s="1038"/>
      <c r="X35" s="1038"/>
      <c r="Y35" s="1038"/>
      <c r="Z35" s="1038"/>
      <c r="AA35" s="1038">
        <v>32</v>
      </c>
      <c r="AB35" s="1038"/>
      <c r="AC35" s="1038"/>
      <c r="AD35" s="1038"/>
      <c r="AE35" s="1039"/>
      <c r="AF35" s="1031">
        <v>32</v>
      </c>
      <c r="AG35" s="1032"/>
      <c r="AH35" s="1032"/>
      <c r="AI35" s="1032"/>
      <c r="AJ35" s="1033"/>
      <c r="AK35" s="974">
        <v>441</v>
      </c>
      <c r="AL35" s="965"/>
      <c r="AM35" s="965"/>
      <c r="AN35" s="965"/>
      <c r="AO35" s="965"/>
      <c r="AP35" s="965">
        <v>7103</v>
      </c>
      <c r="AQ35" s="965"/>
      <c r="AR35" s="965"/>
      <c r="AS35" s="965"/>
      <c r="AT35" s="965"/>
      <c r="AU35" s="965">
        <v>6101</v>
      </c>
      <c r="AV35" s="965"/>
      <c r="AW35" s="965"/>
      <c r="AX35" s="965"/>
      <c r="AY35" s="965"/>
      <c r="AZ35" s="1036"/>
      <c r="BA35" s="1036"/>
      <c r="BB35" s="1036"/>
      <c r="BC35" s="1036"/>
      <c r="BD35" s="1036"/>
      <c r="BE35" s="1020" t="s">
        <v>390</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392</v>
      </c>
      <c r="C36" s="1026"/>
      <c r="D36" s="1026"/>
      <c r="E36" s="1026"/>
      <c r="F36" s="1026"/>
      <c r="G36" s="1026"/>
      <c r="H36" s="1026"/>
      <c r="I36" s="1026"/>
      <c r="J36" s="1026"/>
      <c r="K36" s="1026"/>
      <c r="L36" s="1026"/>
      <c r="M36" s="1026"/>
      <c r="N36" s="1026"/>
      <c r="O36" s="1026"/>
      <c r="P36" s="1027"/>
      <c r="Q36" s="1037">
        <v>23</v>
      </c>
      <c r="R36" s="1038"/>
      <c r="S36" s="1038"/>
      <c r="T36" s="1038"/>
      <c r="U36" s="1038"/>
      <c r="V36" s="1038">
        <v>22</v>
      </c>
      <c r="W36" s="1038"/>
      <c r="X36" s="1038"/>
      <c r="Y36" s="1038"/>
      <c r="Z36" s="1038"/>
      <c r="AA36" s="1038">
        <v>2</v>
      </c>
      <c r="AB36" s="1038"/>
      <c r="AC36" s="1038"/>
      <c r="AD36" s="1038"/>
      <c r="AE36" s="1039"/>
      <c r="AF36" s="1031">
        <v>2</v>
      </c>
      <c r="AG36" s="1032"/>
      <c r="AH36" s="1032"/>
      <c r="AI36" s="1032"/>
      <c r="AJ36" s="1033"/>
      <c r="AK36" s="974">
        <v>4</v>
      </c>
      <c r="AL36" s="965"/>
      <c r="AM36" s="965"/>
      <c r="AN36" s="965"/>
      <c r="AO36" s="965"/>
      <c r="AP36" s="965">
        <v>113</v>
      </c>
      <c r="AQ36" s="965"/>
      <c r="AR36" s="965"/>
      <c r="AS36" s="965"/>
      <c r="AT36" s="965"/>
      <c r="AU36" s="965">
        <v>21</v>
      </c>
      <c r="AV36" s="965"/>
      <c r="AW36" s="965"/>
      <c r="AX36" s="965"/>
      <c r="AY36" s="965"/>
      <c r="AZ36" s="1036"/>
      <c r="BA36" s="1036"/>
      <c r="BB36" s="1036"/>
      <c r="BC36" s="1036"/>
      <c r="BD36" s="1036"/>
      <c r="BE36" s="1020" t="s">
        <v>390</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393</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370</v>
      </c>
      <c r="B63" s="938" t="s">
        <v>394</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4049</v>
      </c>
      <c r="AG63" s="953"/>
      <c r="AH63" s="953"/>
      <c r="AI63" s="953"/>
      <c r="AJ63" s="1018"/>
      <c r="AK63" s="1019"/>
      <c r="AL63" s="957"/>
      <c r="AM63" s="957"/>
      <c r="AN63" s="957"/>
      <c r="AO63" s="957"/>
      <c r="AP63" s="953">
        <v>38259</v>
      </c>
      <c r="AQ63" s="953"/>
      <c r="AR63" s="953"/>
      <c r="AS63" s="953"/>
      <c r="AT63" s="953"/>
      <c r="AU63" s="953">
        <v>22738</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396</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397</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544</v>
      </c>
      <c r="C68" s="980"/>
      <c r="D68" s="980"/>
      <c r="E68" s="980"/>
      <c r="F68" s="980"/>
      <c r="G68" s="980"/>
      <c r="H68" s="980"/>
      <c r="I68" s="980"/>
      <c r="J68" s="980"/>
      <c r="K68" s="980"/>
      <c r="L68" s="980"/>
      <c r="M68" s="980"/>
      <c r="N68" s="980"/>
      <c r="O68" s="980"/>
      <c r="P68" s="981"/>
      <c r="Q68" s="982">
        <v>33</v>
      </c>
      <c r="R68" s="976"/>
      <c r="S68" s="976"/>
      <c r="T68" s="976"/>
      <c r="U68" s="976"/>
      <c r="V68" s="976">
        <v>32</v>
      </c>
      <c r="W68" s="976"/>
      <c r="X68" s="976"/>
      <c r="Y68" s="976"/>
      <c r="Z68" s="976"/>
      <c r="AA68" s="976">
        <v>2</v>
      </c>
      <c r="AB68" s="976"/>
      <c r="AC68" s="976"/>
      <c r="AD68" s="976"/>
      <c r="AE68" s="976"/>
      <c r="AF68" s="976">
        <v>2</v>
      </c>
      <c r="AG68" s="976"/>
      <c r="AH68" s="976"/>
      <c r="AI68" s="976"/>
      <c r="AJ68" s="976"/>
      <c r="AK68" s="976" t="s">
        <v>565</v>
      </c>
      <c r="AL68" s="976"/>
      <c r="AM68" s="976"/>
      <c r="AN68" s="976"/>
      <c r="AO68" s="976"/>
      <c r="AP68" s="976" t="s">
        <v>566</v>
      </c>
      <c r="AQ68" s="976"/>
      <c r="AR68" s="976"/>
      <c r="AS68" s="976"/>
      <c r="AT68" s="976"/>
      <c r="AU68" s="976" t="s">
        <v>566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545</v>
      </c>
      <c r="C69" s="969"/>
      <c r="D69" s="969"/>
      <c r="E69" s="969"/>
      <c r="F69" s="969"/>
      <c r="G69" s="969"/>
      <c r="H69" s="969"/>
      <c r="I69" s="969"/>
      <c r="J69" s="969"/>
      <c r="K69" s="969"/>
      <c r="L69" s="969"/>
      <c r="M69" s="969"/>
      <c r="N69" s="969"/>
      <c r="O69" s="969"/>
      <c r="P69" s="970"/>
      <c r="Q69" s="971">
        <v>57</v>
      </c>
      <c r="R69" s="965"/>
      <c r="S69" s="965"/>
      <c r="T69" s="965"/>
      <c r="U69" s="965"/>
      <c r="V69" s="965">
        <v>55</v>
      </c>
      <c r="W69" s="965"/>
      <c r="X69" s="965"/>
      <c r="Y69" s="965"/>
      <c r="Z69" s="965"/>
      <c r="AA69" s="965">
        <v>2</v>
      </c>
      <c r="AB69" s="965"/>
      <c r="AC69" s="965"/>
      <c r="AD69" s="965"/>
      <c r="AE69" s="965"/>
      <c r="AF69" s="965">
        <v>2</v>
      </c>
      <c r="AG69" s="965"/>
      <c r="AH69" s="965"/>
      <c r="AI69" s="965"/>
      <c r="AJ69" s="965"/>
      <c r="AK69" s="965" t="s">
        <v>566</v>
      </c>
      <c r="AL69" s="965"/>
      <c r="AM69" s="965"/>
      <c r="AN69" s="965"/>
      <c r="AO69" s="965"/>
      <c r="AP69" s="965" t="s">
        <v>565</v>
      </c>
      <c r="AQ69" s="965"/>
      <c r="AR69" s="965"/>
      <c r="AS69" s="965"/>
      <c r="AT69" s="965"/>
      <c r="AU69" s="965" t="s">
        <v>565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546</v>
      </c>
      <c r="C70" s="969"/>
      <c r="D70" s="969"/>
      <c r="E70" s="969"/>
      <c r="F70" s="969"/>
      <c r="G70" s="969"/>
      <c r="H70" s="969"/>
      <c r="I70" s="969"/>
      <c r="J70" s="969"/>
      <c r="K70" s="969"/>
      <c r="L70" s="969"/>
      <c r="M70" s="969"/>
      <c r="N70" s="969"/>
      <c r="O70" s="969"/>
      <c r="P70" s="970"/>
      <c r="Q70" s="971">
        <v>227</v>
      </c>
      <c r="R70" s="965"/>
      <c r="S70" s="965"/>
      <c r="T70" s="965"/>
      <c r="U70" s="965"/>
      <c r="V70" s="965">
        <v>226</v>
      </c>
      <c r="W70" s="965"/>
      <c r="X70" s="965"/>
      <c r="Y70" s="965"/>
      <c r="Z70" s="965"/>
      <c r="AA70" s="965">
        <v>1</v>
      </c>
      <c r="AB70" s="965"/>
      <c r="AC70" s="965"/>
      <c r="AD70" s="965"/>
      <c r="AE70" s="965"/>
      <c r="AF70" s="965">
        <v>416</v>
      </c>
      <c r="AG70" s="965"/>
      <c r="AH70" s="965"/>
      <c r="AI70" s="965"/>
      <c r="AJ70" s="965"/>
      <c r="AK70" s="965" t="s">
        <v>565</v>
      </c>
      <c r="AL70" s="965"/>
      <c r="AM70" s="965"/>
      <c r="AN70" s="965"/>
      <c r="AO70" s="965"/>
      <c r="AP70" s="965" t="s">
        <v>565</v>
      </c>
      <c r="AQ70" s="965"/>
      <c r="AR70" s="965"/>
      <c r="AS70" s="965"/>
      <c r="AT70" s="965"/>
      <c r="AU70" s="965" t="s">
        <v>567</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547</v>
      </c>
      <c r="C71" s="969"/>
      <c r="D71" s="969"/>
      <c r="E71" s="969"/>
      <c r="F71" s="969"/>
      <c r="G71" s="969"/>
      <c r="H71" s="969"/>
      <c r="I71" s="969"/>
      <c r="J71" s="969"/>
      <c r="K71" s="969"/>
      <c r="L71" s="969"/>
      <c r="M71" s="969"/>
      <c r="N71" s="969"/>
      <c r="O71" s="969"/>
      <c r="P71" s="970"/>
      <c r="Q71" s="971">
        <v>1665</v>
      </c>
      <c r="R71" s="965"/>
      <c r="S71" s="965"/>
      <c r="T71" s="965"/>
      <c r="U71" s="965"/>
      <c r="V71" s="965">
        <v>1630</v>
      </c>
      <c r="W71" s="965"/>
      <c r="X71" s="965"/>
      <c r="Y71" s="965"/>
      <c r="Z71" s="965"/>
      <c r="AA71" s="965">
        <v>35</v>
      </c>
      <c r="AB71" s="965"/>
      <c r="AC71" s="965"/>
      <c r="AD71" s="965"/>
      <c r="AE71" s="965"/>
      <c r="AF71" s="965">
        <v>35</v>
      </c>
      <c r="AG71" s="965"/>
      <c r="AH71" s="965"/>
      <c r="AI71" s="965"/>
      <c r="AJ71" s="965"/>
      <c r="AK71" s="965" t="s">
        <v>566</v>
      </c>
      <c r="AL71" s="965"/>
      <c r="AM71" s="965"/>
      <c r="AN71" s="965"/>
      <c r="AO71" s="965"/>
      <c r="AP71" s="965">
        <v>2170</v>
      </c>
      <c r="AQ71" s="965"/>
      <c r="AR71" s="965"/>
      <c r="AS71" s="965"/>
      <c r="AT71" s="965"/>
      <c r="AU71" s="965">
        <v>8</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548</v>
      </c>
      <c r="C72" s="969"/>
      <c r="D72" s="969"/>
      <c r="E72" s="969"/>
      <c r="F72" s="969"/>
      <c r="G72" s="969"/>
      <c r="H72" s="969"/>
      <c r="I72" s="969"/>
      <c r="J72" s="969"/>
      <c r="K72" s="969"/>
      <c r="L72" s="969"/>
      <c r="M72" s="969"/>
      <c r="N72" s="969"/>
      <c r="O72" s="969"/>
      <c r="P72" s="970"/>
      <c r="Q72" s="971">
        <v>278</v>
      </c>
      <c r="R72" s="965"/>
      <c r="S72" s="965"/>
      <c r="T72" s="965"/>
      <c r="U72" s="965"/>
      <c r="V72" s="965">
        <v>268</v>
      </c>
      <c r="W72" s="965"/>
      <c r="X72" s="965"/>
      <c r="Y72" s="965"/>
      <c r="Z72" s="965"/>
      <c r="AA72" s="965">
        <v>10</v>
      </c>
      <c r="AB72" s="965"/>
      <c r="AC72" s="965"/>
      <c r="AD72" s="965"/>
      <c r="AE72" s="965"/>
      <c r="AF72" s="965">
        <v>10</v>
      </c>
      <c r="AG72" s="965"/>
      <c r="AH72" s="965"/>
      <c r="AI72" s="965"/>
      <c r="AJ72" s="965"/>
      <c r="AK72" s="965">
        <v>79</v>
      </c>
      <c r="AL72" s="965"/>
      <c r="AM72" s="965"/>
      <c r="AN72" s="965"/>
      <c r="AO72" s="965"/>
      <c r="AP72" s="965" t="s">
        <v>566</v>
      </c>
      <c r="AQ72" s="965"/>
      <c r="AR72" s="965"/>
      <c r="AS72" s="965"/>
      <c r="AT72" s="965"/>
      <c r="AU72" s="965" t="s">
        <v>565</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549</v>
      </c>
      <c r="C73" s="969"/>
      <c r="D73" s="969"/>
      <c r="E73" s="969"/>
      <c r="F73" s="969"/>
      <c r="G73" s="969"/>
      <c r="H73" s="969"/>
      <c r="I73" s="969"/>
      <c r="J73" s="969"/>
      <c r="K73" s="969"/>
      <c r="L73" s="969"/>
      <c r="M73" s="969"/>
      <c r="N73" s="969"/>
      <c r="O73" s="969"/>
      <c r="P73" s="970"/>
      <c r="Q73" s="971">
        <v>7441</v>
      </c>
      <c r="R73" s="965"/>
      <c r="S73" s="965"/>
      <c r="T73" s="965"/>
      <c r="U73" s="965"/>
      <c r="V73" s="965">
        <v>6767</v>
      </c>
      <c r="W73" s="965"/>
      <c r="X73" s="965"/>
      <c r="Y73" s="965"/>
      <c r="Z73" s="965"/>
      <c r="AA73" s="965">
        <v>674</v>
      </c>
      <c r="AB73" s="965"/>
      <c r="AC73" s="965"/>
      <c r="AD73" s="965"/>
      <c r="AE73" s="965"/>
      <c r="AF73" s="965">
        <v>674</v>
      </c>
      <c r="AG73" s="965"/>
      <c r="AH73" s="965"/>
      <c r="AI73" s="965"/>
      <c r="AJ73" s="965"/>
      <c r="AK73" s="965">
        <v>16</v>
      </c>
      <c r="AL73" s="965"/>
      <c r="AM73" s="965"/>
      <c r="AN73" s="965"/>
      <c r="AO73" s="965"/>
      <c r="AP73" s="965" t="s">
        <v>565</v>
      </c>
      <c r="AQ73" s="965"/>
      <c r="AR73" s="965"/>
      <c r="AS73" s="965"/>
      <c r="AT73" s="965"/>
      <c r="AU73" s="965" t="s">
        <v>565</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550</v>
      </c>
      <c r="C74" s="969"/>
      <c r="D74" s="969"/>
      <c r="E74" s="969"/>
      <c r="F74" s="969"/>
      <c r="G74" s="969"/>
      <c r="H74" s="969"/>
      <c r="I74" s="969"/>
      <c r="J74" s="969"/>
      <c r="K74" s="969"/>
      <c r="L74" s="969"/>
      <c r="M74" s="969"/>
      <c r="N74" s="969"/>
      <c r="O74" s="969"/>
      <c r="P74" s="970"/>
      <c r="Q74" s="971">
        <v>169</v>
      </c>
      <c r="R74" s="965"/>
      <c r="S74" s="965"/>
      <c r="T74" s="965"/>
      <c r="U74" s="965"/>
      <c r="V74" s="965">
        <v>168</v>
      </c>
      <c r="W74" s="965"/>
      <c r="X74" s="965"/>
      <c r="Y74" s="965"/>
      <c r="Z74" s="965"/>
      <c r="AA74" s="965">
        <v>1</v>
      </c>
      <c r="AB74" s="965"/>
      <c r="AC74" s="965"/>
      <c r="AD74" s="965"/>
      <c r="AE74" s="965"/>
      <c r="AF74" s="965">
        <v>1</v>
      </c>
      <c r="AG74" s="965"/>
      <c r="AH74" s="965"/>
      <c r="AI74" s="965"/>
      <c r="AJ74" s="965"/>
      <c r="AK74" s="965" t="s">
        <v>565</v>
      </c>
      <c r="AL74" s="965"/>
      <c r="AM74" s="965"/>
      <c r="AN74" s="965"/>
      <c r="AO74" s="965"/>
      <c r="AP74" s="965" t="s">
        <v>568</v>
      </c>
      <c r="AQ74" s="965"/>
      <c r="AR74" s="965"/>
      <c r="AS74" s="965"/>
      <c r="AT74" s="965"/>
      <c r="AU74" s="965" t="s">
        <v>565</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551</v>
      </c>
      <c r="C75" s="969"/>
      <c r="D75" s="969"/>
      <c r="E75" s="969"/>
      <c r="F75" s="969"/>
      <c r="G75" s="969"/>
      <c r="H75" s="969"/>
      <c r="I75" s="969"/>
      <c r="J75" s="969"/>
      <c r="K75" s="969"/>
      <c r="L75" s="969"/>
      <c r="M75" s="969"/>
      <c r="N75" s="969"/>
      <c r="O75" s="969"/>
      <c r="P75" s="970"/>
      <c r="Q75" s="972">
        <v>23</v>
      </c>
      <c r="R75" s="973"/>
      <c r="S75" s="973"/>
      <c r="T75" s="973"/>
      <c r="U75" s="974"/>
      <c r="V75" s="975">
        <v>20</v>
      </c>
      <c r="W75" s="973"/>
      <c r="X75" s="973"/>
      <c r="Y75" s="973"/>
      <c r="Z75" s="974"/>
      <c r="AA75" s="975">
        <v>3</v>
      </c>
      <c r="AB75" s="973"/>
      <c r="AC75" s="973"/>
      <c r="AD75" s="973"/>
      <c r="AE75" s="974"/>
      <c r="AF75" s="975">
        <v>3</v>
      </c>
      <c r="AG75" s="973"/>
      <c r="AH75" s="973"/>
      <c r="AI75" s="973"/>
      <c r="AJ75" s="974"/>
      <c r="AK75" s="975" t="s">
        <v>565</v>
      </c>
      <c r="AL75" s="973"/>
      <c r="AM75" s="973"/>
      <c r="AN75" s="973"/>
      <c r="AO75" s="974"/>
      <c r="AP75" s="975" t="s">
        <v>565</v>
      </c>
      <c r="AQ75" s="973"/>
      <c r="AR75" s="973"/>
      <c r="AS75" s="973"/>
      <c r="AT75" s="974"/>
      <c r="AU75" s="975" t="s">
        <v>565</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552</v>
      </c>
      <c r="C76" s="969"/>
      <c r="D76" s="969"/>
      <c r="E76" s="969"/>
      <c r="F76" s="969"/>
      <c r="G76" s="969"/>
      <c r="H76" s="969"/>
      <c r="I76" s="969"/>
      <c r="J76" s="969"/>
      <c r="K76" s="969"/>
      <c r="L76" s="969"/>
      <c r="M76" s="969"/>
      <c r="N76" s="969"/>
      <c r="O76" s="969"/>
      <c r="P76" s="970"/>
      <c r="Q76" s="972">
        <v>5</v>
      </c>
      <c r="R76" s="973"/>
      <c r="S76" s="973"/>
      <c r="T76" s="973"/>
      <c r="U76" s="974"/>
      <c r="V76" s="975">
        <v>2</v>
      </c>
      <c r="W76" s="973"/>
      <c r="X76" s="973"/>
      <c r="Y76" s="973"/>
      <c r="Z76" s="974"/>
      <c r="AA76" s="975">
        <v>3</v>
      </c>
      <c r="AB76" s="973"/>
      <c r="AC76" s="973"/>
      <c r="AD76" s="973"/>
      <c r="AE76" s="974"/>
      <c r="AF76" s="975">
        <v>3</v>
      </c>
      <c r="AG76" s="973"/>
      <c r="AH76" s="973"/>
      <c r="AI76" s="973"/>
      <c r="AJ76" s="974"/>
      <c r="AK76" s="975">
        <v>0</v>
      </c>
      <c r="AL76" s="973"/>
      <c r="AM76" s="973"/>
      <c r="AN76" s="973"/>
      <c r="AO76" s="974"/>
      <c r="AP76" s="975" t="s">
        <v>565</v>
      </c>
      <c r="AQ76" s="973"/>
      <c r="AR76" s="973"/>
      <c r="AS76" s="973"/>
      <c r="AT76" s="974"/>
      <c r="AU76" s="975" t="s">
        <v>565</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553</v>
      </c>
      <c r="C77" s="969"/>
      <c r="D77" s="969"/>
      <c r="E77" s="969"/>
      <c r="F77" s="969"/>
      <c r="G77" s="969"/>
      <c r="H77" s="969"/>
      <c r="I77" s="969"/>
      <c r="J77" s="969"/>
      <c r="K77" s="969"/>
      <c r="L77" s="969"/>
      <c r="M77" s="969"/>
      <c r="N77" s="969"/>
      <c r="O77" s="969"/>
      <c r="P77" s="970"/>
      <c r="Q77" s="972">
        <v>1000</v>
      </c>
      <c r="R77" s="973"/>
      <c r="S77" s="973"/>
      <c r="T77" s="973"/>
      <c r="U77" s="974"/>
      <c r="V77" s="975">
        <v>1000</v>
      </c>
      <c r="W77" s="973"/>
      <c r="X77" s="973"/>
      <c r="Y77" s="973"/>
      <c r="Z77" s="974"/>
      <c r="AA77" s="975" t="s">
        <v>565</v>
      </c>
      <c r="AB77" s="973"/>
      <c r="AC77" s="973"/>
      <c r="AD77" s="973"/>
      <c r="AE77" s="974"/>
      <c r="AF77" s="975" t="s">
        <v>569</v>
      </c>
      <c r="AG77" s="973"/>
      <c r="AH77" s="973"/>
      <c r="AI77" s="973"/>
      <c r="AJ77" s="974"/>
      <c r="AK77" s="975" t="s">
        <v>565</v>
      </c>
      <c r="AL77" s="973"/>
      <c r="AM77" s="973"/>
      <c r="AN77" s="973"/>
      <c r="AO77" s="974"/>
      <c r="AP77" s="975">
        <v>1000</v>
      </c>
      <c r="AQ77" s="973"/>
      <c r="AR77" s="973"/>
      <c r="AS77" s="973"/>
      <c r="AT77" s="974"/>
      <c r="AU77" s="975">
        <v>40</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554</v>
      </c>
      <c r="C78" s="969"/>
      <c r="D78" s="969"/>
      <c r="E78" s="969"/>
      <c r="F78" s="969"/>
      <c r="G78" s="969"/>
      <c r="H78" s="969"/>
      <c r="I78" s="969"/>
      <c r="J78" s="969"/>
      <c r="K78" s="969"/>
      <c r="L78" s="969"/>
      <c r="M78" s="969"/>
      <c r="N78" s="969"/>
      <c r="O78" s="969"/>
      <c r="P78" s="970"/>
      <c r="Q78" s="971">
        <v>61</v>
      </c>
      <c r="R78" s="965"/>
      <c r="S78" s="965"/>
      <c r="T78" s="965"/>
      <c r="U78" s="965"/>
      <c r="V78" s="965">
        <v>59</v>
      </c>
      <c r="W78" s="965"/>
      <c r="X78" s="965"/>
      <c r="Y78" s="965"/>
      <c r="Z78" s="965"/>
      <c r="AA78" s="965">
        <v>2</v>
      </c>
      <c r="AB78" s="965"/>
      <c r="AC78" s="965"/>
      <c r="AD78" s="965"/>
      <c r="AE78" s="965"/>
      <c r="AF78" s="965">
        <v>2</v>
      </c>
      <c r="AG78" s="965"/>
      <c r="AH78" s="965"/>
      <c r="AI78" s="965"/>
      <c r="AJ78" s="965"/>
      <c r="AK78" s="965" t="s">
        <v>565</v>
      </c>
      <c r="AL78" s="965"/>
      <c r="AM78" s="965"/>
      <c r="AN78" s="965"/>
      <c r="AO78" s="965"/>
      <c r="AP78" s="965" t="s">
        <v>565</v>
      </c>
      <c r="AQ78" s="965"/>
      <c r="AR78" s="965"/>
      <c r="AS78" s="965"/>
      <c r="AT78" s="965"/>
      <c r="AU78" s="965" t="s">
        <v>565</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555</v>
      </c>
      <c r="C79" s="969"/>
      <c r="D79" s="969"/>
      <c r="E79" s="969"/>
      <c r="F79" s="969"/>
      <c r="G79" s="969"/>
      <c r="H79" s="969"/>
      <c r="I79" s="969"/>
      <c r="J79" s="969"/>
      <c r="K79" s="969"/>
      <c r="L79" s="969"/>
      <c r="M79" s="969"/>
      <c r="N79" s="969"/>
      <c r="O79" s="969"/>
      <c r="P79" s="970"/>
      <c r="Q79" s="971">
        <v>291</v>
      </c>
      <c r="R79" s="965"/>
      <c r="S79" s="965"/>
      <c r="T79" s="965"/>
      <c r="U79" s="965"/>
      <c r="V79" s="965">
        <v>161</v>
      </c>
      <c r="W79" s="965"/>
      <c r="X79" s="965"/>
      <c r="Y79" s="965"/>
      <c r="Z79" s="965"/>
      <c r="AA79" s="965">
        <v>130</v>
      </c>
      <c r="AB79" s="965"/>
      <c r="AC79" s="965"/>
      <c r="AD79" s="965"/>
      <c r="AE79" s="965"/>
      <c r="AF79" s="965">
        <v>130</v>
      </c>
      <c r="AG79" s="965"/>
      <c r="AH79" s="965"/>
      <c r="AI79" s="965"/>
      <c r="AJ79" s="965"/>
      <c r="AK79" s="965" t="s">
        <v>565</v>
      </c>
      <c r="AL79" s="965"/>
      <c r="AM79" s="965"/>
      <c r="AN79" s="965"/>
      <c r="AO79" s="965"/>
      <c r="AP79" s="965" t="s">
        <v>566</v>
      </c>
      <c r="AQ79" s="965"/>
      <c r="AR79" s="965"/>
      <c r="AS79" s="965"/>
      <c r="AT79" s="965"/>
      <c r="AU79" s="965" t="s">
        <v>566</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556</v>
      </c>
      <c r="C80" s="969"/>
      <c r="D80" s="969"/>
      <c r="E80" s="969"/>
      <c r="F80" s="969"/>
      <c r="G80" s="969"/>
      <c r="H80" s="969"/>
      <c r="I80" s="969"/>
      <c r="J80" s="969"/>
      <c r="K80" s="969"/>
      <c r="L80" s="969"/>
      <c r="M80" s="969"/>
      <c r="N80" s="969"/>
      <c r="O80" s="969"/>
      <c r="P80" s="970"/>
      <c r="Q80" s="971">
        <v>160</v>
      </c>
      <c r="R80" s="965"/>
      <c r="S80" s="965"/>
      <c r="T80" s="965"/>
      <c r="U80" s="965"/>
      <c r="V80" s="965">
        <v>159</v>
      </c>
      <c r="W80" s="965"/>
      <c r="X80" s="965"/>
      <c r="Y80" s="965"/>
      <c r="Z80" s="965"/>
      <c r="AA80" s="965">
        <v>1</v>
      </c>
      <c r="AB80" s="965"/>
      <c r="AC80" s="965"/>
      <c r="AD80" s="965"/>
      <c r="AE80" s="965"/>
      <c r="AF80" s="965">
        <v>1</v>
      </c>
      <c r="AG80" s="965"/>
      <c r="AH80" s="965"/>
      <c r="AI80" s="965"/>
      <c r="AJ80" s="965"/>
      <c r="AK80" s="965">
        <v>10</v>
      </c>
      <c r="AL80" s="965"/>
      <c r="AM80" s="965"/>
      <c r="AN80" s="965"/>
      <c r="AO80" s="965"/>
      <c r="AP80" s="965" t="s">
        <v>565</v>
      </c>
      <c r="AQ80" s="965"/>
      <c r="AR80" s="965"/>
      <c r="AS80" s="965"/>
      <c r="AT80" s="965"/>
      <c r="AU80" s="965" t="s">
        <v>565</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557</v>
      </c>
      <c r="C81" s="969"/>
      <c r="D81" s="969"/>
      <c r="E81" s="969"/>
      <c r="F81" s="969"/>
      <c r="G81" s="969"/>
      <c r="H81" s="969"/>
      <c r="I81" s="969"/>
      <c r="J81" s="969"/>
      <c r="K81" s="969"/>
      <c r="L81" s="969"/>
      <c r="M81" s="969"/>
      <c r="N81" s="969"/>
      <c r="O81" s="969"/>
      <c r="P81" s="970"/>
      <c r="Q81" s="971">
        <v>190947</v>
      </c>
      <c r="R81" s="965"/>
      <c r="S81" s="965"/>
      <c r="T81" s="965"/>
      <c r="U81" s="965"/>
      <c r="V81" s="965">
        <v>184370</v>
      </c>
      <c r="W81" s="965"/>
      <c r="X81" s="965"/>
      <c r="Y81" s="965"/>
      <c r="Z81" s="965"/>
      <c r="AA81" s="965">
        <v>6577</v>
      </c>
      <c r="AB81" s="965"/>
      <c r="AC81" s="965"/>
      <c r="AD81" s="965"/>
      <c r="AE81" s="965"/>
      <c r="AF81" s="965">
        <v>6577</v>
      </c>
      <c r="AG81" s="965"/>
      <c r="AH81" s="965"/>
      <c r="AI81" s="965"/>
      <c r="AJ81" s="965"/>
      <c r="AK81" s="965">
        <v>1453</v>
      </c>
      <c r="AL81" s="965"/>
      <c r="AM81" s="965"/>
      <c r="AN81" s="965"/>
      <c r="AO81" s="965"/>
      <c r="AP81" s="965" t="s">
        <v>566</v>
      </c>
      <c r="AQ81" s="965"/>
      <c r="AR81" s="965"/>
      <c r="AS81" s="965"/>
      <c r="AT81" s="965"/>
      <c r="AU81" s="965" t="s">
        <v>565</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370</v>
      </c>
      <c r="B88" s="938" t="s">
        <v>398</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7856</v>
      </c>
      <c r="AG88" s="953"/>
      <c r="AH88" s="953"/>
      <c r="AI88" s="953"/>
      <c r="AJ88" s="953"/>
      <c r="AK88" s="957"/>
      <c r="AL88" s="957"/>
      <c r="AM88" s="957"/>
      <c r="AN88" s="957"/>
      <c r="AO88" s="957"/>
      <c r="AP88" s="953">
        <v>3170</v>
      </c>
      <c r="AQ88" s="953"/>
      <c r="AR88" s="953"/>
      <c r="AS88" s="953"/>
      <c r="AT88" s="953"/>
      <c r="AU88" s="953">
        <v>48</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399</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408</v>
      </c>
      <c r="CS102" s="945"/>
      <c r="CT102" s="945"/>
      <c r="CU102" s="945"/>
      <c r="CV102" s="946"/>
      <c r="CW102" s="944">
        <v>21</v>
      </c>
      <c r="CX102" s="945"/>
      <c r="CY102" s="945"/>
      <c r="CZ102" s="945"/>
      <c r="DA102" s="946"/>
      <c r="DB102" s="944">
        <v>0</v>
      </c>
      <c r="DC102" s="945"/>
      <c r="DD102" s="945"/>
      <c r="DE102" s="945"/>
      <c r="DF102" s="946"/>
      <c r="DG102" s="944">
        <v>0</v>
      </c>
      <c r="DH102" s="945"/>
      <c r="DI102" s="945"/>
      <c r="DJ102" s="945"/>
      <c r="DK102" s="946"/>
      <c r="DL102" s="944">
        <v>0</v>
      </c>
      <c r="DM102" s="945"/>
      <c r="DN102" s="945"/>
      <c r="DO102" s="945"/>
      <c r="DP102" s="946"/>
      <c r="DQ102" s="944">
        <v>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400</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401</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404</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405</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406</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407</v>
      </c>
      <c r="AB109" s="886"/>
      <c r="AC109" s="886"/>
      <c r="AD109" s="886"/>
      <c r="AE109" s="887"/>
      <c r="AF109" s="888" t="s">
        <v>286</v>
      </c>
      <c r="AG109" s="886"/>
      <c r="AH109" s="886"/>
      <c r="AI109" s="886"/>
      <c r="AJ109" s="887"/>
      <c r="AK109" s="888" t="s">
        <v>285</v>
      </c>
      <c r="AL109" s="886"/>
      <c r="AM109" s="886"/>
      <c r="AN109" s="886"/>
      <c r="AO109" s="887"/>
      <c r="AP109" s="888" t="s">
        <v>408</v>
      </c>
      <c r="AQ109" s="886"/>
      <c r="AR109" s="886"/>
      <c r="AS109" s="886"/>
      <c r="AT109" s="917"/>
      <c r="AU109" s="885" t="s">
        <v>406</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407</v>
      </c>
      <c r="BR109" s="886"/>
      <c r="BS109" s="886"/>
      <c r="BT109" s="886"/>
      <c r="BU109" s="887"/>
      <c r="BV109" s="888" t="s">
        <v>286</v>
      </c>
      <c r="BW109" s="886"/>
      <c r="BX109" s="886"/>
      <c r="BY109" s="886"/>
      <c r="BZ109" s="887"/>
      <c r="CA109" s="888" t="s">
        <v>285</v>
      </c>
      <c r="CB109" s="886"/>
      <c r="CC109" s="886"/>
      <c r="CD109" s="886"/>
      <c r="CE109" s="887"/>
      <c r="CF109" s="926" t="s">
        <v>408</v>
      </c>
      <c r="CG109" s="926"/>
      <c r="CH109" s="926"/>
      <c r="CI109" s="926"/>
      <c r="CJ109" s="926"/>
      <c r="CK109" s="888" t="s">
        <v>409</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407</v>
      </c>
      <c r="DH109" s="886"/>
      <c r="DI109" s="886"/>
      <c r="DJ109" s="886"/>
      <c r="DK109" s="887"/>
      <c r="DL109" s="888" t="s">
        <v>286</v>
      </c>
      <c r="DM109" s="886"/>
      <c r="DN109" s="886"/>
      <c r="DO109" s="886"/>
      <c r="DP109" s="887"/>
      <c r="DQ109" s="888" t="s">
        <v>285</v>
      </c>
      <c r="DR109" s="886"/>
      <c r="DS109" s="886"/>
      <c r="DT109" s="886"/>
      <c r="DU109" s="887"/>
      <c r="DV109" s="888" t="s">
        <v>408</v>
      </c>
      <c r="DW109" s="886"/>
      <c r="DX109" s="886"/>
      <c r="DY109" s="886"/>
      <c r="DZ109" s="917"/>
    </row>
    <row r="110" spans="1:131" s="197" customFormat="1" ht="26.25" customHeight="1">
      <c r="A110" s="755" t="s">
        <v>410</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6460400</v>
      </c>
      <c r="AB110" s="871"/>
      <c r="AC110" s="871"/>
      <c r="AD110" s="871"/>
      <c r="AE110" s="872"/>
      <c r="AF110" s="873">
        <v>6503629</v>
      </c>
      <c r="AG110" s="871"/>
      <c r="AH110" s="871"/>
      <c r="AI110" s="871"/>
      <c r="AJ110" s="872"/>
      <c r="AK110" s="873">
        <v>6759874</v>
      </c>
      <c r="AL110" s="871"/>
      <c r="AM110" s="871"/>
      <c r="AN110" s="871"/>
      <c r="AO110" s="872"/>
      <c r="AP110" s="874">
        <v>28.6</v>
      </c>
      <c r="AQ110" s="875"/>
      <c r="AR110" s="875"/>
      <c r="AS110" s="875"/>
      <c r="AT110" s="876"/>
      <c r="AU110" s="918" t="s">
        <v>61</v>
      </c>
      <c r="AV110" s="919"/>
      <c r="AW110" s="919"/>
      <c r="AX110" s="919"/>
      <c r="AY110" s="920"/>
      <c r="AZ110" s="814" t="s">
        <v>411</v>
      </c>
      <c r="BA110" s="756"/>
      <c r="BB110" s="756"/>
      <c r="BC110" s="756"/>
      <c r="BD110" s="756"/>
      <c r="BE110" s="756"/>
      <c r="BF110" s="756"/>
      <c r="BG110" s="756"/>
      <c r="BH110" s="756"/>
      <c r="BI110" s="756"/>
      <c r="BJ110" s="756"/>
      <c r="BK110" s="756"/>
      <c r="BL110" s="756"/>
      <c r="BM110" s="756"/>
      <c r="BN110" s="756"/>
      <c r="BO110" s="756"/>
      <c r="BP110" s="757"/>
      <c r="BQ110" s="797">
        <v>58728243</v>
      </c>
      <c r="BR110" s="798"/>
      <c r="BS110" s="798"/>
      <c r="BT110" s="798"/>
      <c r="BU110" s="798"/>
      <c r="BV110" s="798">
        <v>57709581</v>
      </c>
      <c r="BW110" s="798"/>
      <c r="BX110" s="798"/>
      <c r="BY110" s="798"/>
      <c r="BZ110" s="798"/>
      <c r="CA110" s="798">
        <v>57028670</v>
      </c>
      <c r="CB110" s="798"/>
      <c r="CC110" s="798"/>
      <c r="CD110" s="798"/>
      <c r="CE110" s="798"/>
      <c r="CF110" s="859">
        <v>241.1</v>
      </c>
      <c r="CG110" s="860"/>
      <c r="CH110" s="860"/>
      <c r="CI110" s="860"/>
      <c r="CJ110" s="860"/>
      <c r="CK110" s="914" t="s">
        <v>412</v>
      </c>
      <c r="CL110" s="862"/>
      <c r="CM110" s="867" t="s">
        <v>413</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414</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415</v>
      </c>
      <c r="BA111" s="766"/>
      <c r="BB111" s="766"/>
      <c r="BC111" s="766"/>
      <c r="BD111" s="766"/>
      <c r="BE111" s="766"/>
      <c r="BF111" s="766"/>
      <c r="BG111" s="766"/>
      <c r="BH111" s="766"/>
      <c r="BI111" s="766"/>
      <c r="BJ111" s="766"/>
      <c r="BK111" s="766"/>
      <c r="BL111" s="766"/>
      <c r="BM111" s="766"/>
      <c r="BN111" s="766"/>
      <c r="BO111" s="766"/>
      <c r="BP111" s="767"/>
      <c r="BQ111" s="768">
        <v>2494440</v>
      </c>
      <c r="BR111" s="769"/>
      <c r="BS111" s="769"/>
      <c r="BT111" s="769"/>
      <c r="BU111" s="769"/>
      <c r="BV111" s="769">
        <v>2163041</v>
      </c>
      <c r="BW111" s="769"/>
      <c r="BX111" s="769"/>
      <c r="BY111" s="769"/>
      <c r="BZ111" s="769"/>
      <c r="CA111" s="769">
        <v>1984775</v>
      </c>
      <c r="CB111" s="769"/>
      <c r="CC111" s="769"/>
      <c r="CD111" s="769"/>
      <c r="CE111" s="769"/>
      <c r="CF111" s="846">
        <v>8.4</v>
      </c>
      <c r="CG111" s="847"/>
      <c r="CH111" s="847"/>
      <c r="CI111" s="847"/>
      <c r="CJ111" s="847"/>
      <c r="CK111" s="915"/>
      <c r="CL111" s="864"/>
      <c r="CM111" s="801" t="s">
        <v>416</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v>193964</v>
      </c>
      <c r="DH111" s="769"/>
      <c r="DI111" s="769"/>
      <c r="DJ111" s="769"/>
      <c r="DK111" s="769"/>
      <c r="DL111" s="769">
        <v>174567</v>
      </c>
      <c r="DM111" s="769"/>
      <c r="DN111" s="769"/>
      <c r="DO111" s="769"/>
      <c r="DP111" s="769"/>
      <c r="DQ111" s="769">
        <v>155172</v>
      </c>
      <c r="DR111" s="769"/>
      <c r="DS111" s="769"/>
      <c r="DT111" s="769"/>
      <c r="DU111" s="769"/>
      <c r="DV111" s="821">
        <v>0.7</v>
      </c>
      <c r="DW111" s="821"/>
      <c r="DX111" s="821"/>
      <c r="DY111" s="821"/>
      <c r="DZ111" s="822"/>
    </row>
    <row r="112" spans="1:131" s="197" customFormat="1" ht="26.25" customHeight="1">
      <c r="A112" s="900" t="s">
        <v>417</v>
      </c>
      <c r="B112" s="901"/>
      <c r="C112" s="766" t="s">
        <v>418</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419</v>
      </c>
      <c r="BA112" s="766"/>
      <c r="BB112" s="766"/>
      <c r="BC112" s="766"/>
      <c r="BD112" s="766"/>
      <c r="BE112" s="766"/>
      <c r="BF112" s="766"/>
      <c r="BG112" s="766"/>
      <c r="BH112" s="766"/>
      <c r="BI112" s="766"/>
      <c r="BJ112" s="766"/>
      <c r="BK112" s="766"/>
      <c r="BL112" s="766"/>
      <c r="BM112" s="766"/>
      <c r="BN112" s="766"/>
      <c r="BO112" s="766"/>
      <c r="BP112" s="767"/>
      <c r="BQ112" s="768">
        <v>21807994</v>
      </c>
      <c r="BR112" s="769"/>
      <c r="BS112" s="769"/>
      <c r="BT112" s="769"/>
      <c r="BU112" s="769"/>
      <c r="BV112" s="769">
        <v>22170195</v>
      </c>
      <c r="BW112" s="769"/>
      <c r="BX112" s="769"/>
      <c r="BY112" s="769"/>
      <c r="BZ112" s="769"/>
      <c r="CA112" s="769">
        <v>22739047</v>
      </c>
      <c r="CB112" s="769"/>
      <c r="CC112" s="769"/>
      <c r="CD112" s="769"/>
      <c r="CE112" s="769"/>
      <c r="CF112" s="846">
        <v>96.1</v>
      </c>
      <c r="CG112" s="847"/>
      <c r="CH112" s="847"/>
      <c r="CI112" s="847"/>
      <c r="CJ112" s="847"/>
      <c r="CK112" s="915"/>
      <c r="CL112" s="864"/>
      <c r="CM112" s="801" t="s">
        <v>420</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421</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1398822</v>
      </c>
      <c r="AB113" s="907"/>
      <c r="AC113" s="907"/>
      <c r="AD113" s="907"/>
      <c r="AE113" s="908"/>
      <c r="AF113" s="909">
        <v>1424150</v>
      </c>
      <c r="AG113" s="907"/>
      <c r="AH113" s="907"/>
      <c r="AI113" s="907"/>
      <c r="AJ113" s="908"/>
      <c r="AK113" s="909">
        <v>1546701</v>
      </c>
      <c r="AL113" s="907"/>
      <c r="AM113" s="907"/>
      <c r="AN113" s="907"/>
      <c r="AO113" s="908"/>
      <c r="AP113" s="910">
        <v>6.5</v>
      </c>
      <c r="AQ113" s="911"/>
      <c r="AR113" s="911"/>
      <c r="AS113" s="911"/>
      <c r="AT113" s="912"/>
      <c r="AU113" s="921"/>
      <c r="AV113" s="922"/>
      <c r="AW113" s="922"/>
      <c r="AX113" s="922"/>
      <c r="AY113" s="923"/>
      <c r="AZ113" s="765" t="s">
        <v>422</v>
      </c>
      <c r="BA113" s="766"/>
      <c r="BB113" s="766"/>
      <c r="BC113" s="766"/>
      <c r="BD113" s="766"/>
      <c r="BE113" s="766"/>
      <c r="BF113" s="766"/>
      <c r="BG113" s="766"/>
      <c r="BH113" s="766"/>
      <c r="BI113" s="766"/>
      <c r="BJ113" s="766"/>
      <c r="BK113" s="766"/>
      <c r="BL113" s="766"/>
      <c r="BM113" s="766"/>
      <c r="BN113" s="766"/>
      <c r="BO113" s="766"/>
      <c r="BP113" s="767"/>
      <c r="BQ113" s="768">
        <v>14066</v>
      </c>
      <c r="BR113" s="769"/>
      <c r="BS113" s="769"/>
      <c r="BT113" s="769"/>
      <c r="BU113" s="769"/>
      <c r="BV113" s="769">
        <v>10846</v>
      </c>
      <c r="BW113" s="769"/>
      <c r="BX113" s="769"/>
      <c r="BY113" s="769"/>
      <c r="BZ113" s="769"/>
      <c r="CA113" s="769">
        <v>47750</v>
      </c>
      <c r="CB113" s="769"/>
      <c r="CC113" s="769"/>
      <c r="CD113" s="769"/>
      <c r="CE113" s="769"/>
      <c r="CF113" s="846">
        <v>0.2</v>
      </c>
      <c r="CG113" s="847"/>
      <c r="CH113" s="847"/>
      <c r="CI113" s="847"/>
      <c r="CJ113" s="847"/>
      <c r="CK113" s="915"/>
      <c r="CL113" s="864"/>
      <c r="CM113" s="801" t="s">
        <v>423</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424</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32461</v>
      </c>
      <c r="AB114" s="782"/>
      <c r="AC114" s="782"/>
      <c r="AD114" s="782"/>
      <c r="AE114" s="783"/>
      <c r="AF114" s="784">
        <v>3624</v>
      </c>
      <c r="AG114" s="782"/>
      <c r="AH114" s="782"/>
      <c r="AI114" s="782"/>
      <c r="AJ114" s="783"/>
      <c r="AK114" s="784">
        <v>3451</v>
      </c>
      <c r="AL114" s="782"/>
      <c r="AM114" s="782"/>
      <c r="AN114" s="782"/>
      <c r="AO114" s="783"/>
      <c r="AP114" s="752">
        <v>0</v>
      </c>
      <c r="AQ114" s="753"/>
      <c r="AR114" s="753"/>
      <c r="AS114" s="753"/>
      <c r="AT114" s="754"/>
      <c r="AU114" s="921"/>
      <c r="AV114" s="922"/>
      <c r="AW114" s="922"/>
      <c r="AX114" s="922"/>
      <c r="AY114" s="923"/>
      <c r="AZ114" s="765" t="s">
        <v>425</v>
      </c>
      <c r="BA114" s="766"/>
      <c r="BB114" s="766"/>
      <c r="BC114" s="766"/>
      <c r="BD114" s="766"/>
      <c r="BE114" s="766"/>
      <c r="BF114" s="766"/>
      <c r="BG114" s="766"/>
      <c r="BH114" s="766"/>
      <c r="BI114" s="766"/>
      <c r="BJ114" s="766"/>
      <c r="BK114" s="766"/>
      <c r="BL114" s="766"/>
      <c r="BM114" s="766"/>
      <c r="BN114" s="766"/>
      <c r="BO114" s="766"/>
      <c r="BP114" s="767"/>
      <c r="BQ114" s="768">
        <v>9088120</v>
      </c>
      <c r="BR114" s="769"/>
      <c r="BS114" s="769"/>
      <c r="BT114" s="769"/>
      <c r="BU114" s="769"/>
      <c r="BV114" s="769">
        <v>9123851</v>
      </c>
      <c r="BW114" s="769"/>
      <c r="BX114" s="769"/>
      <c r="BY114" s="769"/>
      <c r="BZ114" s="769"/>
      <c r="CA114" s="769">
        <v>8725393</v>
      </c>
      <c r="CB114" s="769"/>
      <c r="CC114" s="769"/>
      <c r="CD114" s="769"/>
      <c r="CE114" s="769"/>
      <c r="CF114" s="846">
        <v>36.9</v>
      </c>
      <c r="CG114" s="847"/>
      <c r="CH114" s="847"/>
      <c r="CI114" s="847"/>
      <c r="CJ114" s="847"/>
      <c r="CK114" s="915"/>
      <c r="CL114" s="864"/>
      <c r="CM114" s="801" t="s">
        <v>426</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v>77381</v>
      </c>
      <c r="DH114" s="782"/>
      <c r="DI114" s="782"/>
      <c r="DJ114" s="782"/>
      <c r="DK114" s="783"/>
      <c r="DL114" s="784">
        <v>64508</v>
      </c>
      <c r="DM114" s="782"/>
      <c r="DN114" s="782"/>
      <c r="DO114" s="782"/>
      <c r="DP114" s="783"/>
      <c r="DQ114" s="784">
        <v>51650</v>
      </c>
      <c r="DR114" s="782"/>
      <c r="DS114" s="782"/>
      <c r="DT114" s="782"/>
      <c r="DU114" s="783"/>
      <c r="DV114" s="752">
        <v>0.2</v>
      </c>
      <c r="DW114" s="753"/>
      <c r="DX114" s="753"/>
      <c r="DY114" s="753"/>
      <c r="DZ114" s="754"/>
    </row>
    <row r="115" spans="1:130" s="197" customFormat="1" ht="26.25" customHeight="1">
      <c r="A115" s="902"/>
      <c r="B115" s="903"/>
      <c r="C115" s="766" t="s">
        <v>427</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42442</v>
      </c>
      <c r="AB115" s="907"/>
      <c r="AC115" s="907"/>
      <c r="AD115" s="907"/>
      <c r="AE115" s="908"/>
      <c r="AF115" s="909">
        <v>42886</v>
      </c>
      <c r="AG115" s="907"/>
      <c r="AH115" s="907"/>
      <c r="AI115" s="907"/>
      <c r="AJ115" s="908"/>
      <c r="AK115" s="909">
        <v>41805</v>
      </c>
      <c r="AL115" s="907"/>
      <c r="AM115" s="907"/>
      <c r="AN115" s="907"/>
      <c r="AO115" s="908"/>
      <c r="AP115" s="910">
        <v>0.2</v>
      </c>
      <c r="AQ115" s="911"/>
      <c r="AR115" s="911"/>
      <c r="AS115" s="911"/>
      <c r="AT115" s="912"/>
      <c r="AU115" s="921"/>
      <c r="AV115" s="922"/>
      <c r="AW115" s="922"/>
      <c r="AX115" s="922"/>
      <c r="AY115" s="923"/>
      <c r="AZ115" s="765" t="s">
        <v>428</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429</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1906899</v>
      </c>
      <c r="DH115" s="782"/>
      <c r="DI115" s="782"/>
      <c r="DJ115" s="782"/>
      <c r="DK115" s="783"/>
      <c r="DL115" s="784">
        <v>1635438</v>
      </c>
      <c r="DM115" s="782"/>
      <c r="DN115" s="782"/>
      <c r="DO115" s="782"/>
      <c r="DP115" s="783"/>
      <c r="DQ115" s="784">
        <v>1504458</v>
      </c>
      <c r="DR115" s="782"/>
      <c r="DS115" s="782"/>
      <c r="DT115" s="782"/>
      <c r="DU115" s="783"/>
      <c r="DV115" s="752">
        <v>6.4</v>
      </c>
      <c r="DW115" s="753"/>
      <c r="DX115" s="753"/>
      <c r="DY115" s="753"/>
      <c r="DZ115" s="754"/>
    </row>
    <row r="116" spans="1:130" s="197" customFormat="1" ht="26.25" customHeight="1">
      <c r="A116" s="904"/>
      <c r="B116" s="905"/>
      <c r="C116" s="844" t="s">
        <v>430</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v>60</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431</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432</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300884</v>
      </c>
      <c r="DH116" s="782"/>
      <c r="DI116" s="782"/>
      <c r="DJ116" s="782"/>
      <c r="DK116" s="783"/>
      <c r="DL116" s="784">
        <v>281012</v>
      </c>
      <c r="DM116" s="782"/>
      <c r="DN116" s="782"/>
      <c r="DO116" s="782"/>
      <c r="DP116" s="783"/>
      <c r="DQ116" s="784">
        <v>273495</v>
      </c>
      <c r="DR116" s="782"/>
      <c r="DS116" s="782"/>
      <c r="DT116" s="782"/>
      <c r="DU116" s="783"/>
      <c r="DV116" s="752">
        <v>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433</v>
      </c>
      <c r="Z117" s="887"/>
      <c r="AA117" s="892">
        <v>7934125</v>
      </c>
      <c r="AB117" s="893"/>
      <c r="AC117" s="893"/>
      <c r="AD117" s="893"/>
      <c r="AE117" s="894"/>
      <c r="AF117" s="896">
        <v>7974349</v>
      </c>
      <c r="AG117" s="893"/>
      <c r="AH117" s="893"/>
      <c r="AI117" s="893"/>
      <c r="AJ117" s="894"/>
      <c r="AK117" s="896">
        <v>8351831</v>
      </c>
      <c r="AL117" s="893"/>
      <c r="AM117" s="893"/>
      <c r="AN117" s="893"/>
      <c r="AO117" s="894"/>
      <c r="AP117" s="897"/>
      <c r="AQ117" s="898"/>
      <c r="AR117" s="898"/>
      <c r="AS117" s="898"/>
      <c r="AT117" s="899"/>
      <c r="AU117" s="921"/>
      <c r="AV117" s="922"/>
      <c r="AW117" s="922"/>
      <c r="AX117" s="922"/>
      <c r="AY117" s="923"/>
      <c r="AZ117" s="843" t="s">
        <v>434</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435</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409</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407</v>
      </c>
      <c r="AB118" s="886"/>
      <c r="AC118" s="886"/>
      <c r="AD118" s="886"/>
      <c r="AE118" s="887"/>
      <c r="AF118" s="888" t="s">
        <v>286</v>
      </c>
      <c r="AG118" s="886"/>
      <c r="AH118" s="886"/>
      <c r="AI118" s="886"/>
      <c r="AJ118" s="887"/>
      <c r="AK118" s="888" t="s">
        <v>285</v>
      </c>
      <c r="AL118" s="886"/>
      <c r="AM118" s="886"/>
      <c r="AN118" s="886"/>
      <c r="AO118" s="887"/>
      <c r="AP118" s="889" t="s">
        <v>408</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436</v>
      </c>
      <c r="BP118" s="836"/>
      <c r="BQ118" s="855">
        <v>92132863</v>
      </c>
      <c r="BR118" s="856"/>
      <c r="BS118" s="856"/>
      <c r="BT118" s="856"/>
      <c r="BU118" s="856"/>
      <c r="BV118" s="856">
        <v>91177514</v>
      </c>
      <c r="BW118" s="856"/>
      <c r="BX118" s="856"/>
      <c r="BY118" s="856"/>
      <c r="BZ118" s="856"/>
      <c r="CA118" s="856">
        <v>90525635</v>
      </c>
      <c r="CB118" s="856"/>
      <c r="CC118" s="856"/>
      <c r="CD118" s="856"/>
      <c r="CE118" s="856"/>
      <c r="CF118" s="741"/>
      <c r="CG118" s="742"/>
      <c r="CH118" s="742"/>
      <c r="CI118" s="742"/>
      <c r="CJ118" s="839"/>
      <c r="CK118" s="915"/>
      <c r="CL118" s="864"/>
      <c r="CM118" s="801" t="s">
        <v>437</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412</v>
      </c>
      <c r="B119" s="862"/>
      <c r="C119" s="867" t="s">
        <v>413</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438</v>
      </c>
      <c r="AV119" s="878"/>
      <c r="AW119" s="878"/>
      <c r="AX119" s="878"/>
      <c r="AY119" s="879"/>
      <c r="AZ119" s="814" t="s">
        <v>439</v>
      </c>
      <c r="BA119" s="756"/>
      <c r="BB119" s="756"/>
      <c r="BC119" s="756"/>
      <c r="BD119" s="756"/>
      <c r="BE119" s="756"/>
      <c r="BF119" s="756"/>
      <c r="BG119" s="756"/>
      <c r="BH119" s="756"/>
      <c r="BI119" s="756"/>
      <c r="BJ119" s="756"/>
      <c r="BK119" s="756"/>
      <c r="BL119" s="756"/>
      <c r="BM119" s="756"/>
      <c r="BN119" s="756"/>
      <c r="BO119" s="756"/>
      <c r="BP119" s="757"/>
      <c r="BQ119" s="797">
        <v>9721716</v>
      </c>
      <c r="BR119" s="798"/>
      <c r="BS119" s="798"/>
      <c r="BT119" s="798"/>
      <c r="BU119" s="798"/>
      <c r="BV119" s="798">
        <v>11356907</v>
      </c>
      <c r="BW119" s="798"/>
      <c r="BX119" s="798"/>
      <c r="BY119" s="798"/>
      <c r="BZ119" s="798"/>
      <c r="CA119" s="798">
        <v>11695943</v>
      </c>
      <c r="CB119" s="798"/>
      <c r="CC119" s="798"/>
      <c r="CD119" s="798"/>
      <c r="CE119" s="798"/>
      <c r="CF119" s="859">
        <v>49.4</v>
      </c>
      <c r="CG119" s="860"/>
      <c r="CH119" s="860"/>
      <c r="CI119" s="860"/>
      <c r="CJ119" s="860"/>
      <c r="CK119" s="916"/>
      <c r="CL119" s="866"/>
      <c r="CM119" s="823" t="s">
        <v>440</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15312</v>
      </c>
      <c r="DH119" s="715"/>
      <c r="DI119" s="715"/>
      <c r="DJ119" s="715"/>
      <c r="DK119" s="716"/>
      <c r="DL119" s="717">
        <v>7516</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416</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441</v>
      </c>
      <c r="BA120" s="766"/>
      <c r="BB120" s="766"/>
      <c r="BC120" s="766"/>
      <c r="BD120" s="766"/>
      <c r="BE120" s="766"/>
      <c r="BF120" s="766"/>
      <c r="BG120" s="766"/>
      <c r="BH120" s="766"/>
      <c r="BI120" s="766"/>
      <c r="BJ120" s="766"/>
      <c r="BK120" s="766"/>
      <c r="BL120" s="766"/>
      <c r="BM120" s="766"/>
      <c r="BN120" s="766"/>
      <c r="BO120" s="766"/>
      <c r="BP120" s="767"/>
      <c r="BQ120" s="768">
        <v>1945749</v>
      </c>
      <c r="BR120" s="769"/>
      <c r="BS120" s="769"/>
      <c r="BT120" s="769"/>
      <c r="BU120" s="769"/>
      <c r="BV120" s="769">
        <v>108829</v>
      </c>
      <c r="BW120" s="769"/>
      <c r="BX120" s="769"/>
      <c r="BY120" s="769"/>
      <c r="BZ120" s="769"/>
      <c r="CA120" s="769">
        <v>152500</v>
      </c>
      <c r="CB120" s="769"/>
      <c r="CC120" s="769"/>
      <c r="CD120" s="769"/>
      <c r="CE120" s="769"/>
      <c r="CF120" s="846">
        <v>0.6</v>
      </c>
      <c r="CG120" s="847"/>
      <c r="CH120" s="847"/>
      <c r="CI120" s="847"/>
      <c r="CJ120" s="847"/>
      <c r="CK120" s="848" t="s">
        <v>442</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9145054</v>
      </c>
      <c r="DH120" s="798"/>
      <c r="DI120" s="798"/>
      <c r="DJ120" s="798"/>
      <c r="DK120" s="798"/>
      <c r="DL120" s="798">
        <v>9710003</v>
      </c>
      <c r="DM120" s="798"/>
      <c r="DN120" s="798"/>
      <c r="DO120" s="798"/>
      <c r="DP120" s="798"/>
      <c r="DQ120" s="798">
        <v>10385614</v>
      </c>
      <c r="DR120" s="798"/>
      <c r="DS120" s="798"/>
      <c r="DT120" s="798"/>
      <c r="DU120" s="798"/>
      <c r="DV120" s="799">
        <v>43.9</v>
      </c>
      <c r="DW120" s="799"/>
      <c r="DX120" s="799"/>
      <c r="DY120" s="799"/>
      <c r="DZ120" s="800"/>
    </row>
    <row r="121" spans="1:130" s="197" customFormat="1" ht="26.25" customHeight="1">
      <c r="A121" s="863"/>
      <c r="B121" s="864"/>
      <c r="C121" s="840" t="s">
        <v>443</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444</v>
      </c>
      <c r="BA121" s="844"/>
      <c r="BB121" s="844"/>
      <c r="BC121" s="844"/>
      <c r="BD121" s="844"/>
      <c r="BE121" s="844"/>
      <c r="BF121" s="844"/>
      <c r="BG121" s="844"/>
      <c r="BH121" s="844"/>
      <c r="BI121" s="844"/>
      <c r="BJ121" s="844"/>
      <c r="BK121" s="844"/>
      <c r="BL121" s="844"/>
      <c r="BM121" s="844"/>
      <c r="BN121" s="844"/>
      <c r="BO121" s="844"/>
      <c r="BP121" s="845"/>
      <c r="BQ121" s="855">
        <v>52612782</v>
      </c>
      <c r="BR121" s="856"/>
      <c r="BS121" s="856"/>
      <c r="BT121" s="856"/>
      <c r="BU121" s="856"/>
      <c r="BV121" s="856">
        <v>52859756</v>
      </c>
      <c r="BW121" s="856"/>
      <c r="BX121" s="856"/>
      <c r="BY121" s="856"/>
      <c r="BZ121" s="856"/>
      <c r="CA121" s="856">
        <v>53751031</v>
      </c>
      <c r="CB121" s="856"/>
      <c r="CC121" s="856"/>
      <c r="CD121" s="856"/>
      <c r="CE121" s="856"/>
      <c r="CF121" s="857">
        <v>227.2</v>
      </c>
      <c r="CG121" s="858"/>
      <c r="CH121" s="858"/>
      <c r="CI121" s="858"/>
      <c r="CJ121" s="858"/>
      <c r="CK121" s="849"/>
      <c r="CL121" s="810"/>
      <c r="CM121" s="810"/>
      <c r="CN121" s="810"/>
      <c r="CO121" s="811"/>
      <c r="CP121" s="826" t="s">
        <v>391</v>
      </c>
      <c r="CQ121" s="827"/>
      <c r="CR121" s="827"/>
      <c r="CS121" s="827"/>
      <c r="CT121" s="827"/>
      <c r="CU121" s="827"/>
      <c r="CV121" s="827"/>
      <c r="CW121" s="827"/>
      <c r="CX121" s="827"/>
      <c r="CY121" s="827"/>
      <c r="CZ121" s="827"/>
      <c r="DA121" s="827"/>
      <c r="DB121" s="827"/>
      <c r="DC121" s="827"/>
      <c r="DD121" s="827"/>
      <c r="DE121" s="827"/>
      <c r="DF121" s="828"/>
      <c r="DG121" s="768">
        <v>6578136</v>
      </c>
      <c r="DH121" s="769"/>
      <c r="DI121" s="769"/>
      <c r="DJ121" s="769"/>
      <c r="DK121" s="769"/>
      <c r="DL121" s="769">
        <v>6314126</v>
      </c>
      <c r="DM121" s="769"/>
      <c r="DN121" s="769"/>
      <c r="DO121" s="769"/>
      <c r="DP121" s="769"/>
      <c r="DQ121" s="769">
        <v>6101284</v>
      </c>
      <c r="DR121" s="769"/>
      <c r="DS121" s="769"/>
      <c r="DT121" s="769"/>
      <c r="DU121" s="769"/>
      <c r="DV121" s="821">
        <v>25.8</v>
      </c>
      <c r="DW121" s="821"/>
      <c r="DX121" s="821"/>
      <c r="DY121" s="821"/>
      <c r="DZ121" s="822"/>
    </row>
    <row r="122" spans="1:130" s="197" customFormat="1" ht="26.25" customHeight="1">
      <c r="A122" s="863"/>
      <c r="B122" s="864"/>
      <c r="C122" s="801" t="s">
        <v>426</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445</v>
      </c>
      <c r="BP122" s="836"/>
      <c r="BQ122" s="837">
        <v>64280247</v>
      </c>
      <c r="BR122" s="838"/>
      <c r="BS122" s="838"/>
      <c r="BT122" s="838"/>
      <c r="BU122" s="838"/>
      <c r="BV122" s="838">
        <v>64325492</v>
      </c>
      <c r="BW122" s="838"/>
      <c r="BX122" s="838"/>
      <c r="BY122" s="838"/>
      <c r="BZ122" s="838"/>
      <c r="CA122" s="838">
        <v>65599474</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4959000</v>
      </c>
      <c r="DH122" s="769"/>
      <c r="DI122" s="769"/>
      <c r="DJ122" s="769"/>
      <c r="DK122" s="769"/>
      <c r="DL122" s="769">
        <v>4893759</v>
      </c>
      <c r="DM122" s="769"/>
      <c r="DN122" s="769"/>
      <c r="DO122" s="769"/>
      <c r="DP122" s="769"/>
      <c r="DQ122" s="769">
        <v>4970843</v>
      </c>
      <c r="DR122" s="769"/>
      <c r="DS122" s="769"/>
      <c r="DT122" s="769"/>
      <c r="DU122" s="769"/>
      <c r="DV122" s="821">
        <v>21</v>
      </c>
      <c r="DW122" s="821"/>
      <c r="DX122" s="821"/>
      <c r="DY122" s="821"/>
      <c r="DZ122" s="822"/>
    </row>
    <row r="123" spans="1:130" s="197" customFormat="1" ht="26.25" customHeight="1" thickBot="1">
      <c r="A123" s="863"/>
      <c r="B123" s="864"/>
      <c r="C123" s="801" t="s">
        <v>432</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446</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117.6</v>
      </c>
      <c r="BR123" s="830"/>
      <c r="BS123" s="830"/>
      <c r="BT123" s="830"/>
      <c r="BU123" s="830"/>
      <c r="BV123" s="830">
        <v>114</v>
      </c>
      <c r="BW123" s="830"/>
      <c r="BX123" s="830"/>
      <c r="BY123" s="830"/>
      <c r="BZ123" s="830"/>
      <c r="CA123" s="830">
        <v>105.3</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v>1106061</v>
      </c>
      <c r="DH123" s="782"/>
      <c r="DI123" s="782"/>
      <c r="DJ123" s="782"/>
      <c r="DK123" s="783"/>
      <c r="DL123" s="784">
        <v>1232169</v>
      </c>
      <c r="DM123" s="782"/>
      <c r="DN123" s="782"/>
      <c r="DO123" s="782"/>
      <c r="DP123" s="783"/>
      <c r="DQ123" s="784">
        <v>1259493</v>
      </c>
      <c r="DR123" s="782"/>
      <c r="DS123" s="782"/>
      <c r="DT123" s="782"/>
      <c r="DU123" s="783"/>
      <c r="DV123" s="752">
        <v>5.3</v>
      </c>
      <c r="DW123" s="753"/>
      <c r="DX123" s="753"/>
      <c r="DY123" s="753"/>
      <c r="DZ123" s="754"/>
    </row>
    <row r="124" spans="1:130" s="197" customFormat="1" ht="26.25" customHeight="1">
      <c r="A124" s="863"/>
      <c r="B124" s="864"/>
      <c r="C124" s="801" t="s">
        <v>435</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447</v>
      </c>
      <c r="CQ124" s="827"/>
      <c r="CR124" s="827"/>
      <c r="CS124" s="827"/>
      <c r="CT124" s="827"/>
      <c r="CU124" s="827"/>
      <c r="CV124" s="827"/>
      <c r="CW124" s="827"/>
      <c r="CX124" s="827"/>
      <c r="CY124" s="827"/>
      <c r="CZ124" s="827"/>
      <c r="DA124" s="827"/>
      <c r="DB124" s="827"/>
      <c r="DC124" s="827"/>
      <c r="DD124" s="827"/>
      <c r="DE124" s="827"/>
      <c r="DF124" s="828"/>
      <c r="DG124" s="714">
        <v>19058</v>
      </c>
      <c r="DH124" s="715"/>
      <c r="DI124" s="715"/>
      <c r="DJ124" s="715"/>
      <c r="DK124" s="716"/>
      <c r="DL124" s="717">
        <v>19647</v>
      </c>
      <c r="DM124" s="715"/>
      <c r="DN124" s="715"/>
      <c r="DO124" s="715"/>
      <c r="DP124" s="716"/>
      <c r="DQ124" s="717">
        <v>21464</v>
      </c>
      <c r="DR124" s="715"/>
      <c r="DS124" s="715"/>
      <c r="DT124" s="715"/>
      <c r="DU124" s="716"/>
      <c r="DV124" s="805">
        <v>0.1</v>
      </c>
      <c r="DW124" s="806"/>
      <c r="DX124" s="806"/>
      <c r="DY124" s="806"/>
      <c r="DZ124" s="807"/>
    </row>
    <row r="125" spans="1:130" s="197" customFormat="1" ht="26.25" customHeight="1" thickBot="1">
      <c r="A125" s="863"/>
      <c r="B125" s="864"/>
      <c r="C125" s="801" t="s">
        <v>437</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448</v>
      </c>
      <c r="CL125" s="808"/>
      <c r="CM125" s="808"/>
      <c r="CN125" s="808"/>
      <c r="CO125" s="809"/>
      <c r="CP125" s="814" t="s">
        <v>449</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440</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42442</v>
      </c>
      <c r="AB126" s="782"/>
      <c r="AC126" s="782"/>
      <c r="AD126" s="782"/>
      <c r="AE126" s="783"/>
      <c r="AF126" s="784">
        <v>42886</v>
      </c>
      <c r="AG126" s="782"/>
      <c r="AH126" s="782"/>
      <c r="AI126" s="782"/>
      <c r="AJ126" s="783"/>
      <c r="AK126" s="784">
        <v>41805</v>
      </c>
      <c r="AL126" s="782"/>
      <c r="AM126" s="782"/>
      <c r="AN126" s="782"/>
      <c r="AO126" s="783"/>
      <c r="AP126" s="752">
        <v>0.2</v>
      </c>
      <c r="AQ126" s="753"/>
      <c r="AR126" s="753"/>
      <c r="AS126" s="753"/>
      <c r="AT126" s="754"/>
      <c r="AU126" s="233"/>
      <c r="AV126" s="233"/>
      <c r="AW126" s="233"/>
      <c r="AX126" s="804" t="s">
        <v>450</v>
      </c>
      <c r="AY126" s="762"/>
      <c r="AZ126" s="762"/>
      <c r="BA126" s="762"/>
      <c r="BB126" s="762"/>
      <c r="BC126" s="762"/>
      <c r="BD126" s="762"/>
      <c r="BE126" s="763"/>
      <c r="BF126" s="761" t="s">
        <v>451</v>
      </c>
      <c r="BG126" s="762"/>
      <c r="BH126" s="762"/>
      <c r="BI126" s="762"/>
      <c r="BJ126" s="762"/>
      <c r="BK126" s="762"/>
      <c r="BL126" s="763"/>
      <c r="BM126" s="761" t="s">
        <v>452</v>
      </c>
      <c r="BN126" s="762"/>
      <c r="BO126" s="762"/>
      <c r="BP126" s="762"/>
      <c r="BQ126" s="762"/>
      <c r="BR126" s="762"/>
      <c r="BS126" s="763"/>
      <c r="BT126" s="761" t="s">
        <v>453</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454</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455</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456</v>
      </c>
      <c r="AY127" s="756"/>
      <c r="AZ127" s="756"/>
      <c r="BA127" s="756"/>
      <c r="BB127" s="756"/>
      <c r="BC127" s="756"/>
      <c r="BD127" s="756"/>
      <c r="BE127" s="757"/>
      <c r="BF127" s="758" t="s">
        <v>112</v>
      </c>
      <c r="BG127" s="759"/>
      <c r="BH127" s="759"/>
      <c r="BI127" s="759"/>
      <c r="BJ127" s="759"/>
      <c r="BK127" s="759"/>
      <c r="BL127" s="760"/>
      <c r="BM127" s="758">
        <v>11.88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457</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458</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459</v>
      </c>
      <c r="X128" s="795"/>
      <c r="Y128" s="795"/>
      <c r="Z128" s="796"/>
      <c r="AA128" s="721">
        <v>167936</v>
      </c>
      <c r="AB128" s="722"/>
      <c r="AC128" s="722"/>
      <c r="AD128" s="722"/>
      <c r="AE128" s="723"/>
      <c r="AF128" s="724">
        <v>55505</v>
      </c>
      <c r="AG128" s="722"/>
      <c r="AH128" s="722"/>
      <c r="AI128" s="722"/>
      <c r="AJ128" s="723"/>
      <c r="AK128" s="724">
        <v>42494</v>
      </c>
      <c r="AL128" s="722"/>
      <c r="AM128" s="722"/>
      <c r="AN128" s="722"/>
      <c r="AO128" s="723"/>
      <c r="AP128" s="725"/>
      <c r="AQ128" s="726"/>
      <c r="AR128" s="726"/>
      <c r="AS128" s="726"/>
      <c r="AT128" s="727"/>
      <c r="AU128" s="235"/>
      <c r="AV128" s="235"/>
      <c r="AW128" s="235"/>
      <c r="AX128" s="770" t="s">
        <v>460</v>
      </c>
      <c r="AY128" s="766"/>
      <c r="AZ128" s="766"/>
      <c r="BA128" s="766"/>
      <c r="BB128" s="766"/>
      <c r="BC128" s="766"/>
      <c r="BD128" s="766"/>
      <c r="BE128" s="767"/>
      <c r="BF128" s="788" t="s">
        <v>112</v>
      </c>
      <c r="BG128" s="789"/>
      <c r="BH128" s="789"/>
      <c r="BI128" s="789"/>
      <c r="BJ128" s="789"/>
      <c r="BK128" s="789"/>
      <c r="BL128" s="790"/>
      <c r="BM128" s="788">
        <v>16.88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461</v>
      </c>
      <c r="X129" s="779"/>
      <c r="Y129" s="779"/>
      <c r="Z129" s="780"/>
      <c r="AA129" s="781">
        <v>28152563</v>
      </c>
      <c r="AB129" s="782"/>
      <c r="AC129" s="782"/>
      <c r="AD129" s="782"/>
      <c r="AE129" s="783"/>
      <c r="AF129" s="784">
        <v>28179750</v>
      </c>
      <c r="AG129" s="782"/>
      <c r="AH129" s="782"/>
      <c r="AI129" s="782"/>
      <c r="AJ129" s="783"/>
      <c r="AK129" s="784">
        <v>28474839</v>
      </c>
      <c r="AL129" s="782"/>
      <c r="AM129" s="782"/>
      <c r="AN129" s="782"/>
      <c r="AO129" s="783"/>
      <c r="AP129" s="785"/>
      <c r="AQ129" s="786"/>
      <c r="AR129" s="786"/>
      <c r="AS129" s="786"/>
      <c r="AT129" s="787"/>
      <c r="AU129" s="235"/>
      <c r="AV129" s="235"/>
      <c r="AW129" s="235"/>
      <c r="AX129" s="770" t="s">
        <v>462</v>
      </c>
      <c r="AY129" s="766"/>
      <c r="AZ129" s="766"/>
      <c r="BA129" s="766"/>
      <c r="BB129" s="766"/>
      <c r="BC129" s="766"/>
      <c r="BD129" s="766"/>
      <c r="BE129" s="767"/>
      <c r="BF129" s="771">
        <v>14.2</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463</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464</v>
      </c>
      <c r="X130" s="779"/>
      <c r="Y130" s="779"/>
      <c r="Z130" s="780"/>
      <c r="AA130" s="781">
        <v>4477394</v>
      </c>
      <c r="AB130" s="782"/>
      <c r="AC130" s="782"/>
      <c r="AD130" s="782"/>
      <c r="AE130" s="783"/>
      <c r="AF130" s="784">
        <v>4630665</v>
      </c>
      <c r="AG130" s="782"/>
      <c r="AH130" s="782"/>
      <c r="AI130" s="782"/>
      <c r="AJ130" s="783"/>
      <c r="AK130" s="784">
        <v>4820316</v>
      </c>
      <c r="AL130" s="782"/>
      <c r="AM130" s="782"/>
      <c r="AN130" s="782"/>
      <c r="AO130" s="783"/>
      <c r="AP130" s="785"/>
      <c r="AQ130" s="786"/>
      <c r="AR130" s="786"/>
      <c r="AS130" s="786"/>
      <c r="AT130" s="787"/>
      <c r="AU130" s="235"/>
      <c r="AV130" s="235"/>
      <c r="AW130" s="235"/>
      <c r="AX130" s="749" t="s">
        <v>465</v>
      </c>
      <c r="AY130" s="750"/>
      <c r="AZ130" s="750"/>
      <c r="BA130" s="750"/>
      <c r="BB130" s="750"/>
      <c r="BC130" s="750"/>
      <c r="BD130" s="750"/>
      <c r="BE130" s="751"/>
      <c r="BF130" s="703">
        <v>105.3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466</v>
      </c>
      <c r="X131" s="712"/>
      <c r="Y131" s="712"/>
      <c r="Z131" s="713"/>
      <c r="AA131" s="714">
        <v>23675169</v>
      </c>
      <c r="AB131" s="715"/>
      <c r="AC131" s="715"/>
      <c r="AD131" s="715"/>
      <c r="AE131" s="716"/>
      <c r="AF131" s="717">
        <v>23549085</v>
      </c>
      <c r="AG131" s="715"/>
      <c r="AH131" s="715"/>
      <c r="AI131" s="715"/>
      <c r="AJ131" s="716"/>
      <c r="AK131" s="717">
        <v>23654523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467</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468</v>
      </c>
      <c r="W132" s="735"/>
      <c r="X132" s="735"/>
      <c r="Y132" s="735"/>
      <c r="Z132" s="736"/>
      <c r="AA132" s="737">
        <v>13.89132639</v>
      </c>
      <c r="AB132" s="738"/>
      <c r="AC132" s="738"/>
      <c r="AD132" s="738"/>
      <c r="AE132" s="739"/>
      <c r="AF132" s="740">
        <v>13.96308604</v>
      </c>
      <c r="AG132" s="738"/>
      <c r="AH132" s="738"/>
      <c r="AI132" s="738"/>
      <c r="AJ132" s="739"/>
      <c r="AK132" s="740">
        <v>14.74991062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469</v>
      </c>
      <c r="W133" s="744"/>
      <c r="X133" s="744"/>
      <c r="Y133" s="744"/>
      <c r="Z133" s="745"/>
      <c r="AA133" s="746">
        <v>14.3</v>
      </c>
      <c r="AB133" s="747"/>
      <c r="AC133" s="747"/>
      <c r="AD133" s="747"/>
      <c r="AE133" s="748"/>
      <c r="AF133" s="746">
        <v>13.9</v>
      </c>
      <c r="AG133" s="747"/>
      <c r="AH133" s="747"/>
      <c r="AI133" s="747"/>
      <c r="AJ133" s="748"/>
      <c r="AK133" s="746">
        <v>14.2</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7" t="s">
        <v>472</v>
      </c>
      <c r="L7" s="254"/>
      <c r="M7" s="255" t="s">
        <v>473</v>
      </c>
      <c r="N7" s="256"/>
    </row>
    <row r="8" spans="1:16">
      <c r="A8" s="248"/>
      <c r="B8" s="244"/>
      <c r="C8" s="244"/>
      <c r="D8" s="244"/>
      <c r="E8" s="244"/>
      <c r="F8" s="244"/>
      <c r="G8" s="257"/>
      <c r="H8" s="258"/>
      <c r="I8" s="258"/>
      <c r="J8" s="259"/>
      <c r="K8" s="1118"/>
      <c r="L8" s="260" t="s">
        <v>474</v>
      </c>
      <c r="M8" s="261" t="s">
        <v>475</v>
      </c>
      <c r="N8" s="262" t="s">
        <v>476</v>
      </c>
    </row>
    <row r="9" spans="1:16">
      <c r="A9" s="248"/>
      <c r="B9" s="244"/>
      <c r="C9" s="244"/>
      <c r="D9" s="244"/>
      <c r="E9" s="244"/>
      <c r="F9" s="244"/>
      <c r="G9" s="1131" t="s">
        <v>477</v>
      </c>
      <c r="H9" s="1132"/>
      <c r="I9" s="1132"/>
      <c r="J9" s="1133"/>
      <c r="K9" s="263">
        <v>8628771</v>
      </c>
      <c r="L9" s="264">
        <v>89171</v>
      </c>
      <c r="M9" s="265">
        <v>65478</v>
      </c>
      <c r="N9" s="266">
        <v>36.200000000000003</v>
      </c>
    </row>
    <row r="10" spans="1:16">
      <c r="A10" s="248"/>
      <c r="B10" s="244"/>
      <c r="C10" s="244"/>
      <c r="D10" s="244"/>
      <c r="E10" s="244"/>
      <c r="F10" s="244"/>
      <c r="G10" s="1131" t="s">
        <v>478</v>
      </c>
      <c r="H10" s="1132"/>
      <c r="I10" s="1132"/>
      <c r="J10" s="1133"/>
      <c r="K10" s="267">
        <v>341934</v>
      </c>
      <c r="L10" s="268">
        <v>3534</v>
      </c>
      <c r="M10" s="269">
        <v>5891</v>
      </c>
      <c r="N10" s="270">
        <v>-40</v>
      </c>
    </row>
    <row r="11" spans="1:16" ht="13.5" customHeight="1">
      <c r="A11" s="248"/>
      <c r="B11" s="244"/>
      <c r="C11" s="244"/>
      <c r="D11" s="244"/>
      <c r="E11" s="244"/>
      <c r="F11" s="244"/>
      <c r="G11" s="1131" t="s">
        <v>479</v>
      </c>
      <c r="H11" s="1132"/>
      <c r="I11" s="1132"/>
      <c r="J11" s="1133"/>
      <c r="K11" s="267">
        <v>41263</v>
      </c>
      <c r="L11" s="268">
        <v>426</v>
      </c>
      <c r="M11" s="269">
        <v>8462</v>
      </c>
      <c r="N11" s="270">
        <v>-95</v>
      </c>
    </row>
    <row r="12" spans="1:16" ht="13.5" customHeight="1">
      <c r="A12" s="248"/>
      <c r="B12" s="244"/>
      <c r="C12" s="244"/>
      <c r="D12" s="244"/>
      <c r="E12" s="244"/>
      <c r="F12" s="244"/>
      <c r="G12" s="1131" t="s">
        <v>480</v>
      </c>
      <c r="H12" s="1132"/>
      <c r="I12" s="1132"/>
      <c r="J12" s="1133"/>
      <c r="K12" s="267">
        <v>906913</v>
      </c>
      <c r="L12" s="268">
        <v>9372</v>
      </c>
      <c r="M12" s="269">
        <v>902</v>
      </c>
      <c r="N12" s="270">
        <v>939</v>
      </c>
    </row>
    <row r="13" spans="1:16" ht="13.5" customHeight="1">
      <c r="A13" s="248"/>
      <c r="B13" s="244"/>
      <c r="C13" s="244"/>
      <c r="D13" s="244"/>
      <c r="E13" s="244"/>
      <c r="F13" s="244"/>
      <c r="G13" s="1131" t="s">
        <v>481</v>
      </c>
      <c r="H13" s="1132"/>
      <c r="I13" s="1132"/>
      <c r="J13" s="1133"/>
      <c r="K13" s="267" t="s">
        <v>482</v>
      </c>
      <c r="L13" s="268" t="s">
        <v>482</v>
      </c>
      <c r="M13" s="269" t="s">
        <v>482</v>
      </c>
      <c r="N13" s="270" t="s">
        <v>482</v>
      </c>
    </row>
    <row r="14" spans="1:16" ht="13.5" customHeight="1">
      <c r="A14" s="248"/>
      <c r="B14" s="244"/>
      <c r="C14" s="244"/>
      <c r="D14" s="244"/>
      <c r="E14" s="244"/>
      <c r="F14" s="244"/>
      <c r="G14" s="1131" t="s">
        <v>483</v>
      </c>
      <c r="H14" s="1132"/>
      <c r="I14" s="1132"/>
      <c r="J14" s="1133"/>
      <c r="K14" s="267">
        <v>215469</v>
      </c>
      <c r="L14" s="268">
        <v>2227</v>
      </c>
      <c r="M14" s="269">
        <v>2295</v>
      </c>
      <c r="N14" s="270">
        <v>-3</v>
      </c>
    </row>
    <row r="15" spans="1:16" ht="13.5" customHeight="1">
      <c r="A15" s="248"/>
      <c r="B15" s="244"/>
      <c r="C15" s="244"/>
      <c r="D15" s="244"/>
      <c r="E15" s="244"/>
      <c r="F15" s="244"/>
      <c r="G15" s="1131" t="s">
        <v>484</v>
      </c>
      <c r="H15" s="1132"/>
      <c r="I15" s="1132"/>
      <c r="J15" s="1133"/>
      <c r="K15" s="267">
        <v>64966</v>
      </c>
      <c r="L15" s="268">
        <v>671</v>
      </c>
      <c r="M15" s="269">
        <v>1610</v>
      </c>
      <c r="N15" s="270">
        <v>-58.3</v>
      </c>
    </row>
    <row r="16" spans="1:16">
      <c r="A16" s="248"/>
      <c r="B16" s="244"/>
      <c r="C16" s="244"/>
      <c r="D16" s="244"/>
      <c r="E16" s="244"/>
      <c r="F16" s="244"/>
      <c r="G16" s="1134" t="s">
        <v>485</v>
      </c>
      <c r="H16" s="1135"/>
      <c r="I16" s="1135"/>
      <c r="J16" s="1136"/>
      <c r="K16" s="268">
        <v>-934683</v>
      </c>
      <c r="L16" s="268">
        <v>-9659</v>
      </c>
      <c r="M16" s="269">
        <v>-7674</v>
      </c>
      <c r="N16" s="270">
        <v>25.9</v>
      </c>
    </row>
    <row r="17" spans="1:16">
      <c r="A17" s="248"/>
      <c r="B17" s="244"/>
      <c r="C17" s="244"/>
      <c r="D17" s="244"/>
      <c r="E17" s="244"/>
      <c r="F17" s="244"/>
      <c r="G17" s="1134" t="s">
        <v>170</v>
      </c>
      <c r="H17" s="1135"/>
      <c r="I17" s="1135"/>
      <c r="J17" s="1136"/>
      <c r="K17" s="268">
        <v>9264633</v>
      </c>
      <c r="L17" s="268">
        <v>95742</v>
      </c>
      <c r="M17" s="269">
        <v>76965</v>
      </c>
      <c r="N17" s="270">
        <v>24.4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28" t="s">
        <v>490</v>
      </c>
      <c r="H21" s="1129"/>
      <c r="I21" s="1129"/>
      <c r="J21" s="1130"/>
      <c r="K21" s="280">
        <v>10.029999999999999</v>
      </c>
      <c r="L21" s="281">
        <v>7.53</v>
      </c>
      <c r="M21" s="282">
        <v>2.5</v>
      </c>
      <c r="N21" s="249"/>
      <c r="O21" s="283"/>
      <c r="P21" s="279"/>
    </row>
    <row r="22" spans="1:16" s="284" customFormat="1">
      <c r="A22" s="279"/>
      <c r="B22" s="249"/>
      <c r="C22" s="249"/>
      <c r="D22" s="249"/>
      <c r="E22" s="249"/>
      <c r="F22" s="249"/>
      <c r="G22" s="1128" t="s">
        <v>491</v>
      </c>
      <c r="H22" s="1129"/>
      <c r="I22" s="1129"/>
      <c r="J22" s="1130"/>
      <c r="K22" s="285">
        <v>98.6</v>
      </c>
      <c r="L22" s="286">
        <v>97.3</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7" t="s">
        <v>472</v>
      </c>
      <c r="L30" s="254"/>
      <c r="M30" s="255" t="s">
        <v>473</v>
      </c>
      <c r="N30" s="256"/>
    </row>
    <row r="31" spans="1:16">
      <c r="A31" s="248"/>
      <c r="B31" s="244"/>
      <c r="C31" s="244"/>
      <c r="D31" s="244"/>
      <c r="E31" s="244"/>
      <c r="F31" s="244"/>
      <c r="G31" s="257"/>
      <c r="H31" s="258"/>
      <c r="I31" s="258"/>
      <c r="J31" s="259"/>
      <c r="K31" s="1118"/>
      <c r="L31" s="260" t="s">
        <v>474</v>
      </c>
      <c r="M31" s="261" t="s">
        <v>475</v>
      </c>
      <c r="N31" s="262" t="s">
        <v>476</v>
      </c>
    </row>
    <row r="32" spans="1:16" ht="27" customHeight="1">
      <c r="A32" s="248"/>
      <c r="B32" s="244"/>
      <c r="C32" s="244"/>
      <c r="D32" s="244"/>
      <c r="E32" s="244"/>
      <c r="F32" s="244"/>
      <c r="G32" s="1119" t="s">
        <v>495</v>
      </c>
      <c r="H32" s="1120"/>
      <c r="I32" s="1120"/>
      <c r="J32" s="1121"/>
      <c r="K32" s="294">
        <v>6759874</v>
      </c>
      <c r="L32" s="294">
        <v>69857</v>
      </c>
      <c r="M32" s="295">
        <v>44941</v>
      </c>
      <c r="N32" s="296">
        <v>55.4</v>
      </c>
    </row>
    <row r="33" spans="1:16" ht="13.5" customHeight="1">
      <c r="A33" s="248"/>
      <c r="B33" s="244"/>
      <c r="C33" s="244"/>
      <c r="D33" s="244"/>
      <c r="E33" s="244"/>
      <c r="F33" s="244"/>
      <c r="G33" s="1119" t="s">
        <v>496</v>
      </c>
      <c r="H33" s="1120"/>
      <c r="I33" s="1120"/>
      <c r="J33" s="1121"/>
      <c r="K33" s="294" t="s">
        <v>482</v>
      </c>
      <c r="L33" s="294" t="s">
        <v>482</v>
      </c>
      <c r="M33" s="295" t="s">
        <v>482</v>
      </c>
      <c r="N33" s="296" t="s">
        <v>482</v>
      </c>
    </row>
    <row r="34" spans="1:16" ht="27" customHeight="1">
      <c r="A34" s="248"/>
      <c r="B34" s="244"/>
      <c r="C34" s="244"/>
      <c r="D34" s="244"/>
      <c r="E34" s="244"/>
      <c r="F34" s="244"/>
      <c r="G34" s="1119" t="s">
        <v>497</v>
      </c>
      <c r="H34" s="1120"/>
      <c r="I34" s="1120"/>
      <c r="J34" s="1121"/>
      <c r="K34" s="294" t="s">
        <v>482</v>
      </c>
      <c r="L34" s="294" t="s">
        <v>482</v>
      </c>
      <c r="M34" s="295">
        <v>79</v>
      </c>
      <c r="N34" s="296" t="s">
        <v>482</v>
      </c>
    </row>
    <row r="35" spans="1:16" ht="27" customHeight="1">
      <c r="A35" s="248"/>
      <c r="B35" s="244"/>
      <c r="C35" s="244"/>
      <c r="D35" s="244"/>
      <c r="E35" s="244"/>
      <c r="F35" s="244"/>
      <c r="G35" s="1119" t="s">
        <v>498</v>
      </c>
      <c r="H35" s="1120"/>
      <c r="I35" s="1120"/>
      <c r="J35" s="1121"/>
      <c r="K35" s="294">
        <v>1546701</v>
      </c>
      <c r="L35" s="294">
        <v>15984</v>
      </c>
      <c r="M35" s="295">
        <v>13887</v>
      </c>
      <c r="N35" s="296">
        <v>15.1</v>
      </c>
    </row>
    <row r="36" spans="1:16" ht="27" customHeight="1">
      <c r="A36" s="248"/>
      <c r="B36" s="244"/>
      <c r="C36" s="244"/>
      <c r="D36" s="244"/>
      <c r="E36" s="244"/>
      <c r="F36" s="244"/>
      <c r="G36" s="1119" t="s">
        <v>499</v>
      </c>
      <c r="H36" s="1120"/>
      <c r="I36" s="1120"/>
      <c r="J36" s="1121"/>
      <c r="K36" s="294">
        <v>3451</v>
      </c>
      <c r="L36" s="294">
        <v>36</v>
      </c>
      <c r="M36" s="295">
        <v>3159</v>
      </c>
      <c r="N36" s="296">
        <v>-98.9</v>
      </c>
    </row>
    <row r="37" spans="1:16" ht="13.5" customHeight="1">
      <c r="A37" s="248"/>
      <c r="B37" s="244"/>
      <c r="C37" s="244"/>
      <c r="D37" s="244"/>
      <c r="E37" s="244"/>
      <c r="F37" s="244"/>
      <c r="G37" s="1119" t="s">
        <v>500</v>
      </c>
      <c r="H37" s="1120"/>
      <c r="I37" s="1120"/>
      <c r="J37" s="1121"/>
      <c r="K37" s="294">
        <v>41805</v>
      </c>
      <c r="L37" s="294">
        <v>432</v>
      </c>
      <c r="M37" s="295">
        <v>1648</v>
      </c>
      <c r="N37" s="296">
        <v>-73.8</v>
      </c>
    </row>
    <row r="38" spans="1:16" ht="27" customHeight="1">
      <c r="A38" s="248"/>
      <c r="B38" s="244"/>
      <c r="C38" s="244"/>
      <c r="D38" s="244"/>
      <c r="E38" s="244"/>
      <c r="F38" s="244"/>
      <c r="G38" s="1122" t="s">
        <v>501</v>
      </c>
      <c r="H38" s="1123"/>
      <c r="I38" s="1123"/>
      <c r="J38" s="1124"/>
      <c r="K38" s="297" t="s">
        <v>482</v>
      </c>
      <c r="L38" s="297" t="s">
        <v>482</v>
      </c>
      <c r="M38" s="298">
        <v>3</v>
      </c>
      <c r="N38" s="299" t="s">
        <v>482</v>
      </c>
      <c r="O38" s="293"/>
    </row>
    <row r="39" spans="1:16">
      <c r="A39" s="248"/>
      <c r="B39" s="244"/>
      <c r="C39" s="244"/>
      <c r="D39" s="244"/>
      <c r="E39" s="244"/>
      <c r="F39" s="244"/>
      <c r="G39" s="1122" t="s">
        <v>502</v>
      </c>
      <c r="H39" s="1123"/>
      <c r="I39" s="1123"/>
      <c r="J39" s="1124"/>
      <c r="K39" s="300">
        <v>-42494</v>
      </c>
      <c r="L39" s="300">
        <v>-439</v>
      </c>
      <c r="M39" s="301">
        <v>-4297</v>
      </c>
      <c r="N39" s="302">
        <v>-89.8</v>
      </c>
      <c r="O39" s="293"/>
    </row>
    <row r="40" spans="1:16" ht="27" customHeight="1">
      <c r="A40" s="248"/>
      <c r="B40" s="244"/>
      <c r="C40" s="244"/>
      <c r="D40" s="244"/>
      <c r="E40" s="244"/>
      <c r="F40" s="244"/>
      <c r="G40" s="1119" t="s">
        <v>503</v>
      </c>
      <c r="H40" s="1120"/>
      <c r="I40" s="1120"/>
      <c r="J40" s="1121"/>
      <c r="K40" s="300">
        <v>-4820316</v>
      </c>
      <c r="L40" s="300">
        <v>-49814</v>
      </c>
      <c r="M40" s="301">
        <v>-39944</v>
      </c>
      <c r="N40" s="302">
        <v>24.7</v>
      </c>
      <c r="O40" s="293"/>
    </row>
    <row r="41" spans="1:16">
      <c r="A41" s="248"/>
      <c r="B41" s="244"/>
      <c r="C41" s="244"/>
      <c r="D41" s="244"/>
      <c r="E41" s="244"/>
      <c r="F41" s="244"/>
      <c r="G41" s="1125" t="s">
        <v>280</v>
      </c>
      <c r="H41" s="1126"/>
      <c r="I41" s="1126"/>
      <c r="J41" s="1127"/>
      <c r="K41" s="294">
        <v>3489021</v>
      </c>
      <c r="L41" s="300">
        <v>36056</v>
      </c>
      <c r="M41" s="301">
        <v>19475</v>
      </c>
      <c r="N41" s="302">
        <v>85.1</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12" t="s">
        <v>472</v>
      </c>
      <c r="J49" s="1114" t="s">
        <v>507</v>
      </c>
      <c r="K49" s="1115"/>
      <c r="L49" s="1115"/>
      <c r="M49" s="1115"/>
      <c r="N49" s="1116"/>
    </row>
    <row r="50" spans="1:14">
      <c r="A50" s="248"/>
      <c r="B50" s="244"/>
      <c r="C50" s="244"/>
      <c r="D50" s="244"/>
      <c r="E50" s="244"/>
      <c r="F50" s="244"/>
      <c r="G50" s="312"/>
      <c r="H50" s="313"/>
      <c r="I50" s="1113"/>
      <c r="J50" s="314" t="s">
        <v>508</v>
      </c>
      <c r="K50" s="315" t="s">
        <v>509</v>
      </c>
      <c r="L50" s="316" t="s">
        <v>510</v>
      </c>
      <c r="M50" s="317" t="s">
        <v>511</v>
      </c>
      <c r="N50" s="318" t="s">
        <v>512</v>
      </c>
    </row>
    <row r="51" spans="1:14">
      <c r="A51" s="248"/>
      <c r="B51" s="244"/>
      <c r="C51" s="244"/>
      <c r="D51" s="244"/>
      <c r="E51" s="244"/>
      <c r="F51" s="244"/>
      <c r="G51" s="310" t="s">
        <v>513</v>
      </c>
      <c r="H51" s="311"/>
      <c r="I51" s="319">
        <v>5473976</v>
      </c>
      <c r="J51" s="320">
        <v>57189</v>
      </c>
      <c r="K51" s="321">
        <v>-4.7</v>
      </c>
      <c r="L51" s="322">
        <v>65749</v>
      </c>
      <c r="M51" s="323">
        <v>-12.7</v>
      </c>
      <c r="N51" s="324">
        <v>8</v>
      </c>
    </row>
    <row r="52" spans="1:14">
      <c r="A52" s="248"/>
      <c r="B52" s="244"/>
      <c r="C52" s="244"/>
      <c r="D52" s="244"/>
      <c r="E52" s="244"/>
      <c r="F52" s="244"/>
      <c r="G52" s="325"/>
      <c r="H52" s="326" t="s">
        <v>514</v>
      </c>
      <c r="I52" s="327">
        <v>2785985</v>
      </c>
      <c r="J52" s="328">
        <v>29106</v>
      </c>
      <c r="K52" s="329">
        <v>-11.4</v>
      </c>
      <c r="L52" s="330">
        <v>37181</v>
      </c>
      <c r="M52" s="331">
        <v>-18.100000000000001</v>
      </c>
      <c r="N52" s="332">
        <v>6.7</v>
      </c>
    </row>
    <row r="53" spans="1:14">
      <c r="A53" s="248"/>
      <c r="B53" s="244"/>
      <c r="C53" s="244"/>
      <c r="D53" s="244"/>
      <c r="E53" s="244"/>
      <c r="F53" s="244"/>
      <c r="G53" s="310" t="s">
        <v>515</v>
      </c>
      <c r="H53" s="311"/>
      <c r="I53" s="319">
        <v>4799010</v>
      </c>
      <c r="J53" s="320">
        <v>50565</v>
      </c>
      <c r="K53" s="321">
        <v>-11.6</v>
      </c>
      <c r="L53" s="322">
        <v>57316</v>
      </c>
      <c r="M53" s="323">
        <v>-12.8</v>
      </c>
      <c r="N53" s="324">
        <v>1.2</v>
      </c>
    </row>
    <row r="54" spans="1:14">
      <c r="A54" s="248"/>
      <c r="B54" s="244"/>
      <c r="C54" s="244"/>
      <c r="D54" s="244"/>
      <c r="E54" s="244"/>
      <c r="F54" s="244"/>
      <c r="G54" s="325"/>
      <c r="H54" s="326" t="s">
        <v>514</v>
      </c>
      <c r="I54" s="327">
        <v>2502903</v>
      </c>
      <c r="J54" s="328">
        <v>26372</v>
      </c>
      <c r="K54" s="329">
        <v>-9.4</v>
      </c>
      <c r="L54" s="330">
        <v>32233</v>
      </c>
      <c r="M54" s="331">
        <v>-13.3</v>
      </c>
      <c r="N54" s="332">
        <v>3.9</v>
      </c>
    </row>
    <row r="55" spans="1:14">
      <c r="A55" s="248"/>
      <c r="B55" s="244"/>
      <c r="C55" s="244"/>
      <c r="D55" s="244"/>
      <c r="E55" s="244"/>
      <c r="F55" s="244"/>
      <c r="G55" s="310" t="s">
        <v>516</v>
      </c>
      <c r="H55" s="311"/>
      <c r="I55" s="319">
        <v>7780209</v>
      </c>
      <c r="J55" s="320">
        <v>82654</v>
      </c>
      <c r="K55" s="321">
        <v>63.5</v>
      </c>
      <c r="L55" s="322">
        <v>51704</v>
      </c>
      <c r="M55" s="323">
        <v>-9.8000000000000007</v>
      </c>
      <c r="N55" s="324">
        <v>73.3</v>
      </c>
    </row>
    <row r="56" spans="1:14">
      <c r="A56" s="248"/>
      <c r="B56" s="244"/>
      <c r="C56" s="244"/>
      <c r="D56" s="244"/>
      <c r="E56" s="244"/>
      <c r="F56" s="244"/>
      <c r="G56" s="325"/>
      <c r="H56" s="326" t="s">
        <v>514</v>
      </c>
      <c r="I56" s="327">
        <v>2610657</v>
      </c>
      <c r="J56" s="328">
        <v>27735</v>
      </c>
      <c r="K56" s="329">
        <v>5.2</v>
      </c>
      <c r="L56" s="330">
        <v>26896</v>
      </c>
      <c r="M56" s="331">
        <v>-16.600000000000001</v>
      </c>
      <c r="N56" s="332">
        <v>21.8</v>
      </c>
    </row>
    <row r="57" spans="1:14">
      <c r="A57" s="248"/>
      <c r="B57" s="244"/>
      <c r="C57" s="244"/>
      <c r="D57" s="244"/>
      <c r="E57" s="244"/>
      <c r="F57" s="244"/>
      <c r="G57" s="310" t="s">
        <v>517</v>
      </c>
      <c r="H57" s="311"/>
      <c r="I57" s="319">
        <v>3549928</v>
      </c>
      <c r="J57" s="320">
        <v>36526</v>
      </c>
      <c r="K57" s="321">
        <v>-55.8</v>
      </c>
      <c r="L57" s="322">
        <v>52678</v>
      </c>
      <c r="M57" s="323">
        <v>1.9</v>
      </c>
      <c r="N57" s="324">
        <v>-57.7</v>
      </c>
    </row>
    <row r="58" spans="1:14">
      <c r="A58" s="248"/>
      <c r="B58" s="244"/>
      <c r="C58" s="244"/>
      <c r="D58" s="244"/>
      <c r="E58" s="244"/>
      <c r="F58" s="244"/>
      <c r="G58" s="325"/>
      <c r="H58" s="326" t="s">
        <v>514</v>
      </c>
      <c r="I58" s="327">
        <v>1916344</v>
      </c>
      <c r="J58" s="328">
        <v>19718</v>
      </c>
      <c r="K58" s="329">
        <v>-28.9</v>
      </c>
      <c r="L58" s="330">
        <v>30185</v>
      </c>
      <c r="M58" s="331">
        <v>12.2</v>
      </c>
      <c r="N58" s="332">
        <v>-41.1</v>
      </c>
    </row>
    <row r="59" spans="1:14">
      <c r="A59" s="248"/>
      <c r="B59" s="244"/>
      <c r="C59" s="244"/>
      <c r="D59" s="244"/>
      <c r="E59" s="244"/>
      <c r="F59" s="244"/>
      <c r="G59" s="310" t="s">
        <v>518</v>
      </c>
      <c r="H59" s="311"/>
      <c r="I59" s="319">
        <v>5098326</v>
      </c>
      <c r="J59" s="320">
        <v>52687</v>
      </c>
      <c r="K59" s="321">
        <v>44.2</v>
      </c>
      <c r="L59" s="322">
        <v>69560</v>
      </c>
      <c r="M59" s="323">
        <v>32</v>
      </c>
      <c r="N59" s="324">
        <v>12.2</v>
      </c>
    </row>
    <row r="60" spans="1:14">
      <c r="A60" s="248"/>
      <c r="B60" s="244"/>
      <c r="C60" s="244"/>
      <c r="D60" s="244"/>
      <c r="E60" s="244"/>
      <c r="F60" s="244"/>
      <c r="G60" s="325"/>
      <c r="H60" s="326" t="s">
        <v>514</v>
      </c>
      <c r="I60" s="333">
        <v>2261081</v>
      </c>
      <c r="J60" s="328">
        <v>23366</v>
      </c>
      <c r="K60" s="329">
        <v>18.5</v>
      </c>
      <c r="L60" s="330">
        <v>35305</v>
      </c>
      <c r="M60" s="331">
        <v>17</v>
      </c>
      <c r="N60" s="332">
        <v>1.5</v>
      </c>
    </row>
    <row r="61" spans="1:14">
      <c r="A61" s="248"/>
      <c r="B61" s="244"/>
      <c r="C61" s="244"/>
      <c r="D61" s="244"/>
      <c r="E61" s="244"/>
      <c r="F61" s="244"/>
      <c r="G61" s="310" t="s">
        <v>519</v>
      </c>
      <c r="H61" s="334"/>
      <c r="I61" s="335">
        <v>5340290</v>
      </c>
      <c r="J61" s="336">
        <v>55924</v>
      </c>
      <c r="K61" s="337">
        <v>7.1</v>
      </c>
      <c r="L61" s="338">
        <v>59401</v>
      </c>
      <c r="M61" s="339">
        <v>-0.3</v>
      </c>
      <c r="N61" s="324">
        <v>7.4</v>
      </c>
    </row>
    <row r="62" spans="1:14">
      <c r="A62" s="248"/>
      <c r="B62" s="244"/>
      <c r="C62" s="244"/>
      <c r="D62" s="244"/>
      <c r="E62" s="244"/>
      <c r="F62" s="244"/>
      <c r="G62" s="325"/>
      <c r="H62" s="326" t="s">
        <v>514</v>
      </c>
      <c r="I62" s="327">
        <v>2415394</v>
      </c>
      <c r="J62" s="328">
        <v>25259</v>
      </c>
      <c r="K62" s="329">
        <v>-5.2</v>
      </c>
      <c r="L62" s="330">
        <v>32360</v>
      </c>
      <c r="M62" s="331">
        <v>-3.8</v>
      </c>
      <c r="N62" s="332">
        <v>-1.4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3"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7" t="s">
        <v>3</v>
      </c>
      <c r="D47" s="1137"/>
      <c r="E47" s="1138"/>
      <c r="F47" s="11">
        <v>10.02</v>
      </c>
      <c r="G47" s="12">
        <v>11.48</v>
      </c>
      <c r="H47" s="12">
        <v>14.57</v>
      </c>
      <c r="I47" s="12">
        <v>14.25</v>
      </c>
      <c r="J47" s="13">
        <v>16.309999999999999</v>
      </c>
    </row>
    <row r="48" spans="2:10" ht="57.75" customHeight="1">
      <c r="B48" s="14"/>
      <c r="C48" s="1139" t="s">
        <v>4</v>
      </c>
      <c r="D48" s="1139"/>
      <c r="E48" s="1140"/>
      <c r="F48" s="15">
        <v>2.6</v>
      </c>
      <c r="G48" s="16">
        <v>5.66</v>
      </c>
      <c r="H48" s="16">
        <v>3.85</v>
      </c>
      <c r="I48" s="16">
        <v>3.87</v>
      </c>
      <c r="J48" s="17">
        <v>3.45</v>
      </c>
    </row>
    <row r="49" spans="2:10" ht="57.75" customHeight="1" thickBot="1">
      <c r="B49" s="18"/>
      <c r="C49" s="1141" t="s">
        <v>5</v>
      </c>
      <c r="D49" s="1141"/>
      <c r="E49" s="1142"/>
      <c r="F49" s="19">
        <v>0.92</v>
      </c>
      <c r="G49" s="20">
        <v>4.6100000000000003</v>
      </c>
      <c r="H49" s="20">
        <v>1.28</v>
      </c>
      <c r="I49" s="20" t="s">
        <v>526</v>
      </c>
      <c r="J49" s="21">
        <v>1.86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4"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49" t="s">
        <v>527</v>
      </c>
      <c r="D34" s="1149"/>
      <c r="E34" s="1150"/>
      <c r="F34" s="32" t="s">
        <v>528</v>
      </c>
      <c r="G34" s="33" t="s">
        <v>529</v>
      </c>
      <c r="H34" s="33" t="s">
        <v>529</v>
      </c>
      <c r="I34" s="33" t="s">
        <v>530</v>
      </c>
      <c r="J34" s="34" t="s">
        <v>531</v>
      </c>
      <c r="K34" s="22"/>
      <c r="L34" s="22"/>
      <c r="M34" s="22"/>
      <c r="N34" s="22"/>
      <c r="O34" s="22"/>
      <c r="P34" s="22"/>
    </row>
    <row r="35" spans="1:16" ht="39" customHeight="1">
      <c r="A35" s="22"/>
      <c r="B35" s="35"/>
      <c r="C35" s="1143" t="s">
        <v>532</v>
      </c>
      <c r="D35" s="1144"/>
      <c r="E35" s="1145"/>
      <c r="F35" s="36">
        <v>7.72</v>
      </c>
      <c r="G35" s="37">
        <v>8.32</v>
      </c>
      <c r="H35" s="37">
        <v>8.25</v>
      </c>
      <c r="I35" s="37">
        <v>8.74</v>
      </c>
      <c r="J35" s="38">
        <v>9.5399999999999991</v>
      </c>
      <c r="K35" s="22"/>
      <c r="L35" s="22"/>
      <c r="M35" s="22"/>
      <c r="N35" s="22"/>
      <c r="O35" s="22"/>
      <c r="P35" s="22"/>
    </row>
    <row r="36" spans="1:16" ht="39" customHeight="1">
      <c r="A36" s="22"/>
      <c r="B36" s="35"/>
      <c r="C36" s="1143" t="s">
        <v>533</v>
      </c>
      <c r="D36" s="1144"/>
      <c r="E36" s="1145"/>
      <c r="F36" s="36">
        <v>2.99</v>
      </c>
      <c r="G36" s="37">
        <v>6.03</v>
      </c>
      <c r="H36" s="37">
        <v>4.22</v>
      </c>
      <c r="I36" s="37">
        <v>4.21</v>
      </c>
      <c r="J36" s="38">
        <v>3.8</v>
      </c>
      <c r="K36" s="22"/>
      <c r="L36" s="22"/>
      <c r="M36" s="22"/>
      <c r="N36" s="22"/>
      <c r="O36" s="22"/>
      <c r="P36" s="22"/>
    </row>
    <row r="37" spans="1:16" ht="39" customHeight="1">
      <c r="A37" s="22"/>
      <c r="B37" s="35"/>
      <c r="C37" s="1143" t="s">
        <v>534</v>
      </c>
      <c r="D37" s="1144"/>
      <c r="E37" s="1145"/>
      <c r="F37" s="36">
        <v>2.21</v>
      </c>
      <c r="G37" s="37">
        <v>1.99</v>
      </c>
      <c r="H37" s="37">
        <v>3.11</v>
      </c>
      <c r="I37" s="37">
        <v>3.73</v>
      </c>
      <c r="J37" s="38">
        <v>2.8</v>
      </c>
      <c r="K37" s="22"/>
      <c r="L37" s="22"/>
      <c r="M37" s="22"/>
      <c r="N37" s="22"/>
      <c r="O37" s="22"/>
      <c r="P37" s="22"/>
    </row>
    <row r="38" spans="1:16" ht="39" customHeight="1">
      <c r="A38" s="22"/>
      <c r="B38" s="35"/>
      <c r="C38" s="1143" t="s">
        <v>535</v>
      </c>
      <c r="D38" s="1144"/>
      <c r="E38" s="1145"/>
      <c r="F38" s="36">
        <v>0.85</v>
      </c>
      <c r="G38" s="37" t="s">
        <v>536</v>
      </c>
      <c r="H38" s="37">
        <v>0.42</v>
      </c>
      <c r="I38" s="37">
        <v>0.79</v>
      </c>
      <c r="J38" s="38">
        <v>1.07</v>
      </c>
      <c r="K38" s="22"/>
      <c r="L38" s="22"/>
      <c r="M38" s="22"/>
      <c r="N38" s="22"/>
      <c r="O38" s="22"/>
      <c r="P38" s="22"/>
    </row>
    <row r="39" spans="1:16" ht="39" customHeight="1">
      <c r="A39" s="22"/>
      <c r="B39" s="35"/>
      <c r="C39" s="1143" t="s">
        <v>537</v>
      </c>
      <c r="D39" s="1144"/>
      <c r="E39" s="1145"/>
      <c r="F39" s="36">
        <v>0.3</v>
      </c>
      <c r="G39" s="37">
        <v>0.03</v>
      </c>
      <c r="H39" s="37">
        <v>0.03</v>
      </c>
      <c r="I39" s="37">
        <v>0.5</v>
      </c>
      <c r="J39" s="38">
        <v>0.42</v>
      </c>
      <c r="K39" s="22"/>
      <c r="L39" s="22"/>
      <c r="M39" s="22"/>
      <c r="N39" s="22"/>
      <c r="O39" s="22"/>
      <c r="P39" s="22"/>
    </row>
    <row r="40" spans="1:16" ht="39" customHeight="1">
      <c r="A40" s="22"/>
      <c r="B40" s="35"/>
      <c r="C40" s="1143" t="s">
        <v>538</v>
      </c>
      <c r="D40" s="1144"/>
      <c r="E40" s="1145"/>
      <c r="F40" s="36">
        <v>0.16</v>
      </c>
      <c r="G40" s="37">
        <v>0.14000000000000001</v>
      </c>
      <c r="H40" s="37">
        <v>0.15</v>
      </c>
      <c r="I40" s="37">
        <v>0.17</v>
      </c>
      <c r="J40" s="38">
        <v>0.2</v>
      </c>
      <c r="K40" s="22"/>
      <c r="L40" s="22"/>
      <c r="M40" s="22"/>
      <c r="N40" s="22"/>
      <c r="O40" s="22"/>
      <c r="P40" s="22"/>
    </row>
    <row r="41" spans="1:16" ht="39" customHeight="1">
      <c r="A41" s="22"/>
      <c r="B41" s="35"/>
      <c r="C41" s="1143" t="s">
        <v>539</v>
      </c>
      <c r="D41" s="1144"/>
      <c r="E41" s="1145"/>
      <c r="F41" s="36">
        <v>0.34</v>
      </c>
      <c r="G41" s="37">
        <v>0.1</v>
      </c>
      <c r="H41" s="37">
        <v>0.12</v>
      </c>
      <c r="I41" s="37">
        <v>0.1</v>
      </c>
      <c r="J41" s="38">
        <v>0.11</v>
      </c>
      <c r="K41" s="22"/>
      <c r="L41" s="22"/>
      <c r="M41" s="22"/>
      <c r="N41" s="22"/>
      <c r="O41" s="22"/>
      <c r="P41" s="22"/>
    </row>
    <row r="42" spans="1:16" ht="39" customHeight="1">
      <c r="A42" s="22"/>
      <c r="B42" s="39"/>
      <c r="C42" s="1143" t="s">
        <v>540</v>
      </c>
      <c r="D42" s="1144"/>
      <c r="E42" s="1145"/>
      <c r="F42" s="36" t="s">
        <v>482</v>
      </c>
      <c r="G42" s="37" t="s">
        <v>482</v>
      </c>
      <c r="H42" s="37" t="s">
        <v>482</v>
      </c>
      <c r="I42" s="37" t="s">
        <v>482</v>
      </c>
      <c r="J42" s="38" t="s">
        <v>482</v>
      </c>
      <c r="K42" s="22"/>
      <c r="L42" s="22"/>
      <c r="M42" s="22"/>
      <c r="N42" s="22"/>
      <c r="O42" s="22"/>
      <c r="P42" s="22"/>
    </row>
    <row r="43" spans="1:16" ht="39" customHeight="1" thickBot="1">
      <c r="A43" s="22"/>
      <c r="B43" s="40"/>
      <c r="C43" s="1146" t="s">
        <v>541</v>
      </c>
      <c r="D43" s="1147"/>
      <c r="E43" s="1148"/>
      <c r="F43" s="41">
        <v>0.12</v>
      </c>
      <c r="G43" s="42">
        <v>0.06</v>
      </c>
      <c r="H43" s="42">
        <v>7.0000000000000007E-2</v>
      </c>
      <c r="I43" s="42">
        <v>0.09</v>
      </c>
      <c r="J43" s="43">
        <v>7.0000000000000007E-2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59" t="s">
        <v>11</v>
      </c>
      <c r="C45" s="1160"/>
      <c r="D45" s="58"/>
      <c r="E45" s="1165" t="s">
        <v>12</v>
      </c>
      <c r="F45" s="1165"/>
      <c r="G45" s="1165"/>
      <c r="H45" s="1165"/>
      <c r="I45" s="1165"/>
      <c r="J45" s="1166"/>
      <c r="K45" s="59">
        <v>6413</v>
      </c>
      <c r="L45" s="60">
        <v>6271</v>
      </c>
      <c r="M45" s="60">
        <v>6460</v>
      </c>
      <c r="N45" s="60">
        <v>6504</v>
      </c>
      <c r="O45" s="61">
        <v>6760</v>
      </c>
      <c r="P45" s="48"/>
      <c r="Q45" s="48"/>
      <c r="R45" s="48"/>
      <c r="S45" s="48"/>
      <c r="T45" s="48"/>
      <c r="U45" s="48"/>
    </row>
    <row r="46" spans="1:21" ht="30.75" customHeight="1">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c r="A48" s="48"/>
      <c r="B48" s="1161"/>
      <c r="C48" s="1162"/>
      <c r="D48" s="62"/>
      <c r="E48" s="1153" t="s">
        <v>15</v>
      </c>
      <c r="F48" s="1153"/>
      <c r="G48" s="1153"/>
      <c r="H48" s="1153"/>
      <c r="I48" s="1153"/>
      <c r="J48" s="1154"/>
      <c r="K48" s="63">
        <v>1365</v>
      </c>
      <c r="L48" s="64">
        <v>1449</v>
      </c>
      <c r="M48" s="64">
        <v>1399</v>
      </c>
      <c r="N48" s="64">
        <v>1424</v>
      </c>
      <c r="O48" s="65">
        <v>1547</v>
      </c>
      <c r="P48" s="48"/>
      <c r="Q48" s="48"/>
      <c r="R48" s="48"/>
      <c r="S48" s="48"/>
      <c r="T48" s="48"/>
      <c r="U48" s="48"/>
    </row>
    <row r="49" spans="1:21" ht="30.75" customHeight="1">
      <c r="A49" s="48"/>
      <c r="B49" s="1161"/>
      <c r="C49" s="1162"/>
      <c r="D49" s="62"/>
      <c r="E49" s="1153" t="s">
        <v>16</v>
      </c>
      <c r="F49" s="1153"/>
      <c r="G49" s="1153"/>
      <c r="H49" s="1153"/>
      <c r="I49" s="1153"/>
      <c r="J49" s="1154"/>
      <c r="K49" s="63">
        <v>63</v>
      </c>
      <c r="L49" s="64">
        <v>52</v>
      </c>
      <c r="M49" s="64">
        <v>32</v>
      </c>
      <c r="N49" s="64">
        <v>4</v>
      </c>
      <c r="O49" s="65">
        <v>3</v>
      </c>
      <c r="P49" s="48"/>
      <c r="Q49" s="48"/>
      <c r="R49" s="48"/>
      <c r="S49" s="48"/>
      <c r="T49" s="48"/>
      <c r="U49" s="48"/>
    </row>
    <row r="50" spans="1:21" ht="30.75" customHeight="1">
      <c r="A50" s="48"/>
      <c r="B50" s="1161"/>
      <c r="C50" s="1162"/>
      <c r="D50" s="62"/>
      <c r="E50" s="1153" t="s">
        <v>17</v>
      </c>
      <c r="F50" s="1153"/>
      <c r="G50" s="1153"/>
      <c r="H50" s="1153"/>
      <c r="I50" s="1153"/>
      <c r="J50" s="1154"/>
      <c r="K50" s="63">
        <v>55</v>
      </c>
      <c r="L50" s="64">
        <v>43</v>
      </c>
      <c r="M50" s="64">
        <v>42</v>
      </c>
      <c r="N50" s="64">
        <v>43</v>
      </c>
      <c r="O50" s="65">
        <v>42</v>
      </c>
      <c r="P50" s="48"/>
      <c r="Q50" s="48"/>
      <c r="R50" s="48"/>
      <c r="S50" s="48"/>
      <c r="T50" s="48"/>
      <c r="U50" s="48"/>
    </row>
    <row r="51" spans="1:21" ht="30.75" customHeight="1">
      <c r="A51" s="48"/>
      <c r="B51" s="1163"/>
      <c r="C51" s="1164"/>
      <c r="D51" s="66"/>
      <c r="E51" s="1153" t="s">
        <v>18</v>
      </c>
      <c r="F51" s="1153"/>
      <c r="G51" s="1153"/>
      <c r="H51" s="1153"/>
      <c r="I51" s="1153"/>
      <c r="J51" s="1154"/>
      <c r="K51" s="63" t="s">
        <v>482</v>
      </c>
      <c r="L51" s="64" t="s">
        <v>482</v>
      </c>
      <c r="M51" s="64" t="s">
        <v>482</v>
      </c>
      <c r="N51" s="64">
        <v>0</v>
      </c>
      <c r="O51" s="65" t="s">
        <v>482</v>
      </c>
      <c r="P51" s="48"/>
      <c r="Q51" s="48"/>
      <c r="R51" s="48"/>
      <c r="S51" s="48"/>
      <c r="T51" s="48"/>
      <c r="U51" s="48"/>
    </row>
    <row r="52" spans="1:21" ht="30.75" customHeight="1">
      <c r="A52" s="48"/>
      <c r="B52" s="1151" t="s">
        <v>19</v>
      </c>
      <c r="C52" s="1152"/>
      <c r="D52" s="66"/>
      <c r="E52" s="1153" t="s">
        <v>20</v>
      </c>
      <c r="F52" s="1153"/>
      <c r="G52" s="1153"/>
      <c r="H52" s="1153"/>
      <c r="I52" s="1153"/>
      <c r="J52" s="1154"/>
      <c r="K52" s="63">
        <v>4296</v>
      </c>
      <c r="L52" s="64">
        <v>4438</v>
      </c>
      <c r="M52" s="64">
        <v>4645</v>
      </c>
      <c r="N52" s="64">
        <v>4687</v>
      </c>
      <c r="O52" s="65">
        <v>4861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3600</v>
      </c>
      <c r="L53" s="69">
        <v>3377</v>
      </c>
      <c r="M53" s="69">
        <v>3288</v>
      </c>
      <c r="N53" s="69">
        <v>3288</v>
      </c>
      <c r="O53" s="70">
        <v>3491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2015-05-06T06:09:03Z</cp:lastPrinted>
  <dcterms:created xsi:type="dcterms:W3CDTF">2015-02-17T07:05:22Z</dcterms:created>
  <dcterms:modified xsi:type="dcterms:W3CDTF">2015-05-06T06:12:57Z</dcterms:modified>
</cp:coreProperties>
</file>