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C36" i="9"/>
  <c r="CO35" i="9"/>
  <c r="BW35" i="9"/>
  <c r="AM35" i="9"/>
  <c r="C35" i="9"/>
  <c r="CO34" i="9"/>
  <c r="BW34" i="9"/>
  <c r="C34" i="9"/>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c r="BE35" i="9" s="1"/>
</calcChain>
</file>

<file path=xl/sharedStrings.xml><?xml version="1.0" encoding="utf-8"?>
<sst xmlns="http://schemas.openxmlformats.org/spreadsheetml/2006/main" count="1029" uniqueCount="564">
  <si>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</si>
  <si>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</si>
  <si>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</si>
  <si>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</si>
  <si>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</si>
  <si>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</si>
  <si>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</si>
  <si>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</si>
  <si>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</si>
  <si>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</si>
  <si>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</si>
  <si>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</si>
  <si>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</si>
  <si>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</si>
  <si>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</si>
  <si>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</si>
  <si>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</si>
  <si>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</si>
  <si>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</si>
  <si>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</si>
  <si>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</si>
  <si>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</si>
  <si>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</si>
  <si>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</si>
  <si>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</si>
  <si>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</si>
  <si>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</si>
  <si>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</si>
  <si>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</si>
  <si>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</si>
  <si>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</si>
  <si>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</si>
  <si>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</si>
  <si>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</si>
  <si>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</si>
  <si>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</si>
  <si>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</si>
  <si>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</si>
  <si>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</si>
  <si>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</si>
  <si>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</si>
  <si>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</si>
  <si>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</si>
  <si>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</si>
  <si>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</si>
  <si>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</si>
  <si>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</si>
  <si>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</si>
  <si>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</si>
  <si>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</si>
  <si>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</si>
  <si>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</si>
  <si>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</si>
  <si>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</si>
  <si>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</si>
  <si>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</si>
  <si>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</si>
  <si>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</si>
  <si>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</si>
  <si>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</si>
  <si>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</si>
  <si>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</si>
  <si>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</si>
  <si>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</si>
  <si>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</si>
  <si>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</si>
  <si>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</si>
  <si>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</si>
  <si>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</si>
  <si>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</si>
  <si>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</si>
  <si>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</si>
  <si>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</si>
  <si>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</si>
  <si>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</si>
  <si>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</si>
  <si>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</si>
  <si>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</si>
  <si>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</si>
  <si>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</si>
  <si>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</si>
  <si>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</si>
  <si>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鳥羽市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</si>
  <si>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</si>
  <si>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</si>
  <si>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</si>
  <si>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</si>
  <si>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</si>
  <si>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</si>
  <si>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</si>
  <si>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</si>
  <si>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</si>
  <si>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</si>
  <si>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</si>
  <si>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</si>
  <si>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</si>
  <si>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</si>
  <si>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</si>
  <si>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</si>
  <si>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</si>
  <si>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</si>
  <si>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</si>
  <si>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</si>
  <si>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</si>
  <si>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</si>
  <si>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</si>
  <si>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</si>
  <si>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</si>
  <si>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</si>
  <si>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-7.1</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</si>
  <si>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</si>
  <si>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</si>
  <si>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</si>
  <si>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</si>
  <si>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</si>
  <si>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</si>
  <si>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</si>
  <si>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</si>
  <si>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</si>
  <si>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</si>
  <si>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</si>
  <si>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</si>
  <si>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</si>
  <si>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</si>
  <si>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</si>
  <si>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</si>
  <si>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</si>
  <si>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</si>
  <si>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</si>
  <si>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</si>
  <si>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</si>
  <si>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</si>
  <si>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</si>
  <si>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</si>
  <si>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</si>
  <si>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</si>
  <si>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</si>
  <si>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</si>
  <si>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</si>
  <si>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</si>
  <si>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</si>
  <si>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</si>
  <si>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</si>
  <si>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</si>
  <si>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</si>
  <si>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</si>
  <si>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</si>
  <si>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</si>
  <si>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</si>
  <si>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</si>
  <si>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</si>
  <si>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</si>
  <si>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</si>
  <si>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</si>
  <si>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</si>
  <si>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</si>
  <si>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</si>
  <si>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</si>
  <si>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</si>
  <si>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</si>
  <si>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</si>
  <si>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</si>
  <si>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</si>
  <si>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</si>
  <si>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</si>
  <si>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</si>
  <si>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</si>
  <si>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</si>
  <si>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</si>
  <si>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</si>
  <si>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</si>
  <si>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</si>
  <si>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</si>
  <si>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</si>
  <si>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</si>
  <si>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</si>
  <si>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</si>
  <si>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</si>
  <si>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</si>
  <si>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</si>
  <si>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</si>
  <si>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</si>
  <si>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</si>
  <si>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</si>
  <si>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</si>
  <si>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</si>
  <si>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</si>
  <si>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</si>
  <si>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</si>
  <si>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</si>
  <si>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</si>
  <si>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</si>
  <si>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</si>
  <si>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</si>
  <si>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</si>
  <si>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三重県鳥羽市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</si>
  <si>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</si>
  <si>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</si>
  <si>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</si>
  <si>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</si>
  <si>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</si>
  <si>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</si>
  <si>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</si>
  <si>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</si>
  <si>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</si>
  <si>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</si>
  <si>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</si>
  <si>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</si>
  <si>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</si>
  <si>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</si>
  <si>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</si>
  <si>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</si>
  <si>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</si>
  <si>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</si>
  <si>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</si>
  <si>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</si>
  <si>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</si>
  <si>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</si>
  <si>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</si>
  <si>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</si>
  <si>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</si>
  <si>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</si>
  <si>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</si>
  <si>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</si>
  <si>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</si>
  <si>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</si>
  <si>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</si>
  <si>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</si>
  <si>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</si>
  <si>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</si>
  <si>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</si>
  <si>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</si>
  <si>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</si>
  <si>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</si>
  <si>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</si>
  <si>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</si>
  <si>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</si>
  <si>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</si>
  <si>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</si>
  <si>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</si>
  <si>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</si>
  <si>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</si>
  <si>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</si>
  <si>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</si>
  <si>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</si>
  <si>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</si>
  <si>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</si>
  <si>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</si>
  <si>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</si>
  <si>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</si>
  <si>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</si>
  <si>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</si>
  <si>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</si>
  <si>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</si>
  <si>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</si>
  <si>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</si>
  <si>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</si>
  <si>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</si>
  <si>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</si>
  <si>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</si>
  <si>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</si>
  <si>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</si>
  <si>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</si>
  <si>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</si>
  <si>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</si>
  <si>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</si>
  <si>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</si>
  <si>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</si>
  <si>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</si>
  <si>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</si>
  <si>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</si>
  <si>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</si>
  <si>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</si>
  <si>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</si>
  <si>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</si>
  <si>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</si>
  <si>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</si>
  <si>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</si>
  <si>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</si>
  <si>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</si>
  <si>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</si>
  <si>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</si>
  <si>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</si>
  <si>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</si>
  <si>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</si>
  <si>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</si>
  <si>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</si>
  <si>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</si>
  <si>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</si>
  <si>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</si>
  <si>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</si>
  <si>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</si>
  <si>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</si>
  <si>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</si>
  <si>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</si>
  <si>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</si>
  <si>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</si>
  <si>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</si>
  <si>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</si>
  <si>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</si>
  <si>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</si>
  <si>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</si>
  <si>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</si>
  <si>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</si>
  <si>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</si>
  <si>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</si>
  <si>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</si>
  <si>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</si>
  <si>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</si>
  <si>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</si>
  <si>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</si>
  <si>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交通</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</si>
  <si>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</si>
  <si>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</si>
  <si>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</si>
  <si>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</si>
  <si>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</si>
  <si>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</si>
  <si>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</si>
  <si>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</si>
  <si>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</si>
  <si>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</si>
  <si>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</si>
  <si>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</si>
  <si>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</si>
  <si>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</si>
  <si>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</si>
  <si>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</si>
  <si>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</si>
  <si>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</si>
  <si>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</si>
  <si>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</si>
  <si>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</si>
  <si>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</si>
  <si>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</si>
  <si>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</si>
  <si>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</si>
  <si>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</si>
  <si>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</si>
  <si>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</si>
  <si>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</si>
  <si>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</si>
  <si>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</si>
  <si>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</si>
  <si>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</si>
  <si>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</si>
  <si>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三重県鳥羽市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</si>
  <si>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</si>
  <si>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</si>
  <si>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</si>
  <si>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</si>
  <si>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</si>
  <si>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</si>
  <si>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</si>
  <si>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</si>
  <si>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</si>
  <si>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</si>
  <si>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</si>
  <si>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</si>
  <si>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</si>
  <si>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</si>
  <si>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</si>
  <si>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</si>
  <si>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</si>
  <si>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</si>
  <si>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</si>
  <si>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</si>
  <si>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</si>
  <si>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</si>
  <si>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</si>
  <si>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</si>
  <si>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</si>
  <si>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</si>
  <si>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</si>
  <si>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</si>
  <si>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</si>
  <si>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</si>
  <si>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</si>
  <si>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</si>
  <si>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</si>
  <si>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</si>
  <si>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</si>
  <si>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</si>
  <si>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</si>
  <si>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水道事業会計</t>
    <phoneticPr fontId="5"/>
  </si>
  <si>
    <t>法適用企業</t>
    <phoneticPr fontId="5"/>
  </si>
  <si>
    <t>定期航路事業特別会計</t>
    <phoneticPr fontId="5"/>
  </si>
  <si>
    <t>法非適用企業</t>
    <phoneticPr fontId="5"/>
  </si>
  <si>
    <t>特定環境保全公共下水道事業特別会計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</si>
  <si>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</si>
  <si>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</si>
  <si>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</si>
  <si>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</si>
  <si>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</si>
  <si>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</si>
  <si>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</si>
  <si>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</si>
  <si>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</si>
  <si>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</si>
  <si>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</si>
  <si>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</si>
  <si>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</si>
  <si>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</si>
  <si>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</si>
  <si>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</si>
  <si>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</si>
  <si>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</si>
  <si>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</si>
  <si>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</si>
  <si>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</si>
  <si>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</si>
  <si>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</si>
  <si>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</si>
  <si>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</si>
  <si>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</si>
  <si>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</si>
  <si>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</si>
  <si>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</si>
  <si>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</si>
  <si>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</si>
  <si>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</si>
  <si>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</si>
  <si>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</si>
  <si>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</si>
  <si>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</si>
  <si>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</si>
  <si>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</si>
  <si>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</si>
  <si>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</si>
  <si>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</si>
  <si>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</si>
  <si>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</si>
  <si>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</si>
  <si>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</si>
  <si>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</si>
  <si>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</si>
  <si>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</si>
  <si>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</si>
  <si>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</si>
  <si>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</si>
  <si>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</si>
  <si>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</si>
  <si>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</si>
  <si>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</si>
  <si>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</si>
  <si>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</si>
  <si>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</si>
  <si>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</si>
  <si>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</si>
  <si>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</si>
  <si>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</si>
  <si>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</si>
  <si>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</si>
  <si>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</si>
  <si>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</si>
  <si>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</si>
  <si>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</si>
  <si>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</si>
  <si>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</si>
  <si>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</si>
  <si>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</si>
  <si>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</si>
  <si>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</si>
  <si>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</si>
  <si>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</si>
  <si>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</si>
  <si>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</si>
  <si>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</si>
  <si>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</si>
  <si>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</si>
  <si>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</si>
  <si>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</si>
  <si>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</si>
  <si>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</si>
  <si>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</si>
  <si>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</si>
  <si>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</si>
  <si>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</si>
  <si>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</si>
  <si>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</si>
  <si>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</si>
  <si>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</si>
  <si>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</si>
  <si>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</si>
  <si>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</si>
  <si>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</si>
  <si>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</si>
  <si>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</si>
  <si>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</si>
  <si>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</si>
  <si>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</si>
  <si>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</si>
  <si>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</si>
  <si>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</si>
  <si>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</si>
  <si>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</si>
  <si>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</si>
  <si>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</si>
  <si>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</si>
  <si>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</si>
  <si>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</si>
  <si>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</si>
  <si>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</si>
  <si>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</si>
  <si>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</si>
  <si>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</si>
  <si>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</si>
  <si>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</si>
  <si>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</si>
  <si>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</si>
  <si>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</si>
  <si>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</si>
  <si>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</si>
  <si>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</si>
  <si>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</si>
  <si>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</si>
  <si>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</si>
  <si>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</si>
  <si>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</si>
  <si>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</si>
  <si>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</si>
  <si>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</si>
  <si>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</si>
  <si>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</si>
  <si>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</si>
  <si>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</si>
  <si>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</si>
  <si>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</si>
  <si>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水道事業会計</t>
  </si>
  <si>
    <t>一般会計</t>
  </si>
  <si>
    <t>国民健康保険事業特別会計</t>
  </si>
  <si>
    <t>介護保険事業特別会計</t>
  </si>
  <si>
    <t>定期航路事業特別会計</t>
  </si>
  <si>
    <t>後期高齢者医療特別会計</t>
  </si>
  <si>
    <t>特定環境保全公共下水道事業特別会計</t>
  </si>
  <si>
    <t>その他会計（赤字）</t>
  </si>
  <si>
    <t>その他会計（黒字）</t>
  </si>
  <si>
    <t>鳥羽志勢広域連合</t>
    <rPh sb="0" eb="2">
      <t>トバ</t>
    </rPh>
    <rPh sb="2" eb="3">
      <t>シ</t>
    </rPh>
    <rPh sb="3" eb="4">
      <t>ゼイ</t>
    </rPh>
    <rPh sb="4" eb="6">
      <t>コウイキ</t>
    </rPh>
    <rPh sb="6" eb="8">
      <t>レンゴウ</t>
    </rPh>
    <phoneticPr fontId="2"/>
  </si>
  <si>
    <t>志摩広域行政組合（一般会計）</t>
    <rPh sb="0" eb="2">
      <t>シマ</t>
    </rPh>
    <rPh sb="2" eb="4">
      <t>コウイキ</t>
    </rPh>
    <rPh sb="4" eb="6">
      <t>ギョウセイ</t>
    </rPh>
    <rPh sb="6" eb="8">
      <t>クミアイ</t>
    </rPh>
    <rPh sb="9" eb="11">
      <t>イッパン</t>
    </rPh>
    <rPh sb="11" eb="13">
      <t>カイケイ</t>
    </rPh>
    <phoneticPr fontId="2"/>
  </si>
  <si>
    <t>志摩広域行政組合（才庭尞特別会計）</t>
    <rPh sb="0" eb="2">
      <t>シマ</t>
    </rPh>
    <rPh sb="2" eb="4">
      <t>コウイキ</t>
    </rPh>
    <rPh sb="4" eb="6">
      <t>ギョウセイ</t>
    </rPh>
    <rPh sb="6" eb="8">
      <t>クミアイ</t>
    </rPh>
    <rPh sb="9" eb="10">
      <t>サイ</t>
    </rPh>
    <rPh sb="10" eb="11">
      <t>ニワ</t>
    </rPh>
    <rPh sb="11" eb="12">
      <t>リョウ</t>
    </rPh>
    <rPh sb="12" eb="14">
      <t>トクベツ</t>
    </rPh>
    <rPh sb="14" eb="16">
      <t>カイケイ</t>
    </rPh>
    <phoneticPr fontId="2"/>
  </si>
  <si>
    <t>志摩広域行政組合（ともやま苑特別会計）</t>
    <rPh sb="0" eb="2">
      <t>シマ</t>
    </rPh>
    <rPh sb="2" eb="4">
      <t>コウイキ</t>
    </rPh>
    <rPh sb="4" eb="6">
      <t>ギョウセイ</t>
    </rPh>
    <rPh sb="6" eb="8">
      <t>クミアイ</t>
    </rPh>
    <rPh sb="13" eb="14">
      <t>エン</t>
    </rPh>
    <rPh sb="14" eb="16">
      <t>トクベツ</t>
    </rPh>
    <rPh sb="16" eb="18">
      <t>カイケイ</t>
    </rPh>
    <phoneticPr fontId="2"/>
  </si>
  <si>
    <t>志摩広域行政組合（福祉センター特別会計）</t>
    <rPh sb="0" eb="2">
      <t>シマ</t>
    </rPh>
    <rPh sb="2" eb="4">
      <t>コウイキ</t>
    </rPh>
    <rPh sb="4" eb="6">
      <t>ギョウセイ</t>
    </rPh>
    <rPh sb="6" eb="8">
      <t>クミアイ</t>
    </rPh>
    <rPh sb="9" eb="11">
      <t>フクシ</t>
    </rPh>
    <rPh sb="15" eb="17">
      <t>トクベツ</t>
    </rPh>
    <rPh sb="17" eb="19">
      <t>カイケイ</t>
    </rPh>
    <phoneticPr fontId="2"/>
  </si>
  <si>
    <t>三重県後期高齢者医療連合（一般会計）</t>
    <rPh sb="0" eb="3">
      <t>ミエケン</t>
    </rPh>
    <rPh sb="3" eb="5">
      <t>コウキ</t>
    </rPh>
    <rPh sb="5" eb="8">
      <t>コウレイシャ</t>
    </rPh>
    <rPh sb="8" eb="10">
      <t>イリョウ</t>
    </rPh>
    <rPh sb="10" eb="12">
      <t>レンゴウ</t>
    </rPh>
    <rPh sb="13" eb="15">
      <t>イッパン</t>
    </rPh>
    <rPh sb="15" eb="17">
      <t>カイケイ</t>
    </rPh>
    <phoneticPr fontId="2"/>
  </si>
  <si>
    <t>三重県後期高齢者医療連合（後期高齢者医療特別会計）</t>
    <rPh sb="0" eb="3">
      <t>ミエケン</t>
    </rPh>
    <rPh sb="3" eb="5">
      <t>コウキ</t>
    </rPh>
    <rPh sb="5" eb="8">
      <t>コウレイシャ</t>
    </rPh>
    <rPh sb="8" eb="10">
      <t>イリョウ</t>
    </rPh>
    <rPh sb="10" eb="12">
      <t>レンゴウ</t>
    </rPh>
    <rPh sb="13" eb="15">
      <t>コウキ</t>
    </rPh>
    <rPh sb="15" eb="18">
      <t>コウレイシャ</t>
    </rPh>
    <rPh sb="18" eb="20">
      <t>イリョウ</t>
    </rPh>
    <rPh sb="20" eb="22">
      <t>トクベツ</t>
    </rPh>
    <rPh sb="22" eb="24">
      <t>カイケイ</t>
    </rPh>
    <phoneticPr fontId="2"/>
  </si>
  <si>
    <t>三重地方税管理回収機構</t>
    <rPh sb="0" eb="2">
      <t>ミエ</t>
    </rPh>
    <rPh sb="2" eb="5">
      <t>チホウゼイ</t>
    </rPh>
    <rPh sb="5" eb="7">
      <t>カンリ</t>
    </rPh>
    <rPh sb="7" eb="9">
      <t>カイシュウ</t>
    </rPh>
    <rPh sb="9" eb="11">
      <t>キコウ</t>
    </rPh>
    <phoneticPr fontId="2"/>
  </si>
  <si>
    <t>伊勢地域農業共済事務組合</t>
    <rPh sb="0" eb="2">
      <t>イセ</t>
    </rPh>
    <rPh sb="2" eb="4">
      <t>チイキ</t>
    </rPh>
    <rPh sb="4" eb="6">
      <t>ノウギョウ</t>
    </rPh>
    <rPh sb="6" eb="8">
      <t>キョウサイ</t>
    </rPh>
    <rPh sb="8" eb="10">
      <t>ジム</t>
    </rPh>
    <rPh sb="10" eb="12">
      <t>クミアイ</t>
    </rPh>
    <phoneticPr fontId="2"/>
  </si>
  <si>
    <t>三重県市町総合事務組合（一般会計）</t>
    <rPh sb="0" eb="3">
      <t>ミエケン</t>
    </rPh>
    <rPh sb="3" eb="5">
      <t>シチョウ</t>
    </rPh>
    <rPh sb="5" eb="7">
      <t>ソウゴウ</t>
    </rPh>
    <rPh sb="7" eb="9">
      <t>ジム</t>
    </rPh>
    <rPh sb="9" eb="11">
      <t>クミアイ</t>
    </rPh>
    <rPh sb="12" eb="14">
      <t>イッパン</t>
    </rPh>
    <rPh sb="14" eb="16">
      <t>カイケイ</t>
    </rPh>
    <phoneticPr fontId="2"/>
  </si>
  <si>
    <t>三重県市町総合事務組合（退職手当特別会計）</t>
    <rPh sb="0" eb="3">
      <t>ミエケン</t>
    </rPh>
    <rPh sb="3" eb="5">
      <t>シチョウ</t>
    </rPh>
    <rPh sb="5" eb="7">
      <t>ソウゴウ</t>
    </rPh>
    <rPh sb="7" eb="9">
      <t>ジム</t>
    </rPh>
    <rPh sb="9" eb="11">
      <t>クミアイ</t>
    </rPh>
    <rPh sb="12" eb="14">
      <t>タイショク</t>
    </rPh>
    <rPh sb="14" eb="16">
      <t>テアテ</t>
    </rPh>
    <rPh sb="16" eb="18">
      <t>トクベツ</t>
    </rPh>
    <rPh sb="18" eb="20">
      <t>カイケイ</t>
    </rPh>
    <phoneticPr fontId="2"/>
  </si>
  <si>
    <t>三重県市町総合事務組合（共有デジタル地図特別会計）</t>
    <rPh sb="0" eb="3">
      <t>ミエケン</t>
    </rPh>
    <rPh sb="3" eb="5">
      <t>シチョウ</t>
    </rPh>
    <rPh sb="5" eb="7">
      <t>ソウゴウ</t>
    </rPh>
    <rPh sb="7" eb="9">
      <t>ジム</t>
    </rPh>
    <rPh sb="9" eb="11">
      <t>クミアイ</t>
    </rPh>
    <rPh sb="12" eb="14">
      <t>キョウユウ</t>
    </rPh>
    <rPh sb="18" eb="20">
      <t>チズ</t>
    </rPh>
    <rPh sb="20" eb="22">
      <t>トクベツ</t>
    </rPh>
    <rPh sb="22" eb="24">
      <t>カイケイ</t>
    </rPh>
    <phoneticPr fontId="2"/>
  </si>
  <si>
    <t>三重県市町総合事務組合（物品特別会計）</t>
    <rPh sb="0" eb="3">
      <t>ミエケン</t>
    </rPh>
    <rPh sb="3" eb="5">
      <t>シチョウ</t>
    </rPh>
    <rPh sb="5" eb="7">
      <t>ソウゴウ</t>
    </rPh>
    <rPh sb="7" eb="9">
      <t>ジム</t>
    </rPh>
    <rPh sb="9" eb="11">
      <t>クミアイ</t>
    </rPh>
    <rPh sb="12" eb="14">
      <t>ブッピン</t>
    </rPh>
    <rPh sb="14" eb="16">
      <t>トクベツ</t>
    </rPh>
    <rPh sb="16" eb="18">
      <t>カイケイ</t>
    </rPh>
    <phoneticPr fontId="2"/>
  </si>
  <si>
    <t>三重県市町総合事務組合（公平委員会特別会計）</t>
    <rPh sb="0" eb="3">
      <t>ミエケン</t>
    </rPh>
    <rPh sb="3" eb="5">
      <t>シチョウ</t>
    </rPh>
    <rPh sb="5" eb="7">
      <t>ソウゴウ</t>
    </rPh>
    <rPh sb="7" eb="9">
      <t>ジム</t>
    </rPh>
    <rPh sb="9" eb="11">
      <t>クミアイ</t>
    </rPh>
    <rPh sb="12" eb="14">
      <t>コウヘイ</t>
    </rPh>
    <rPh sb="14" eb="17">
      <t>イインカイ</t>
    </rPh>
    <rPh sb="17" eb="19">
      <t>トクベツ</t>
    </rPh>
    <rPh sb="19" eb="21">
      <t>カイケイ</t>
    </rPh>
    <phoneticPr fontId="2"/>
  </si>
  <si>
    <t>三重県市町総合事務組合（消防救急無線特別会計）</t>
    <rPh sb="0" eb="3">
      <t>ミエケン</t>
    </rPh>
    <rPh sb="3" eb="5">
      <t>シチョウ</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2"/>
  </si>
  <si>
    <t>-</t>
    <phoneticPr fontId="2"/>
  </si>
  <si>
    <t>-</t>
    <phoneticPr fontId="2"/>
  </si>
  <si>
    <t>-</t>
    <phoneticPr fontId="2"/>
  </si>
  <si>
    <t>鳥羽市開発公社</t>
    <rPh sb="0" eb="3">
      <t>トバシ</t>
    </rPh>
    <rPh sb="3" eb="5">
      <t>カイハツ</t>
    </rPh>
    <rPh sb="5" eb="7">
      <t>コウシャ</t>
    </rPh>
    <phoneticPr fontId="2"/>
  </si>
  <si>
    <t>鳥羽市武道振興会</t>
    <rPh sb="0" eb="2">
      <t>トバ</t>
    </rPh>
    <rPh sb="2" eb="3">
      <t>シ</t>
    </rPh>
    <rPh sb="3" eb="5">
      <t>ブドウ</t>
    </rPh>
    <rPh sb="5" eb="8">
      <t>シンコウカイ</t>
    </rPh>
    <phoneticPr fontId="2"/>
  </si>
  <si>
    <t>-</t>
    <phoneticPr fontId="2"/>
  </si>
  <si>
    <t>-</t>
    <phoneticPr fontId="2"/>
  </si>
  <si>
    <t>-</t>
    <phoneticPr fontId="2"/>
  </si>
  <si>
    <t>法適用企業</t>
    <rPh sb="0" eb="1">
      <t>ホウ</t>
    </rPh>
    <rPh sb="1" eb="3">
      <t>テキヨウ</t>
    </rPh>
    <rPh sb="3" eb="5">
      <t>キギョウ</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</si>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</sst>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76282</c:v>
                </c:pt>
                <c:pt idx="1">
                  <c:v>78670</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111039</c:v>
                </c:pt>
                <c:pt idx="1">
                  <c:v>143556</c:v>
                </c:pt>
                <c:pt idx="2">
                  <c:v>85216</c:v>
                </c:pt>
                <c:pt idx="3">
                  <c:v>108561</c:v>
                </c:pt>
                <c:pt idx="4">
                  <c:v>70736</c:v>
                </c:pt>
              </c:numCache>
            </c:numRef>
          </c:val>
          <c:smooth val="0"/>
        </c:ser>
        <c:dLbls>
          <c:showLegendKey val="0"/>
          <c:showVal val="0"/>
          <c:showCatName val="0"/>
          <c:showSerName val="0"/>
          <c:showPercent val="0"/>
          <c:showBubbleSize val="0"/>
        </c:dLbls>
        <c:marker val="1"/>
        <c:smooth val="0"/>
        <c:axId val="169211392"/>
        <c:axId val="169213312"/>
      </c:lineChart>
      <c:catAx>
        <c:axId val="16921139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9213312"/>
        <c:crosses val="autoZero"/>
        <c:auto val="1"/>
        <c:lblAlgn val="ctr"/>
        <c:lblOffset val="100"/>
        <c:tickLblSkip val="1"/>
        <c:tickMarkSkip val="1"/>
        <c:noMultiLvlLbl val="0"/>
      </c:catAx>
      <c:valAx>
        <c:axId val="169213312"/>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92113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6.05</c:v>
                </c:pt>
                <c:pt idx="1">
                  <c:v>5.44</c:v>
                </c:pt>
                <c:pt idx="2">
                  <c:v>6.32</c:v>
                </c:pt>
                <c:pt idx="3">
                  <c:v>6.19</c:v>
                </c:pt>
                <c:pt idx="4">
                  <c:v>7.72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5.18</c:v>
                </c:pt>
                <c:pt idx="1">
                  <c:v>5.83</c:v>
                </c:pt>
                <c:pt idx="2">
                  <c:v>5.92</c:v>
                </c:pt>
                <c:pt idx="3">
                  <c:v>6.04</c:v>
                </c:pt>
                <c:pt idx="4">
                  <c:v>5.98</c:v>
                </c:pt>
              </c:numCache>
            </c:numRef>
          </c:val>
        </c:ser>
        <c:dLbls>
          <c:showLegendKey val="0"/>
          <c:showVal val="0"/>
          <c:showCatName val="0"/>
          <c:showSerName val="0"/>
          <c:showPercent val="0"/>
          <c:showBubbleSize val="0"/>
        </c:dLbls>
        <c:gapWidth val="250"/>
        <c:overlap val="100"/>
        <c:axId val="174924928"/>
        <c:axId val="1749268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c:v>
                </c:pt>
                <c:pt idx="1">
                  <c:v>2.06</c:v>
                </c:pt>
                <c:pt idx="2">
                  <c:v>1.82</c:v>
                </c:pt>
                <c:pt idx="3">
                  <c:v>0.88</c:v>
                </c:pt>
                <c:pt idx="4">
                  <c:v>1.61</c:v>
                </c:pt>
              </c:numCache>
            </c:numRef>
          </c:val>
          <c:smooth val="0"/>
        </c:ser>
        <c:dLbls>
          <c:showLegendKey val="0"/>
          <c:showVal val="0"/>
          <c:showCatName val="0"/>
          <c:showSerName val="0"/>
          <c:showPercent val="0"/>
          <c:showBubbleSize val="0"/>
        </c:dLbls>
        <c:marker val="1"/>
        <c:smooth val="0"/>
        <c:axId val="174924928"/>
        <c:axId val="174926848"/>
      </c:lineChart>
      <c:catAx>
        <c:axId val="1749249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74926848"/>
        <c:crosses val="autoZero"/>
        <c:auto val="1"/>
        <c:lblAlgn val="ctr"/>
        <c:lblOffset val="100"/>
        <c:tickLblSkip val="1"/>
        <c:tickMarkSkip val="1"/>
        <c:noMultiLvlLbl val="0"/>
      </c:catAx>
      <c:valAx>
        <c:axId val="1749268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49249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0.19</c:v>
                </c:pt>
                <c:pt idx="2">
                  <c:v>#N/A</c:v>
                </c:pt>
                <c:pt idx="3">
                  <c:v>0</c:v>
                </c:pt>
                <c:pt idx="4">
                  <c:v>#N/A</c:v>
                </c:pt>
                <c:pt idx="5">
                  <c:v>0</c:v>
                </c:pt>
                <c:pt idx="6">
                  <c:v>#N/A</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特定環境保全公共下水道事業特別会計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0.04</c:v>
                </c:pt>
                <c:pt idx="2">
                  <c:v>#N/A</c:v>
                </c:pt>
                <c:pt idx="3">
                  <c:v>0.05</c:v>
                </c:pt>
                <c:pt idx="4">
                  <c:v>#N/A</c:v>
                </c:pt>
                <c:pt idx="5">
                  <c:v>0.04</c:v>
                </c:pt>
                <c:pt idx="6">
                  <c:v>#N/A</c:v>
                </c:pt>
                <c:pt idx="7">
                  <c:v>7.0000000000000007E-2</c:v>
                </c:pt>
                <c:pt idx="8">
                  <c:v>#N/A</c:v>
                </c:pt>
                <c:pt idx="9">
                  <c:v>0.05</c:v>
                </c:pt>
              </c:numCache>
            </c:numRef>
          </c:val>
        </c:ser>
        <c:ser>
          <c:idx val="5"/>
          <c:order val="5"/>
          <c:tx>
            <c:strRef>
              <c:f>データシート!$A$32</c:f>
              <c:strCache>
                <c:ptCount val="1"/>
                <c:pt idx="0">
                  <c:v>定期航路事業特別会計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0.99</c:v>
                </c:pt>
                <c:pt idx="2">
                  <c:v>#N/A</c:v>
                </c:pt>
                <c:pt idx="3">
                  <c:v>0.04</c:v>
                </c:pt>
                <c:pt idx="4">
                  <c:v>#N/A</c:v>
                </c:pt>
                <c:pt idx="5">
                  <c:v>0.01</c:v>
                </c:pt>
                <c:pt idx="6">
                  <c:v>#N/A</c:v>
                </c:pt>
                <c:pt idx="7">
                  <c:v>0</c:v>
                </c:pt>
                <c:pt idx="8">
                  <c:v>#N/A</c:v>
                </c:pt>
                <c:pt idx="9">
                  <c:v>0.09</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0.24</c:v>
                </c:pt>
                <c:pt idx="2">
                  <c:v>#N/A</c:v>
                </c:pt>
                <c:pt idx="3">
                  <c:v>0.51</c:v>
                </c:pt>
                <c:pt idx="4">
                  <c:v>#N/A</c:v>
                </c:pt>
                <c:pt idx="5">
                  <c:v>0.53</c:v>
                </c:pt>
                <c:pt idx="6">
                  <c:v>#N/A</c:v>
                </c:pt>
                <c:pt idx="7">
                  <c:v>0.51</c:v>
                </c:pt>
                <c:pt idx="8">
                  <c:v>#N/A</c:v>
                </c:pt>
                <c:pt idx="9">
                  <c:v>0.16</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2.5299999999999998</c:v>
                </c:pt>
                <c:pt idx="2">
                  <c:v>#N/A</c:v>
                </c:pt>
                <c:pt idx="3">
                  <c:v>1.79</c:v>
                </c:pt>
                <c:pt idx="4">
                  <c:v>#N/A</c:v>
                </c:pt>
                <c:pt idx="5">
                  <c:v>1.91</c:v>
                </c:pt>
                <c:pt idx="6">
                  <c:v>#N/A</c:v>
                </c:pt>
                <c:pt idx="7">
                  <c:v>1.51</c:v>
                </c:pt>
                <c:pt idx="8">
                  <c:v>#N/A</c:v>
                </c:pt>
                <c:pt idx="9">
                  <c:v>0.26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6.03</c:v>
                </c:pt>
                <c:pt idx="2">
                  <c:v>#N/A</c:v>
                </c:pt>
                <c:pt idx="3">
                  <c:v>5.44</c:v>
                </c:pt>
                <c:pt idx="4">
                  <c:v>#N/A</c:v>
                </c:pt>
                <c:pt idx="5">
                  <c:v>6.32</c:v>
                </c:pt>
                <c:pt idx="6">
                  <c:v>#N/A</c:v>
                </c:pt>
                <c:pt idx="7">
                  <c:v>6.19</c:v>
                </c:pt>
                <c:pt idx="8">
                  <c:v>#N/A</c:v>
                </c:pt>
                <c:pt idx="9">
                  <c:v>7.72</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7.87</c:v>
                </c:pt>
                <c:pt idx="2">
                  <c:v>#N/A</c:v>
                </c:pt>
                <c:pt idx="3">
                  <c:v>10.57</c:v>
                </c:pt>
                <c:pt idx="4">
                  <c:v>#N/A</c:v>
                </c:pt>
                <c:pt idx="5">
                  <c:v>11.49</c:v>
                </c:pt>
                <c:pt idx="6">
                  <c:v>#N/A</c:v>
                </c:pt>
                <c:pt idx="7">
                  <c:v>10.96</c:v>
                </c:pt>
                <c:pt idx="8">
                  <c:v>#N/A</c:v>
                </c:pt>
                <c:pt idx="9">
                  <c:v>17.079999999999998</c:v>
                </c:pt>
              </c:numCache>
            </c:numRef>
          </c:val>
        </c:ser>
        <c:dLbls>
          <c:showLegendKey val="0"/>
          <c:showVal val="0"/>
          <c:showCatName val="0"/>
          <c:showSerName val="0"/>
          <c:showPercent val="0"/>
          <c:showBubbleSize val="0"/>
        </c:dLbls>
        <c:gapWidth val="150"/>
        <c:overlap val="100"/>
        <c:axId val="175082496"/>
        <c:axId val="175096576"/>
      </c:barChart>
      <c:catAx>
        <c:axId val="175082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5096576"/>
        <c:crosses val="autoZero"/>
        <c:auto val="1"/>
        <c:lblAlgn val="ctr"/>
        <c:lblOffset val="100"/>
        <c:tickLblSkip val="1"/>
        <c:tickMarkSkip val="1"/>
        <c:noMultiLvlLbl val="0"/>
      </c:catAx>
      <c:valAx>
        <c:axId val="1750965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508249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893</c:v>
                </c:pt>
                <c:pt idx="5">
                  <c:v>941</c:v>
                </c:pt>
                <c:pt idx="8">
                  <c:v>985</c:v>
                </c:pt>
                <c:pt idx="11">
                  <c:v>1003</c:v>
                </c:pt>
                <c:pt idx="14">
                  <c:v>1052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38</c:v>
                </c:pt>
                <c:pt idx="3">
                  <c:v>44</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51</c:v>
                </c:pt>
                <c:pt idx="3">
                  <c:v>79</c:v>
                </c:pt>
                <c:pt idx="6">
                  <c:v>76</c:v>
                </c:pt>
                <c:pt idx="9">
                  <c:v>74</c:v>
                </c:pt>
                <c:pt idx="12">
                  <c:v>74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138</c:v>
                </c:pt>
                <c:pt idx="3">
                  <c:v>130</c:v>
                </c:pt>
                <c:pt idx="6">
                  <c:v>127</c:v>
                </c:pt>
                <c:pt idx="9">
                  <c:v>125</c:v>
                </c:pt>
                <c:pt idx="12">
                  <c:v>132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1150</c:v>
                </c:pt>
                <c:pt idx="3">
                  <c:v>1282</c:v>
                </c:pt>
                <c:pt idx="6">
                  <c:v>1305</c:v>
                </c:pt>
                <c:pt idx="9">
                  <c:v>1267</c:v>
                </c:pt>
                <c:pt idx="12">
                  <c:v>1288</c:v>
                </c:pt>
              </c:numCache>
            </c:numRef>
          </c:val>
        </c:ser>
        <c:dLbls>
          <c:showLegendKey val="0"/>
          <c:showVal val="0"/>
          <c:showCatName val="0"/>
          <c:showSerName val="0"/>
          <c:showPercent val="0"/>
          <c:showBubbleSize val="0"/>
        </c:dLbls>
        <c:gapWidth val="100"/>
        <c:overlap val="100"/>
        <c:axId val="173033344"/>
        <c:axId val="1730478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484</c:v>
                </c:pt>
                <c:pt idx="2">
                  <c:v>#N/A</c:v>
                </c:pt>
                <c:pt idx="3">
                  <c:v>#N/A</c:v>
                </c:pt>
                <c:pt idx="4">
                  <c:v>594</c:v>
                </c:pt>
                <c:pt idx="5">
                  <c:v>#N/A</c:v>
                </c:pt>
                <c:pt idx="6">
                  <c:v>#N/A</c:v>
                </c:pt>
                <c:pt idx="7">
                  <c:v>523</c:v>
                </c:pt>
                <c:pt idx="8">
                  <c:v>#N/A</c:v>
                </c:pt>
                <c:pt idx="9">
                  <c:v>#N/A</c:v>
                </c:pt>
                <c:pt idx="10">
                  <c:v>463</c:v>
                </c:pt>
                <c:pt idx="11">
                  <c:v>#N/A</c:v>
                </c:pt>
                <c:pt idx="12">
                  <c:v>#N/A</c:v>
                </c:pt>
                <c:pt idx="13">
                  <c:v>442</c:v>
                </c:pt>
                <c:pt idx="14">
                  <c:v>#N/A</c:v>
                </c:pt>
              </c:numCache>
            </c:numRef>
          </c:val>
          <c:smooth val="0"/>
        </c:ser>
        <c:dLbls>
          <c:showLegendKey val="0"/>
          <c:showVal val="0"/>
          <c:showCatName val="0"/>
          <c:showSerName val="0"/>
          <c:showPercent val="0"/>
          <c:showBubbleSize val="0"/>
        </c:dLbls>
        <c:marker val="1"/>
        <c:smooth val="0"/>
        <c:axId val="173033344"/>
        <c:axId val="173047808"/>
      </c:lineChart>
      <c:catAx>
        <c:axId val="173033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3047808"/>
        <c:crosses val="autoZero"/>
        <c:auto val="1"/>
        <c:lblAlgn val="ctr"/>
        <c:lblOffset val="100"/>
        <c:tickLblSkip val="1"/>
        <c:tickMarkSkip val="1"/>
        <c:noMultiLvlLbl val="0"/>
      </c:catAx>
      <c:valAx>
        <c:axId val="1730478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3033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8247</c:v>
                </c:pt>
                <c:pt idx="5">
                  <c:v>8616</c:v>
                </c:pt>
                <c:pt idx="8">
                  <c:v>8642</c:v>
                </c:pt>
                <c:pt idx="11">
                  <c:v>9160</c:v>
                </c:pt>
                <c:pt idx="14">
                  <c:v>9816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1107</c:v>
                </c:pt>
                <c:pt idx="5">
                  <c:v>1406</c:v>
                </c:pt>
                <c:pt idx="8">
                  <c:v>1670</c:v>
                </c:pt>
                <c:pt idx="11">
                  <c:v>1495</c:v>
                </c:pt>
                <c:pt idx="14">
                  <c:v>1372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1764</c:v>
                </c:pt>
                <c:pt idx="5">
                  <c:v>1781</c:v>
                </c:pt>
                <c:pt idx="8">
                  <c:v>1578</c:v>
                </c:pt>
                <c:pt idx="11">
                  <c:v>1573</c:v>
                </c:pt>
                <c:pt idx="14">
                  <c:v>1484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46</c:v>
                </c:pt>
                <c:pt idx="3">
                  <c:v>46</c:v>
                </c:pt>
                <c:pt idx="6">
                  <c:v>35</c:v>
                </c:pt>
                <c:pt idx="9">
                  <c:v>31</c:v>
                </c:pt>
                <c:pt idx="12">
                  <c:v>29</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2619</c:v>
                </c:pt>
                <c:pt idx="3">
                  <c:v>2554</c:v>
                </c:pt>
                <c:pt idx="6">
                  <c:v>2494</c:v>
                </c:pt>
                <c:pt idx="9">
                  <c:v>2514</c:v>
                </c:pt>
                <c:pt idx="12">
                  <c:v>2384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815</c:v>
                </c:pt>
                <c:pt idx="3">
                  <c:v>750</c:v>
                </c:pt>
                <c:pt idx="6">
                  <c:v>716</c:v>
                </c:pt>
                <c:pt idx="9">
                  <c:v>659</c:v>
                </c:pt>
                <c:pt idx="12">
                  <c:v>1826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1177</c:v>
                </c:pt>
                <c:pt idx="3">
                  <c:v>1104</c:v>
                </c:pt>
                <c:pt idx="6">
                  <c:v>999</c:v>
                </c:pt>
                <c:pt idx="9">
                  <c:v>874</c:v>
                </c:pt>
                <c:pt idx="12">
                  <c:v>812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11633</c:v>
                </c:pt>
                <c:pt idx="3">
                  <c:v>12230</c:v>
                </c:pt>
                <c:pt idx="6">
                  <c:v>12279</c:v>
                </c:pt>
                <c:pt idx="9">
                  <c:v>12641</c:v>
                </c:pt>
                <c:pt idx="12">
                  <c:v>12669</c:v>
                </c:pt>
              </c:numCache>
            </c:numRef>
          </c:val>
        </c:ser>
        <c:dLbls>
          <c:showLegendKey val="0"/>
          <c:showVal val="0"/>
          <c:showCatName val="0"/>
          <c:showSerName val="0"/>
          <c:showPercent val="0"/>
          <c:showBubbleSize val="0"/>
        </c:dLbls>
        <c:gapWidth val="100"/>
        <c:overlap val="100"/>
        <c:axId val="172978560"/>
        <c:axId val="1729804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5173</c:v>
                </c:pt>
                <c:pt idx="2">
                  <c:v>#N/A</c:v>
                </c:pt>
                <c:pt idx="3">
                  <c:v>#N/A</c:v>
                </c:pt>
                <c:pt idx="4">
                  <c:v>4881</c:v>
                </c:pt>
                <c:pt idx="5">
                  <c:v>#N/A</c:v>
                </c:pt>
                <c:pt idx="6">
                  <c:v>#N/A</c:v>
                </c:pt>
                <c:pt idx="7">
                  <c:v>4634</c:v>
                </c:pt>
                <c:pt idx="8">
                  <c:v>#N/A</c:v>
                </c:pt>
                <c:pt idx="9">
                  <c:v>#N/A</c:v>
                </c:pt>
                <c:pt idx="10">
                  <c:v>4491</c:v>
                </c:pt>
                <c:pt idx="11">
                  <c:v>#N/A</c:v>
                </c:pt>
                <c:pt idx="12">
                  <c:v>#N/A</c:v>
                </c:pt>
                <c:pt idx="13">
                  <c:v>5048</c:v>
                </c:pt>
                <c:pt idx="14">
                  <c:v>#N/A</c:v>
                </c:pt>
              </c:numCache>
            </c:numRef>
          </c:val>
          <c:smooth val="0"/>
        </c:ser>
        <c:dLbls>
          <c:showLegendKey val="0"/>
          <c:showVal val="0"/>
          <c:showCatName val="0"/>
          <c:showSerName val="0"/>
          <c:showPercent val="0"/>
          <c:showBubbleSize val="0"/>
        </c:dLbls>
        <c:marker val="1"/>
        <c:smooth val="0"/>
        <c:axId val="172978560"/>
        <c:axId val="172980480"/>
      </c:lineChart>
      <c:catAx>
        <c:axId val="172978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72980480"/>
        <c:crosses val="autoZero"/>
        <c:auto val="1"/>
        <c:lblAlgn val="ctr"/>
        <c:lblOffset val="100"/>
        <c:tickLblSkip val="1"/>
        <c:tickMarkSkip val="1"/>
        <c:noMultiLvlLbl val="0"/>
      </c:catAx>
      <c:valAx>
        <c:axId val="1729804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29785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三重県鳥羽市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20,952
20,752
108.05
11,141,475
10,655,767
480,495
6,222,278
12,668,792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8.9
94.9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分母となる「基準財政需要額」では、公債費のほか、臨時費目である「地域の元気づくり推進費」が創設されたことなどにより、昨年比で</a:t>
          </a:r>
          <a:r>
            <a:rPr kumimoji="1" lang="en-US" altLang="ja-JP" sz="1300" baseline="0">
              <a:latin typeface="ＭＳ Ｐゴシック"/>
            </a:rPr>
            <a:t>0.8</a:t>
          </a:r>
          <a:r>
            <a:rPr kumimoji="1" lang="ja-JP" altLang="en-US" sz="1300" baseline="0">
              <a:latin typeface="ＭＳ Ｐゴシック"/>
            </a:rPr>
            <a:t>％の増となったものの、分子の「基準財政収入額」においても、市税収入等の増により、昨年度比で</a:t>
          </a:r>
          <a:r>
            <a:rPr kumimoji="1" lang="en-US" altLang="ja-JP" sz="1300" baseline="0">
              <a:latin typeface="ＭＳ Ｐゴシック"/>
            </a:rPr>
            <a:t>1.5</a:t>
          </a:r>
          <a:r>
            <a:rPr kumimoji="1" lang="ja-JP" altLang="en-US" sz="1300" baseline="0">
              <a:latin typeface="ＭＳ Ｐゴシック"/>
            </a:rPr>
            <a:t>％の増額となったことから、昨年度と同ポイントの</a:t>
          </a:r>
          <a:r>
            <a:rPr kumimoji="1" lang="en-US" altLang="ja-JP" sz="1300" baseline="0">
              <a:latin typeface="ＭＳ Ｐゴシック"/>
            </a:rPr>
            <a:t>0.46</a:t>
          </a:r>
          <a:r>
            <a:rPr kumimoji="1" lang="ja-JP" altLang="en-US" sz="1300" baseline="0">
              <a:latin typeface="ＭＳ Ｐゴシック"/>
            </a:rPr>
            <a:t>となりました。</a:t>
          </a:r>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65617</xdr:rowOff>
    </xdr:from>
    <xdr:to>
      <xdr:col>7</xdr:col>
      <xdr:colOff>152400</xdr:colOff>
      <xdr:row>42</xdr:row>
      <xdr:rowOff>65617</xdr:rowOff>
    </xdr:to>
    <xdr:cxnSp macro="">
      <xdr:nvCxnSpPr>
        <xdr:cNvPr id="68" name="直線コネクタ 67"/>
        <xdr:cNvCxnSpPr/>
      </xdr:nvCxnSpPr>
      <xdr:spPr>
        <a:xfrm>
          <a:off x="4114800" y="72665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9"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25400</xdr:rowOff>
    </xdr:from>
    <xdr:to>
      <xdr:col>6</xdr:col>
      <xdr:colOff>0</xdr:colOff>
      <xdr:row>42</xdr:row>
      <xdr:rowOff>65617</xdr:rowOff>
    </xdr:to>
    <xdr:cxnSp macro="">
      <xdr:nvCxnSpPr>
        <xdr:cNvPr id="71" name="直線コネクタ 70"/>
        <xdr:cNvCxnSpPr/>
      </xdr:nvCxnSpPr>
      <xdr:spPr>
        <a:xfrm>
          <a:off x="3225800" y="72263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156633</xdr:rowOff>
    </xdr:from>
    <xdr:to>
      <xdr:col>4</xdr:col>
      <xdr:colOff>482600</xdr:colOff>
      <xdr:row>42</xdr:row>
      <xdr:rowOff>25400</xdr:rowOff>
    </xdr:to>
    <xdr:cxnSp macro="">
      <xdr:nvCxnSpPr>
        <xdr:cNvPr id="74" name="直線コネクタ 73"/>
        <xdr:cNvCxnSpPr/>
      </xdr:nvCxnSpPr>
      <xdr:spPr>
        <a:xfrm>
          <a:off x="2336800" y="71860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6" name="テキスト ボックス 75"/>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96308</xdr:rowOff>
    </xdr:from>
    <xdr:to>
      <xdr:col>3</xdr:col>
      <xdr:colOff>279400</xdr:colOff>
      <xdr:row>41</xdr:row>
      <xdr:rowOff>156633</xdr:rowOff>
    </xdr:to>
    <xdr:cxnSp macro="">
      <xdr:nvCxnSpPr>
        <xdr:cNvPr id="77" name="直線コネクタ 76"/>
        <xdr:cNvCxnSpPr/>
      </xdr:nvCxnSpPr>
      <xdr:spPr>
        <a:xfrm>
          <a:off x="1447800" y="7125758"/>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75142</xdr:rowOff>
    </xdr:from>
    <xdr:to>
      <xdr:col>3</xdr:col>
      <xdr:colOff>330200</xdr:colOff>
      <xdr:row>43</xdr:row>
      <xdr:rowOff>5292</xdr:rowOff>
    </xdr:to>
    <xdr:sp macro="" textlink="">
      <xdr:nvSpPr>
        <xdr:cNvPr id="78" name="フローチャート : 判断 77"/>
        <xdr:cNvSpPr/>
      </xdr:nvSpPr>
      <xdr:spPr>
        <a:xfrm>
          <a:off x="2286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161519</xdr:rowOff>
    </xdr:from>
    <xdr:ext cx="762000" cy="259045"/>
    <xdr:sp macro="" textlink="">
      <xdr:nvSpPr>
        <xdr:cNvPr id="79" name="テキスト ボックス 78"/>
        <xdr:cNvSpPr txBox="1"/>
      </xdr:nvSpPr>
      <xdr:spPr>
        <a:xfrm>
          <a:off x="1955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80" name="フローチャート : 判断 79"/>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121302</xdr:rowOff>
    </xdr:from>
    <xdr:ext cx="762000" cy="259045"/>
    <xdr:sp macro="" textlink="">
      <xdr:nvSpPr>
        <xdr:cNvPr id="81" name="テキスト ボックス 80"/>
        <xdr:cNvSpPr txBox="1"/>
      </xdr:nvSpPr>
      <xdr:spPr>
        <a:xfrm>
          <a:off x="1066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14817</xdr:rowOff>
    </xdr:from>
    <xdr:to>
      <xdr:col>7</xdr:col>
      <xdr:colOff>203200</xdr:colOff>
      <xdr:row>42</xdr:row>
      <xdr:rowOff>116417</xdr:rowOff>
    </xdr:to>
    <xdr:sp macro="" textlink="">
      <xdr:nvSpPr>
        <xdr:cNvPr id="87" name="円/楕円 86"/>
        <xdr:cNvSpPr/>
      </xdr:nvSpPr>
      <xdr:spPr>
        <a:xfrm>
          <a:off x="49022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31344</xdr:rowOff>
    </xdr:from>
    <xdr:ext cx="762000" cy="259045"/>
    <xdr:sp macro="" textlink="">
      <xdr:nvSpPr>
        <xdr:cNvPr id="88" name="財政力該当値テキスト"/>
        <xdr:cNvSpPr txBox="1"/>
      </xdr:nvSpPr>
      <xdr:spPr>
        <a:xfrm>
          <a:off x="5041900" y="706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14817</xdr:rowOff>
    </xdr:from>
    <xdr:to>
      <xdr:col>6</xdr:col>
      <xdr:colOff>50800</xdr:colOff>
      <xdr:row>42</xdr:row>
      <xdr:rowOff>116417</xdr:rowOff>
    </xdr:to>
    <xdr:sp macro="" textlink="">
      <xdr:nvSpPr>
        <xdr:cNvPr id="89" name="円/楕円 88"/>
        <xdr:cNvSpPr/>
      </xdr:nvSpPr>
      <xdr:spPr>
        <a:xfrm>
          <a:off x="4064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126594</xdr:rowOff>
    </xdr:from>
    <xdr:ext cx="736600" cy="259045"/>
    <xdr:sp macro="" textlink="">
      <xdr:nvSpPr>
        <xdr:cNvPr id="90" name="テキスト ボックス 89"/>
        <xdr:cNvSpPr txBox="1"/>
      </xdr:nvSpPr>
      <xdr:spPr>
        <a:xfrm>
          <a:off x="3733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146050</xdr:rowOff>
    </xdr:from>
    <xdr:to>
      <xdr:col>4</xdr:col>
      <xdr:colOff>533400</xdr:colOff>
      <xdr:row>42</xdr:row>
      <xdr:rowOff>76200</xdr:rowOff>
    </xdr:to>
    <xdr:sp macro="" textlink="">
      <xdr:nvSpPr>
        <xdr:cNvPr id="91" name="円/楕円 90"/>
        <xdr:cNvSpPr/>
      </xdr:nvSpPr>
      <xdr:spPr>
        <a:xfrm>
          <a:off x="3175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86377</xdr:rowOff>
    </xdr:from>
    <xdr:ext cx="762000" cy="259045"/>
    <xdr:sp macro="" textlink="">
      <xdr:nvSpPr>
        <xdr:cNvPr id="92" name="テキスト ボックス 91"/>
        <xdr:cNvSpPr txBox="1"/>
      </xdr:nvSpPr>
      <xdr:spPr>
        <a:xfrm>
          <a:off x="2844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105833</xdr:rowOff>
    </xdr:from>
    <xdr:to>
      <xdr:col>3</xdr:col>
      <xdr:colOff>330200</xdr:colOff>
      <xdr:row>42</xdr:row>
      <xdr:rowOff>35983</xdr:rowOff>
    </xdr:to>
    <xdr:sp macro="" textlink="">
      <xdr:nvSpPr>
        <xdr:cNvPr id="93" name="円/楕円 92"/>
        <xdr:cNvSpPr/>
      </xdr:nvSpPr>
      <xdr:spPr>
        <a:xfrm>
          <a:off x="2286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46160</xdr:rowOff>
    </xdr:from>
    <xdr:ext cx="762000" cy="259045"/>
    <xdr:sp macro="" textlink="">
      <xdr:nvSpPr>
        <xdr:cNvPr id="94" name="テキスト ボックス 93"/>
        <xdr:cNvSpPr txBox="1"/>
      </xdr:nvSpPr>
      <xdr:spPr>
        <a:xfrm>
          <a:off x="1955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45508</xdr:rowOff>
    </xdr:from>
    <xdr:to>
      <xdr:col>2</xdr:col>
      <xdr:colOff>127000</xdr:colOff>
      <xdr:row>41</xdr:row>
      <xdr:rowOff>147108</xdr:rowOff>
    </xdr:to>
    <xdr:sp macro="" textlink="">
      <xdr:nvSpPr>
        <xdr:cNvPr id="95" name="円/楕円 94"/>
        <xdr:cNvSpPr/>
      </xdr:nvSpPr>
      <xdr:spPr>
        <a:xfrm>
          <a:off x="1397000" y="707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157285</xdr:rowOff>
    </xdr:from>
    <xdr:ext cx="762000" cy="259045"/>
    <xdr:sp macro="" textlink="">
      <xdr:nvSpPr>
        <xdr:cNvPr id="96" name="テキスト ボックス 95"/>
        <xdr:cNvSpPr txBox="1"/>
      </xdr:nvSpPr>
      <xdr:spPr>
        <a:xfrm>
          <a:off x="1066800" y="6843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年度は、主に職員の給与削減措置により、人件費が減額となったことに伴い、昨年度比で</a:t>
          </a:r>
          <a:r>
            <a:rPr kumimoji="1" lang="en-US" altLang="ja-JP" sz="1300">
              <a:latin typeface="ＭＳ Ｐゴシック"/>
            </a:rPr>
            <a:t>1.8</a:t>
          </a:r>
          <a:r>
            <a:rPr kumimoji="1" lang="ja-JP" altLang="en-US" sz="1300">
              <a:latin typeface="ＭＳ Ｐゴシック"/>
            </a:rPr>
            <a:t>ポイント減の</a:t>
          </a:r>
          <a:r>
            <a:rPr kumimoji="1" lang="en-US" altLang="ja-JP" sz="1300">
              <a:latin typeface="ＭＳ Ｐゴシック"/>
            </a:rPr>
            <a:t>86.4</a:t>
          </a:r>
          <a:r>
            <a:rPr kumimoji="1" lang="ja-JP" altLang="en-US" sz="1300">
              <a:latin typeface="ＭＳ Ｐゴシック"/>
            </a:rPr>
            <a:t>％となりました。</a:t>
          </a:r>
          <a:endParaRPr kumimoji="1" lang="en-US" altLang="ja-JP" sz="1300">
            <a:latin typeface="ＭＳ Ｐゴシック"/>
          </a:endParaRPr>
        </a:p>
        <a:p>
          <a:r>
            <a:rPr kumimoji="1" lang="ja-JP" altLang="en-US" sz="1300">
              <a:latin typeface="ＭＳ Ｐゴシック"/>
            </a:rPr>
            <a:t>　類似団体平均値よりも低い水準であるものの、依然として、</a:t>
          </a:r>
          <a:r>
            <a:rPr kumimoji="1" lang="en-US" altLang="ja-JP" sz="1300">
              <a:latin typeface="ＭＳ Ｐゴシック"/>
            </a:rPr>
            <a:t>80</a:t>
          </a:r>
          <a:r>
            <a:rPr kumimoji="1" lang="ja-JP" altLang="en-US" sz="1300">
              <a:latin typeface="ＭＳ Ｐゴシック"/>
            </a:rPr>
            <a:t>％を超えていることから、引き続き、経費削減に努めます。</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40096</xdr:rowOff>
    </xdr:from>
    <xdr:to>
      <xdr:col>7</xdr:col>
      <xdr:colOff>152400</xdr:colOff>
      <xdr:row>61</xdr:row>
      <xdr:rowOff>102144</xdr:rowOff>
    </xdr:to>
    <xdr:cxnSp macro="">
      <xdr:nvCxnSpPr>
        <xdr:cNvPr id="133" name="直線コネクタ 132"/>
        <xdr:cNvCxnSpPr/>
      </xdr:nvCxnSpPr>
      <xdr:spPr>
        <a:xfrm flipV="1">
          <a:off x="4114800" y="10498546"/>
          <a:ext cx="8382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40657</xdr:rowOff>
    </xdr:from>
    <xdr:ext cx="762000" cy="259045"/>
    <xdr:sp macro="" textlink="">
      <xdr:nvSpPr>
        <xdr:cNvPr id="134" name="財政構造の弾力性平均値テキスト"/>
        <xdr:cNvSpPr txBox="1"/>
      </xdr:nvSpPr>
      <xdr:spPr>
        <a:xfrm>
          <a:off x="5041900" y="10499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50437</xdr:rowOff>
    </xdr:from>
    <xdr:to>
      <xdr:col>6</xdr:col>
      <xdr:colOff>0</xdr:colOff>
      <xdr:row>61</xdr:row>
      <xdr:rowOff>102144</xdr:rowOff>
    </xdr:to>
    <xdr:cxnSp macro="">
      <xdr:nvCxnSpPr>
        <xdr:cNvPr id="136" name="直線コネクタ 135"/>
        <xdr:cNvCxnSpPr/>
      </xdr:nvCxnSpPr>
      <xdr:spPr>
        <a:xfrm>
          <a:off x="3225800" y="10508887"/>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14531</xdr:rowOff>
    </xdr:from>
    <xdr:ext cx="736600" cy="259045"/>
    <xdr:sp macro="" textlink="">
      <xdr:nvSpPr>
        <xdr:cNvPr id="138" name="テキスト ボックス 137"/>
        <xdr:cNvSpPr txBox="1"/>
      </xdr:nvSpPr>
      <xdr:spPr>
        <a:xfrm>
          <a:off x="3733800" y="10644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128815</xdr:rowOff>
    </xdr:from>
    <xdr:to>
      <xdr:col>4</xdr:col>
      <xdr:colOff>482600</xdr:colOff>
      <xdr:row>61</xdr:row>
      <xdr:rowOff>50437</xdr:rowOff>
    </xdr:to>
    <xdr:cxnSp macro="">
      <xdr:nvCxnSpPr>
        <xdr:cNvPr id="139" name="直線コネクタ 138"/>
        <xdr:cNvCxnSpPr/>
      </xdr:nvCxnSpPr>
      <xdr:spPr>
        <a:xfrm>
          <a:off x="2336800" y="10415815"/>
          <a:ext cx="889000" cy="93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165299</xdr:rowOff>
    </xdr:from>
    <xdr:ext cx="762000" cy="259045"/>
    <xdr:sp macro="" textlink="">
      <xdr:nvSpPr>
        <xdr:cNvPr id="141" name="テキスト ボックス 140"/>
        <xdr:cNvSpPr txBox="1"/>
      </xdr:nvSpPr>
      <xdr:spPr>
        <a:xfrm>
          <a:off x="2844800" y="1062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128815</xdr:rowOff>
    </xdr:from>
    <xdr:to>
      <xdr:col>3</xdr:col>
      <xdr:colOff>279400</xdr:colOff>
      <xdr:row>61</xdr:row>
      <xdr:rowOff>5624</xdr:rowOff>
    </xdr:to>
    <xdr:cxnSp macro="">
      <xdr:nvCxnSpPr>
        <xdr:cNvPr id="142" name="直線コネクタ 141"/>
        <xdr:cNvCxnSpPr/>
      </xdr:nvCxnSpPr>
      <xdr:spPr>
        <a:xfrm flipV="1">
          <a:off x="1447800" y="10415815"/>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3084</xdr:rowOff>
    </xdr:from>
    <xdr:to>
      <xdr:col>3</xdr:col>
      <xdr:colOff>330200</xdr:colOff>
      <xdr:row>61</xdr:row>
      <xdr:rowOff>104684</xdr:rowOff>
    </xdr:to>
    <xdr:sp macro="" textlink="">
      <xdr:nvSpPr>
        <xdr:cNvPr id="143" name="フローチャート : 判断 142"/>
        <xdr:cNvSpPr/>
      </xdr:nvSpPr>
      <xdr:spPr>
        <a:xfrm>
          <a:off x="2286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89461</xdr:rowOff>
    </xdr:from>
    <xdr:ext cx="762000" cy="259045"/>
    <xdr:sp macro="" textlink="">
      <xdr:nvSpPr>
        <xdr:cNvPr id="144" name="テキスト ボックス 143"/>
        <xdr:cNvSpPr txBox="1"/>
      </xdr:nvSpPr>
      <xdr:spPr>
        <a:xfrm>
          <a:off x="1955800" y="10547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144417</xdr:rowOff>
    </xdr:from>
    <xdr:to>
      <xdr:col>2</xdr:col>
      <xdr:colOff>127000</xdr:colOff>
      <xdr:row>62</xdr:row>
      <xdr:rowOff>74567</xdr:rowOff>
    </xdr:to>
    <xdr:sp macro="" textlink="">
      <xdr:nvSpPr>
        <xdr:cNvPr id="145" name="フローチャート : 判断 144"/>
        <xdr:cNvSpPr/>
      </xdr:nvSpPr>
      <xdr:spPr>
        <a:xfrm>
          <a:off x="1397000" y="1060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59344</xdr:rowOff>
    </xdr:from>
    <xdr:ext cx="762000" cy="259045"/>
    <xdr:sp macro="" textlink="">
      <xdr:nvSpPr>
        <xdr:cNvPr id="146" name="テキスト ボックス 145"/>
        <xdr:cNvSpPr txBox="1"/>
      </xdr:nvSpPr>
      <xdr:spPr>
        <a:xfrm>
          <a:off x="1066800" y="10689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160746</xdr:rowOff>
    </xdr:from>
    <xdr:to>
      <xdr:col>7</xdr:col>
      <xdr:colOff>203200</xdr:colOff>
      <xdr:row>61</xdr:row>
      <xdr:rowOff>90896</xdr:rowOff>
    </xdr:to>
    <xdr:sp macro="" textlink="">
      <xdr:nvSpPr>
        <xdr:cNvPr id="152" name="円/楕円 151"/>
        <xdr:cNvSpPr/>
      </xdr:nvSpPr>
      <xdr:spPr>
        <a:xfrm>
          <a:off x="4902200" y="10447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5823</xdr:rowOff>
    </xdr:from>
    <xdr:ext cx="762000" cy="259045"/>
    <xdr:sp macro="" textlink="">
      <xdr:nvSpPr>
        <xdr:cNvPr id="153" name="財政構造の弾力性該当値テキスト"/>
        <xdr:cNvSpPr txBox="1"/>
      </xdr:nvSpPr>
      <xdr:spPr>
        <a:xfrm>
          <a:off x="5041900" y="10292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86.4</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51344</xdr:rowOff>
    </xdr:from>
    <xdr:to>
      <xdr:col>6</xdr:col>
      <xdr:colOff>50800</xdr:colOff>
      <xdr:row>61</xdr:row>
      <xdr:rowOff>152944</xdr:rowOff>
    </xdr:to>
    <xdr:sp macro="" textlink="">
      <xdr:nvSpPr>
        <xdr:cNvPr id="154" name="円/楕円 153"/>
        <xdr:cNvSpPr/>
      </xdr:nvSpPr>
      <xdr:spPr>
        <a:xfrm>
          <a:off x="4064000" y="10509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163121</xdr:rowOff>
    </xdr:from>
    <xdr:ext cx="736600" cy="259045"/>
    <xdr:sp macro="" textlink="">
      <xdr:nvSpPr>
        <xdr:cNvPr id="155" name="テキスト ボックス 154"/>
        <xdr:cNvSpPr txBox="1"/>
      </xdr:nvSpPr>
      <xdr:spPr>
        <a:xfrm>
          <a:off x="3733800" y="102786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88.2</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171087</xdr:rowOff>
    </xdr:from>
    <xdr:to>
      <xdr:col>4</xdr:col>
      <xdr:colOff>533400</xdr:colOff>
      <xdr:row>61</xdr:row>
      <xdr:rowOff>101237</xdr:rowOff>
    </xdr:to>
    <xdr:sp macro="" textlink="">
      <xdr:nvSpPr>
        <xdr:cNvPr id="156" name="円/楕円 155"/>
        <xdr:cNvSpPr/>
      </xdr:nvSpPr>
      <xdr:spPr>
        <a:xfrm>
          <a:off x="3175000" y="10458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111414</xdr:rowOff>
    </xdr:from>
    <xdr:ext cx="762000" cy="259045"/>
    <xdr:sp macro="" textlink="">
      <xdr:nvSpPr>
        <xdr:cNvPr id="157" name="テキスト ボックス 156"/>
        <xdr:cNvSpPr txBox="1"/>
      </xdr:nvSpPr>
      <xdr:spPr>
        <a:xfrm>
          <a:off x="2844800" y="10226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78015</xdr:rowOff>
    </xdr:from>
    <xdr:to>
      <xdr:col>3</xdr:col>
      <xdr:colOff>330200</xdr:colOff>
      <xdr:row>61</xdr:row>
      <xdr:rowOff>8165</xdr:rowOff>
    </xdr:to>
    <xdr:sp macro="" textlink="">
      <xdr:nvSpPr>
        <xdr:cNvPr id="158" name="円/楕円 157"/>
        <xdr:cNvSpPr/>
      </xdr:nvSpPr>
      <xdr:spPr>
        <a:xfrm>
          <a:off x="2286000" y="1036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18342</xdr:rowOff>
    </xdr:from>
    <xdr:ext cx="762000" cy="259045"/>
    <xdr:sp macro="" textlink="">
      <xdr:nvSpPr>
        <xdr:cNvPr id="159" name="テキスト ボックス 158"/>
        <xdr:cNvSpPr txBox="1"/>
      </xdr:nvSpPr>
      <xdr:spPr>
        <a:xfrm>
          <a:off x="1955800" y="10133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126274</xdr:rowOff>
    </xdr:from>
    <xdr:to>
      <xdr:col>2</xdr:col>
      <xdr:colOff>127000</xdr:colOff>
      <xdr:row>61</xdr:row>
      <xdr:rowOff>56424</xdr:rowOff>
    </xdr:to>
    <xdr:sp macro="" textlink="">
      <xdr:nvSpPr>
        <xdr:cNvPr id="160" name="円/楕円 159"/>
        <xdr:cNvSpPr/>
      </xdr:nvSpPr>
      <xdr:spPr>
        <a:xfrm>
          <a:off x="1397000" y="10413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66601</xdr:rowOff>
    </xdr:from>
    <xdr:ext cx="762000" cy="259045"/>
    <xdr:sp macro="" textlink="">
      <xdr:nvSpPr>
        <xdr:cNvPr id="161" name="テキスト ボックス 160"/>
        <xdr:cNvSpPr txBox="1"/>
      </xdr:nvSpPr>
      <xdr:spPr>
        <a:xfrm>
          <a:off x="1066800" y="10182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[186,389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１人当たりの人件費、物件費等の合計額が類似団体平均を上回っている主要因は、地勢的な事情による保育所、診療所などの点在による職員配置やごみ処理業務、消防業務などの直営運営に伴う人件費の増嵩です。</a:t>
          </a:r>
          <a:endParaRPr kumimoji="1" lang="en-US" altLang="ja-JP" sz="1300">
            <a:latin typeface="ＭＳ Ｐゴシック"/>
          </a:endParaRPr>
        </a:p>
        <a:p>
          <a:r>
            <a:rPr kumimoji="1" lang="ja-JP" altLang="en-US" sz="1300">
              <a:latin typeface="ＭＳ Ｐゴシック"/>
            </a:rPr>
            <a:t>　　</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63136</xdr:rowOff>
    </xdr:from>
    <xdr:to>
      <xdr:col>7</xdr:col>
      <xdr:colOff>152400</xdr:colOff>
      <xdr:row>81</xdr:row>
      <xdr:rowOff>68599</xdr:rowOff>
    </xdr:to>
    <xdr:cxnSp macro="">
      <xdr:nvCxnSpPr>
        <xdr:cNvPr id="195" name="直線コネクタ 194"/>
        <xdr:cNvCxnSpPr/>
      </xdr:nvCxnSpPr>
      <xdr:spPr>
        <a:xfrm flipV="1">
          <a:off x="4114800" y="13950586"/>
          <a:ext cx="838200" cy="54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11914</xdr:rowOff>
    </xdr:from>
    <xdr:ext cx="762000" cy="259045"/>
    <xdr:sp macro="" textlink="">
      <xdr:nvSpPr>
        <xdr:cNvPr id="196" name="人件費・物件費等の状況平均値テキスト"/>
        <xdr:cNvSpPr txBox="1"/>
      </xdr:nvSpPr>
      <xdr:spPr>
        <a:xfrm>
          <a:off x="5041900" y="13727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68599</xdr:rowOff>
    </xdr:from>
    <xdr:to>
      <xdr:col>6</xdr:col>
      <xdr:colOff>0</xdr:colOff>
      <xdr:row>81</xdr:row>
      <xdr:rowOff>73349</xdr:rowOff>
    </xdr:to>
    <xdr:cxnSp macro="">
      <xdr:nvCxnSpPr>
        <xdr:cNvPr id="198" name="直線コネクタ 197"/>
        <xdr:cNvCxnSpPr/>
      </xdr:nvCxnSpPr>
      <xdr:spPr>
        <a:xfrm flipV="1">
          <a:off x="3225800" y="13956049"/>
          <a:ext cx="889000" cy="4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94287</xdr:rowOff>
    </xdr:from>
    <xdr:ext cx="736600" cy="259045"/>
    <xdr:sp macro="" textlink="">
      <xdr:nvSpPr>
        <xdr:cNvPr id="200" name="テキスト ボックス 199"/>
        <xdr:cNvSpPr txBox="1"/>
      </xdr:nvSpPr>
      <xdr:spPr>
        <a:xfrm>
          <a:off x="3733800" y="1363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63705</xdr:rowOff>
    </xdr:from>
    <xdr:to>
      <xdr:col>4</xdr:col>
      <xdr:colOff>482600</xdr:colOff>
      <xdr:row>81</xdr:row>
      <xdr:rowOff>73349</xdr:rowOff>
    </xdr:to>
    <xdr:cxnSp macro="">
      <xdr:nvCxnSpPr>
        <xdr:cNvPr id="201" name="直線コネクタ 200"/>
        <xdr:cNvCxnSpPr/>
      </xdr:nvCxnSpPr>
      <xdr:spPr>
        <a:xfrm>
          <a:off x="2336800" y="13951155"/>
          <a:ext cx="889000" cy="9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100472</xdr:rowOff>
    </xdr:from>
    <xdr:ext cx="762000" cy="259045"/>
    <xdr:sp macro="" textlink="">
      <xdr:nvSpPr>
        <xdr:cNvPr id="203" name="テキスト ボックス 202"/>
        <xdr:cNvSpPr txBox="1"/>
      </xdr:nvSpPr>
      <xdr:spPr>
        <a:xfrm>
          <a:off x="2844800" y="13645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57623</xdr:rowOff>
    </xdr:from>
    <xdr:to>
      <xdr:col>3</xdr:col>
      <xdr:colOff>279400</xdr:colOff>
      <xdr:row>81</xdr:row>
      <xdr:rowOff>63705</xdr:rowOff>
    </xdr:to>
    <xdr:cxnSp macro="">
      <xdr:nvCxnSpPr>
        <xdr:cNvPr id="204" name="直線コネクタ 203"/>
        <xdr:cNvCxnSpPr/>
      </xdr:nvCxnSpPr>
      <xdr:spPr>
        <a:xfrm>
          <a:off x="1447800" y="13945073"/>
          <a:ext cx="889000" cy="6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146245</xdr:rowOff>
    </xdr:from>
    <xdr:to>
      <xdr:col>3</xdr:col>
      <xdr:colOff>330200</xdr:colOff>
      <xdr:row>81</xdr:row>
      <xdr:rowOff>76395</xdr:rowOff>
    </xdr:to>
    <xdr:sp macro="" textlink="">
      <xdr:nvSpPr>
        <xdr:cNvPr id="205" name="フローチャート : 判断 204"/>
        <xdr:cNvSpPr/>
      </xdr:nvSpPr>
      <xdr:spPr>
        <a:xfrm>
          <a:off x="2286000" y="1386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86572</xdr:rowOff>
    </xdr:from>
    <xdr:ext cx="762000" cy="259045"/>
    <xdr:sp macro="" textlink="">
      <xdr:nvSpPr>
        <xdr:cNvPr id="206" name="テキスト ボックス 205"/>
        <xdr:cNvSpPr txBox="1"/>
      </xdr:nvSpPr>
      <xdr:spPr>
        <a:xfrm>
          <a:off x="1955800" y="13631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145255</xdr:rowOff>
    </xdr:from>
    <xdr:to>
      <xdr:col>2</xdr:col>
      <xdr:colOff>127000</xdr:colOff>
      <xdr:row>81</xdr:row>
      <xdr:rowOff>75405</xdr:rowOff>
    </xdr:to>
    <xdr:sp macro="" textlink="">
      <xdr:nvSpPr>
        <xdr:cNvPr id="207" name="フローチャート : 判断 206"/>
        <xdr:cNvSpPr/>
      </xdr:nvSpPr>
      <xdr:spPr>
        <a:xfrm>
          <a:off x="1397000" y="13861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85582</xdr:rowOff>
    </xdr:from>
    <xdr:ext cx="762000" cy="259045"/>
    <xdr:sp macro="" textlink="">
      <xdr:nvSpPr>
        <xdr:cNvPr id="208" name="テキスト ボックス 207"/>
        <xdr:cNvSpPr txBox="1"/>
      </xdr:nvSpPr>
      <xdr:spPr>
        <a:xfrm>
          <a:off x="1066800" y="13630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138,484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12336</xdr:rowOff>
    </xdr:from>
    <xdr:to>
      <xdr:col>7</xdr:col>
      <xdr:colOff>203200</xdr:colOff>
      <xdr:row>81</xdr:row>
      <xdr:rowOff>113936</xdr:rowOff>
    </xdr:to>
    <xdr:sp macro="" textlink="">
      <xdr:nvSpPr>
        <xdr:cNvPr id="214" name="円/楕円 213"/>
        <xdr:cNvSpPr/>
      </xdr:nvSpPr>
      <xdr:spPr>
        <a:xfrm>
          <a:off x="4902200" y="13899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60613</xdr:rowOff>
    </xdr:from>
    <xdr:ext cx="762000" cy="259045"/>
    <xdr:sp macro="" textlink="">
      <xdr:nvSpPr>
        <xdr:cNvPr id="215" name="人件費・物件費等の状況該当値テキスト"/>
        <xdr:cNvSpPr txBox="1"/>
      </xdr:nvSpPr>
      <xdr:spPr>
        <a:xfrm>
          <a:off x="5041900" y="13948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186,389</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17799</xdr:rowOff>
    </xdr:from>
    <xdr:to>
      <xdr:col>6</xdr:col>
      <xdr:colOff>50800</xdr:colOff>
      <xdr:row>81</xdr:row>
      <xdr:rowOff>119399</xdr:rowOff>
    </xdr:to>
    <xdr:sp macro="" textlink="">
      <xdr:nvSpPr>
        <xdr:cNvPr id="216" name="円/楕円 215"/>
        <xdr:cNvSpPr/>
      </xdr:nvSpPr>
      <xdr:spPr>
        <a:xfrm>
          <a:off x="4064000" y="13905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104176</xdr:rowOff>
    </xdr:from>
    <xdr:ext cx="736600" cy="259045"/>
    <xdr:sp macro="" textlink="">
      <xdr:nvSpPr>
        <xdr:cNvPr id="217" name="テキスト ボックス 216"/>
        <xdr:cNvSpPr txBox="1"/>
      </xdr:nvSpPr>
      <xdr:spPr>
        <a:xfrm>
          <a:off x="3733800" y="139916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193,182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22549</xdr:rowOff>
    </xdr:from>
    <xdr:to>
      <xdr:col>4</xdr:col>
      <xdr:colOff>533400</xdr:colOff>
      <xdr:row>81</xdr:row>
      <xdr:rowOff>124149</xdr:rowOff>
    </xdr:to>
    <xdr:sp macro="" textlink="">
      <xdr:nvSpPr>
        <xdr:cNvPr id="218" name="円/楕円 217"/>
        <xdr:cNvSpPr/>
      </xdr:nvSpPr>
      <xdr:spPr>
        <a:xfrm>
          <a:off x="3175000" y="13909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108926</xdr:rowOff>
    </xdr:from>
    <xdr:ext cx="762000" cy="259045"/>
    <xdr:sp macro="" textlink="">
      <xdr:nvSpPr>
        <xdr:cNvPr id="219" name="テキスト ボックス 218"/>
        <xdr:cNvSpPr txBox="1"/>
      </xdr:nvSpPr>
      <xdr:spPr>
        <a:xfrm>
          <a:off x="2844800" y="13996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199,088</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12905</xdr:rowOff>
    </xdr:from>
    <xdr:to>
      <xdr:col>3</xdr:col>
      <xdr:colOff>330200</xdr:colOff>
      <xdr:row>81</xdr:row>
      <xdr:rowOff>114505</xdr:rowOff>
    </xdr:to>
    <xdr:sp macro="" textlink="">
      <xdr:nvSpPr>
        <xdr:cNvPr id="220" name="円/楕円 219"/>
        <xdr:cNvSpPr/>
      </xdr:nvSpPr>
      <xdr:spPr>
        <a:xfrm>
          <a:off x="2286000" y="13900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99282</xdr:rowOff>
    </xdr:from>
    <xdr:ext cx="762000" cy="259045"/>
    <xdr:sp macro="" textlink="">
      <xdr:nvSpPr>
        <xdr:cNvPr id="221" name="テキスト ボックス 220"/>
        <xdr:cNvSpPr txBox="1"/>
      </xdr:nvSpPr>
      <xdr:spPr>
        <a:xfrm>
          <a:off x="1955800" y="13986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187,097</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6823</xdr:rowOff>
    </xdr:from>
    <xdr:to>
      <xdr:col>2</xdr:col>
      <xdr:colOff>127000</xdr:colOff>
      <xdr:row>81</xdr:row>
      <xdr:rowOff>108423</xdr:rowOff>
    </xdr:to>
    <xdr:sp macro="" textlink="">
      <xdr:nvSpPr>
        <xdr:cNvPr id="222" name="円/楕円 221"/>
        <xdr:cNvSpPr/>
      </xdr:nvSpPr>
      <xdr:spPr>
        <a:xfrm>
          <a:off x="1397000" y="13894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93200</xdr:rowOff>
    </xdr:from>
    <xdr:ext cx="762000" cy="259045"/>
    <xdr:sp macro="" textlink="">
      <xdr:nvSpPr>
        <xdr:cNvPr id="223" name="テキスト ボックス 222"/>
        <xdr:cNvSpPr txBox="1"/>
      </xdr:nvSpPr>
      <xdr:spPr>
        <a:xfrm>
          <a:off x="1066800" y="13980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179,536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類似団体平均とほぼ同水準であり、給与削減措置を実施したことで、前年度比</a:t>
          </a:r>
          <a:r>
            <a:rPr kumimoji="1" lang="en-US" altLang="ja-JP" sz="1300">
              <a:latin typeface="ＭＳ Ｐゴシック"/>
            </a:rPr>
            <a:t>8.4</a:t>
          </a:r>
          <a:r>
            <a:rPr kumimoji="1" lang="ja-JP" altLang="en-US" sz="1300">
              <a:latin typeface="ＭＳ Ｐゴシック"/>
            </a:rPr>
            <a:t>ポイントの減となりました。</a:t>
          </a:r>
          <a:endParaRPr kumimoji="1" lang="en-US" altLang="ja-JP" sz="1300">
            <a:latin typeface="ＭＳ Ｐゴシック"/>
          </a:endParaRPr>
        </a:p>
        <a:p>
          <a:r>
            <a:rPr kumimoji="1" lang="ja-JP" altLang="en-US" sz="1300">
              <a:latin typeface="ＭＳ Ｐゴシック"/>
            </a:rPr>
            <a:t>　今後も人事院勧告及び公務員制度改革の動向に注視し、給与の適正化について、市民の理解を得ながら、総人件費の抑制を図っていきます。</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117687</xdr:rowOff>
    </xdr:from>
    <xdr:to>
      <xdr:col>24</xdr:col>
      <xdr:colOff>558800</xdr:colOff>
      <xdr:row>88</xdr:row>
      <xdr:rowOff>112607</xdr:rowOff>
    </xdr:to>
    <xdr:cxnSp macro="">
      <xdr:nvCxnSpPr>
        <xdr:cNvPr id="257" name="直線コネクタ 256"/>
        <xdr:cNvCxnSpPr/>
      </xdr:nvCxnSpPr>
      <xdr:spPr>
        <a:xfrm flipV="1">
          <a:off x="16179800" y="14862387"/>
          <a:ext cx="838200" cy="337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55050</xdr:rowOff>
    </xdr:from>
    <xdr:ext cx="762000" cy="259045"/>
    <xdr:sp macro="" textlink="">
      <xdr:nvSpPr>
        <xdr:cNvPr id="258" name="給与水準   （国との比較）平均値テキスト"/>
        <xdr:cNvSpPr txBox="1"/>
      </xdr:nvSpPr>
      <xdr:spPr>
        <a:xfrm>
          <a:off x="17106900" y="14799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112607</xdr:rowOff>
    </xdr:from>
    <xdr:to>
      <xdr:col>23</xdr:col>
      <xdr:colOff>406400</xdr:colOff>
      <xdr:row>88</xdr:row>
      <xdr:rowOff>136737</xdr:rowOff>
    </xdr:to>
    <xdr:cxnSp macro="">
      <xdr:nvCxnSpPr>
        <xdr:cNvPr id="260" name="直線コネクタ 259"/>
        <xdr:cNvCxnSpPr/>
      </xdr:nvCxnSpPr>
      <xdr:spPr>
        <a:xfrm flipV="1">
          <a:off x="15290800" y="15200207"/>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165540</xdr:rowOff>
    </xdr:from>
    <xdr:ext cx="736600" cy="259045"/>
    <xdr:sp macro="" textlink="">
      <xdr:nvSpPr>
        <xdr:cNvPr id="262" name="テキスト ボックス 261"/>
        <xdr:cNvSpPr txBox="1"/>
      </xdr:nvSpPr>
      <xdr:spPr>
        <a:xfrm>
          <a:off x="15798800" y="14910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165946</xdr:rowOff>
    </xdr:from>
    <xdr:to>
      <xdr:col>22</xdr:col>
      <xdr:colOff>203200</xdr:colOff>
      <xdr:row>88</xdr:row>
      <xdr:rowOff>136737</xdr:rowOff>
    </xdr:to>
    <xdr:cxnSp macro="">
      <xdr:nvCxnSpPr>
        <xdr:cNvPr id="263" name="直線コネクタ 262"/>
        <xdr:cNvCxnSpPr/>
      </xdr:nvCxnSpPr>
      <xdr:spPr>
        <a:xfrm>
          <a:off x="14401800" y="14910646"/>
          <a:ext cx="889000" cy="313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169563</xdr:rowOff>
    </xdr:from>
    <xdr:ext cx="762000" cy="259045"/>
    <xdr:sp macro="" textlink="">
      <xdr:nvSpPr>
        <xdr:cNvPr id="265" name="テキスト ボックス 264"/>
        <xdr:cNvSpPr txBox="1"/>
      </xdr:nvSpPr>
      <xdr:spPr>
        <a:xfrm>
          <a:off x="14909800" y="14914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137795</xdr:rowOff>
    </xdr:from>
    <xdr:to>
      <xdr:col>21</xdr:col>
      <xdr:colOff>0</xdr:colOff>
      <xdr:row>86</xdr:row>
      <xdr:rowOff>165946</xdr:rowOff>
    </xdr:to>
    <xdr:cxnSp macro="">
      <xdr:nvCxnSpPr>
        <xdr:cNvPr id="266" name="直線コネクタ 265"/>
        <xdr:cNvCxnSpPr/>
      </xdr:nvCxnSpPr>
      <xdr:spPr>
        <a:xfrm>
          <a:off x="13512800" y="14882495"/>
          <a:ext cx="889000" cy="28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78952</xdr:rowOff>
    </xdr:from>
    <xdr:to>
      <xdr:col>21</xdr:col>
      <xdr:colOff>50800</xdr:colOff>
      <xdr:row>87</xdr:row>
      <xdr:rowOff>9102</xdr:rowOff>
    </xdr:to>
    <xdr:sp macro="" textlink="">
      <xdr:nvSpPr>
        <xdr:cNvPr id="267" name="フローチャート : 判断 266"/>
        <xdr:cNvSpPr/>
      </xdr:nvSpPr>
      <xdr:spPr>
        <a:xfrm>
          <a:off x="14351000" y="1482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19279</xdr:rowOff>
    </xdr:from>
    <xdr:ext cx="762000" cy="259045"/>
    <xdr:sp macro="" textlink="">
      <xdr:nvSpPr>
        <xdr:cNvPr id="268" name="テキスト ボックス 267"/>
        <xdr:cNvSpPr txBox="1"/>
      </xdr:nvSpPr>
      <xdr:spPr>
        <a:xfrm>
          <a:off x="14020800" y="14592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58843</xdr:rowOff>
    </xdr:from>
    <xdr:to>
      <xdr:col>19</xdr:col>
      <xdr:colOff>533400</xdr:colOff>
      <xdr:row>86</xdr:row>
      <xdr:rowOff>160443</xdr:rowOff>
    </xdr:to>
    <xdr:sp macro="" textlink="">
      <xdr:nvSpPr>
        <xdr:cNvPr id="269" name="フローチャート : 判断 268"/>
        <xdr:cNvSpPr/>
      </xdr:nvSpPr>
      <xdr:spPr>
        <a:xfrm>
          <a:off x="13462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170620</xdr:rowOff>
    </xdr:from>
    <xdr:ext cx="762000" cy="259045"/>
    <xdr:sp macro="" textlink="">
      <xdr:nvSpPr>
        <xdr:cNvPr id="270" name="テキスト ボックス 269"/>
        <xdr:cNvSpPr txBox="1"/>
      </xdr:nvSpPr>
      <xdr:spPr>
        <a:xfrm>
          <a:off x="13131800" y="1457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66887</xdr:rowOff>
    </xdr:from>
    <xdr:to>
      <xdr:col>24</xdr:col>
      <xdr:colOff>609600</xdr:colOff>
      <xdr:row>86</xdr:row>
      <xdr:rowOff>168487</xdr:rowOff>
    </xdr:to>
    <xdr:sp macro="" textlink="">
      <xdr:nvSpPr>
        <xdr:cNvPr id="276" name="円/楕円 275"/>
        <xdr:cNvSpPr/>
      </xdr:nvSpPr>
      <xdr:spPr>
        <a:xfrm>
          <a:off x="16967200" y="1481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83414</xdr:rowOff>
    </xdr:from>
    <xdr:ext cx="762000" cy="259045"/>
    <xdr:sp macro="" textlink="">
      <xdr:nvSpPr>
        <xdr:cNvPr id="277" name="給与水準   （国との比較）該当値テキスト"/>
        <xdr:cNvSpPr txBox="1"/>
      </xdr:nvSpPr>
      <xdr:spPr>
        <a:xfrm>
          <a:off x="17106900" y="1465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61807</xdr:rowOff>
    </xdr:from>
    <xdr:to>
      <xdr:col>23</xdr:col>
      <xdr:colOff>457200</xdr:colOff>
      <xdr:row>88</xdr:row>
      <xdr:rowOff>163407</xdr:rowOff>
    </xdr:to>
    <xdr:sp macro="" textlink="">
      <xdr:nvSpPr>
        <xdr:cNvPr id="278" name="円/楕円 277"/>
        <xdr:cNvSpPr/>
      </xdr:nvSpPr>
      <xdr:spPr>
        <a:xfrm>
          <a:off x="16129000" y="15149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148184</xdr:rowOff>
    </xdr:from>
    <xdr:ext cx="736600" cy="259045"/>
    <xdr:sp macro="" textlink="">
      <xdr:nvSpPr>
        <xdr:cNvPr id="279" name="テキスト ボックス 278"/>
        <xdr:cNvSpPr txBox="1"/>
      </xdr:nvSpPr>
      <xdr:spPr>
        <a:xfrm>
          <a:off x="15798800" y="152357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85937</xdr:rowOff>
    </xdr:from>
    <xdr:to>
      <xdr:col>22</xdr:col>
      <xdr:colOff>254000</xdr:colOff>
      <xdr:row>89</xdr:row>
      <xdr:rowOff>16087</xdr:rowOff>
    </xdr:to>
    <xdr:sp macro="" textlink="">
      <xdr:nvSpPr>
        <xdr:cNvPr id="280" name="円/楕円 279"/>
        <xdr:cNvSpPr/>
      </xdr:nvSpPr>
      <xdr:spPr>
        <a:xfrm>
          <a:off x="15240000" y="1517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864</xdr:rowOff>
    </xdr:from>
    <xdr:ext cx="762000" cy="259045"/>
    <xdr:sp macro="" textlink="">
      <xdr:nvSpPr>
        <xdr:cNvPr id="281" name="テキスト ボックス 280"/>
        <xdr:cNvSpPr txBox="1"/>
      </xdr:nvSpPr>
      <xdr:spPr>
        <a:xfrm>
          <a:off x="14909800" y="15259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105.4</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115146</xdr:rowOff>
    </xdr:from>
    <xdr:to>
      <xdr:col>21</xdr:col>
      <xdr:colOff>50800</xdr:colOff>
      <xdr:row>87</xdr:row>
      <xdr:rowOff>45296</xdr:rowOff>
    </xdr:to>
    <xdr:sp macro="" textlink="">
      <xdr:nvSpPr>
        <xdr:cNvPr id="282" name="円/楕円 281"/>
        <xdr:cNvSpPr/>
      </xdr:nvSpPr>
      <xdr:spPr>
        <a:xfrm>
          <a:off x="14351000" y="14859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30073</xdr:rowOff>
    </xdr:from>
    <xdr:ext cx="762000" cy="259045"/>
    <xdr:sp macro="" textlink="">
      <xdr:nvSpPr>
        <xdr:cNvPr id="283" name="テキスト ボックス 282"/>
        <xdr:cNvSpPr txBox="1"/>
      </xdr:nvSpPr>
      <xdr:spPr>
        <a:xfrm>
          <a:off x="14020800" y="14946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86995</xdr:rowOff>
    </xdr:from>
    <xdr:to>
      <xdr:col>19</xdr:col>
      <xdr:colOff>533400</xdr:colOff>
      <xdr:row>87</xdr:row>
      <xdr:rowOff>17145</xdr:rowOff>
    </xdr:to>
    <xdr:sp macro="" textlink="">
      <xdr:nvSpPr>
        <xdr:cNvPr id="284" name="円/楕円 283"/>
        <xdr:cNvSpPr/>
      </xdr:nvSpPr>
      <xdr:spPr>
        <a:xfrm>
          <a:off x="13462000" y="1483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1922</xdr:rowOff>
    </xdr:from>
    <xdr:ext cx="762000" cy="259045"/>
    <xdr:sp macro="" textlink="">
      <xdr:nvSpPr>
        <xdr:cNvPr id="285" name="テキスト ボックス 284"/>
        <xdr:cNvSpPr txBox="1"/>
      </xdr:nvSpPr>
      <xdr:spPr>
        <a:xfrm>
          <a:off x="13131800" y="1491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[14.27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本市は有人離島を有するほか、集落も点在するなど、地理的な事情などから、診療所及び保育所などの公共施設と相応の職員配置が不可欠となり、数値が高くなっています。</a:t>
          </a:r>
          <a:endParaRPr kumimoji="1" lang="en-US" altLang="ja-JP" sz="1300">
            <a:latin typeface="ＭＳ Ｐゴシック"/>
          </a:endParaRPr>
        </a:p>
        <a:p>
          <a:r>
            <a:rPr kumimoji="1" lang="ja-JP" altLang="en-US" sz="1300">
              <a:latin typeface="ＭＳ Ｐゴシック"/>
            </a:rPr>
            <a:t>　今後、更新する「職員定数管理計画」に基づき、サービスの提供に支障をきたさない職員定数に抑えるよう、取り組んでいきます。</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83941</xdr:rowOff>
    </xdr:from>
    <xdr:to>
      <xdr:col>24</xdr:col>
      <xdr:colOff>558800</xdr:colOff>
      <xdr:row>65</xdr:row>
      <xdr:rowOff>104624</xdr:rowOff>
    </xdr:to>
    <xdr:cxnSp macro="">
      <xdr:nvCxnSpPr>
        <xdr:cNvPr id="322" name="直線コネクタ 321"/>
        <xdr:cNvCxnSpPr/>
      </xdr:nvCxnSpPr>
      <xdr:spPr>
        <a:xfrm flipV="1">
          <a:off x="16179800" y="11228191"/>
          <a:ext cx="8382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171286</xdr:rowOff>
    </xdr:from>
    <xdr:ext cx="762000" cy="259045"/>
    <xdr:sp macro="" textlink="">
      <xdr:nvSpPr>
        <xdr:cNvPr id="323" name="定員管理の状況平均値テキスト"/>
        <xdr:cNvSpPr txBox="1"/>
      </xdr:nvSpPr>
      <xdr:spPr>
        <a:xfrm>
          <a:off x="17106900" y="10458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93133</xdr:rowOff>
    </xdr:from>
    <xdr:to>
      <xdr:col>23</xdr:col>
      <xdr:colOff>406400</xdr:colOff>
      <xdr:row>65</xdr:row>
      <xdr:rowOff>104624</xdr:rowOff>
    </xdr:to>
    <xdr:cxnSp macro="">
      <xdr:nvCxnSpPr>
        <xdr:cNvPr id="325" name="直線コネクタ 324"/>
        <xdr:cNvCxnSpPr/>
      </xdr:nvCxnSpPr>
      <xdr:spPr>
        <a:xfrm>
          <a:off x="15290800" y="11237383"/>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99682</xdr:rowOff>
    </xdr:from>
    <xdr:ext cx="736600" cy="259045"/>
    <xdr:sp macro="" textlink="">
      <xdr:nvSpPr>
        <xdr:cNvPr id="327" name="テキスト ボックス 326"/>
        <xdr:cNvSpPr txBox="1"/>
      </xdr:nvSpPr>
      <xdr:spPr>
        <a:xfrm>
          <a:off x="15798800" y="10386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44873</xdr:rowOff>
    </xdr:from>
    <xdr:to>
      <xdr:col>22</xdr:col>
      <xdr:colOff>203200</xdr:colOff>
      <xdr:row>65</xdr:row>
      <xdr:rowOff>93133</xdr:rowOff>
    </xdr:to>
    <xdr:cxnSp macro="">
      <xdr:nvCxnSpPr>
        <xdr:cNvPr id="328" name="直線コネクタ 327"/>
        <xdr:cNvCxnSpPr/>
      </xdr:nvCxnSpPr>
      <xdr:spPr>
        <a:xfrm>
          <a:off x="14401800" y="11189123"/>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108874</xdr:rowOff>
    </xdr:from>
    <xdr:ext cx="762000" cy="259045"/>
    <xdr:sp macro="" textlink="">
      <xdr:nvSpPr>
        <xdr:cNvPr id="330" name="テキスト ボックス 329"/>
        <xdr:cNvSpPr txBox="1"/>
      </xdr:nvSpPr>
      <xdr:spPr>
        <a:xfrm>
          <a:off x="14909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44873</xdr:rowOff>
    </xdr:from>
    <xdr:to>
      <xdr:col>21</xdr:col>
      <xdr:colOff>0</xdr:colOff>
      <xdr:row>65</xdr:row>
      <xdr:rowOff>64407</xdr:rowOff>
    </xdr:to>
    <xdr:cxnSp macro="">
      <xdr:nvCxnSpPr>
        <xdr:cNvPr id="331" name="直線コネクタ 330"/>
        <xdr:cNvCxnSpPr/>
      </xdr:nvCxnSpPr>
      <xdr:spPr>
        <a:xfrm flipV="1">
          <a:off x="13512800" y="11189123"/>
          <a:ext cx="889000" cy="19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2842</xdr:rowOff>
    </xdr:from>
    <xdr:to>
      <xdr:col>21</xdr:col>
      <xdr:colOff>50800</xdr:colOff>
      <xdr:row>62</xdr:row>
      <xdr:rowOff>104442</xdr:rowOff>
    </xdr:to>
    <xdr:sp macro="" textlink="">
      <xdr:nvSpPr>
        <xdr:cNvPr id="332" name="フローチャート : 判断 331"/>
        <xdr:cNvSpPr/>
      </xdr:nvSpPr>
      <xdr:spPr>
        <a:xfrm>
          <a:off x="14351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114619</xdr:rowOff>
    </xdr:from>
    <xdr:ext cx="762000" cy="259045"/>
    <xdr:sp macro="" textlink="">
      <xdr:nvSpPr>
        <xdr:cNvPr id="333" name="テキスト ボックス 332"/>
        <xdr:cNvSpPr txBox="1"/>
      </xdr:nvSpPr>
      <xdr:spPr>
        <a:xfrm>
          <a:off x="14020800" y="1040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13184</xdr:rowOff>
    </xdr:from>
    <xdr:to>
      <xdr:col>19</xdr:col>
      <xdr:colOff>533400</xdr:colOff>
      <xdr:row>62</xdr:row>
      <xdr:rowOff>114784</xdr:rowOff>
    </xdr:to>
    <xdr:sp macro="" textlink="">
      <xdr:nvSpPr>
        <xdr:cNvPr id="334" name="フローチャート : 判断 333"/>
        <xdr:cNvSpPr/>
      </xdr:nvSpPr>
      <xdr:spPr>
        <a:xfrm>
          <a:off x="13462000" y="1064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124961</xdr:rowOff>
    </xdr:from>
    <xdr:ext cx="762000" cy="259045"/>
    <xdr:sp macro="" textlink="">
      <xdr:nvSpPr>
        <xdr:cNvPr id="335" name="テキスト ボックス 334"/>
        <xdr:cNvSpPr txBox="1"/>
      </xdr:nvSpPr>
      <xdr:spPr>
        <a:xfrm>
          <a:off x="13131800" y="10411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65</xdr:row>
      <xdr:rowOff>33141</xdr:rowOff>
    </xdr:from>
    <xdr:to>
      <xdr:col>24</xdr:col>
      <xdr:colOff>609600</xdr:colOff>
      <xdr:row>65</xdr:row>
      <xdr:rowOff>134741</xdr:rowOff>
    </xdr:to>
    <xdr:sp macro="" textlink="">
      <xdr:nvSpPr>
        <xdr:cNvPr id="341" name="円/楕円 340"/>
        <xdr:cNvSpPr/>
      </xdr:nvSpPr>
      <xdr:spPr>
        <a:xfrm>
          <a:off x="16967200" y="11177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65</xdr:row>
      <xdr:rowOff>5218</xdr:rowOff>
    </xdr:from>
    <xdr:ext cx="762000" cy="259045"/>
    <xdr:sp macro="" textlink="">
      <xdr:nvSpPr>
        <xdr:cNvPr id="342" name="定員管理の状況該当値テキスト"/>
        <xdr:cNvSpPr txBox="1"/>
      </xdr:nvSpPr>
      <xdr:spPr>
        <a:xfrm>
          <a:off x="17106900" y="11149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14.27</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53824</xdr:rowOff>
    </xdr:from>
    <xdr:to>
      <xdr:col>23</xdr:col>
      <xdr:colOff>457200</xdr:colOff>
      <xdr:row>65</xdr:row>
      <xdr:rowOff>155424</xdr:rowOff>
    </xdr:to>
    <xdr:sp macro="" textlink="">
      <xdr:nvSpPr>
        <xdr:cNvPr id="343" name="円/楕円 342"/>
        <xdr:cNvSpPr/>
      </xdr:nvSpPr>
      <xdr:spPr>
        <a:xfrm>
          <a:off x="16129000" y="11198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140201</xdr:rowOff>
    </xdr:from>
    <xdr:ext cx="736600" cy="259045"/>
    <xdr:sp macro="" textlink="">
      <xdr:nvSpPr>
        <xdr:cNvPr id="344" name="テキスト ボックス 343"/>
        <xdr:cNvSpPr txBox="1"/>
      </xdr:nvSpPr>
      <xdr:spPr>
        <a:xfrm>
          <a:off x="15798800" y="112844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14.45</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42333</xdr:rowOff>
    </xdr:from>
    <xdr:to>
      <xdr:col>22</xdr:col>
      <xdr:colOff>254000</xdr:colOff>
      <xdr:row>65</xdr:row>
      <xdr:rowOff>143933</xdr:rowOff>
    </xdr:to>
    <xdr:sp macro="" textlink="">
      <xdr:nvSpPr>
        <xdr:cNvPr id="345" name="円/楕円 344"/>
        <xdr:cNvSpPr/>
      </xdr:nvSpPr>
      <xdr:spPr>
        <a:xfrm>
          <a:off x="15240000" y="1118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128710</xdr:rowOff>
    </xdr:from>
    <xdr:ext cx="762000" cy="259045"/>
    <xdr:sp macro="" textlink="">
      <xdr:nvSpPr>
        <xdr:cNvPr id="346" name="テキスト ボックス 345"/>
        <xdr:cNvSpPr txBox="1"/>
      </xdr:nvSpPr>
      <xdr:spPr>
        <a:xfrm>
          <a:off x="14909800" y="1127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14.35</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165523</xdr:rowOff>
    </xdr:from>
    <xdr:to>
      <xdr:col>21</xdr:col>
      <xdr:colOff>50800</xdr:colOff>
      <xdr:row>65</xdr:row>
      <xdr:rowOff>95673</xdr:rowOff>
    </xdr:to>
    <xdr:sp macro="" textlink="">
      <xdr:nvSpPr>
        <xdr:cNvPr id="347" name="円/楕円 346"/>
        <xdr:cNvSpPr/>
      </xdr:nvSpPr>
      <xdr:spPr>
        <a:xfrm>
          <a:off x="14351000" y="1113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80450</xdr:rowOff>
    </xdr:from>
    <xdr:ext cx="762000" cy="259045"/>
    <xdr:sp macro="" textlink="">
      <xdr:nvSpPr>
        <xdr:cNvPr id="348" name="テキスト ボックス 347"/>
        <xdr:cNvSpPr txBox="1"/>
      </xdr:nvSpPr>
      <xdr:spPr>
        <a:xfrm>
          <a:off x="14020800" y="1122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13.93</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13607</xdr:rowOff>
    </xdr:from>
    <xdr:to>
      <xdr:col>19</xdr:col>
      <xdr:colOff>533400</xdr:colOff>
      <xdr:row>65</xdr:row>
      <xdr:rowOff>115207</xdr:rowOff>
    </xdr:to>
    <xdr:sp macro="" textlink="">
      <xdr:nvSpPr>
        <xdr:cNvPr id="349" name="円/楕円 348"/>
        <xdr:cNvSpPr/>
      </xdr:nvSpPr>
      <xdr:spPr>
        <a:xfrm>
          <a:off x="13462000" y="1115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99984</xdr:rowOff>
    </xdr:from>
    <xdr:ext cx="762000" cy="259045"/>
    <xdr:sp macro="" textlink="">
      <xdr:nvSpPr>
        <xdr:cNvPr id="350" name="テキスト ボックス 349"/>
        <xdr:cNvSpPr txBox="1"/>
      </xdr:nvSpPr>
      <xdr:spPr>
        <a:xfrm>
          <a:off x="13131800" y="1124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実質公債費比率は</a:t>
          </a:r>
          <a:r>
            <a:rPr kumimoji="1" lang="en-US" altLang="ja-JP" sz="1300">
              <a:solidFill>
                <a:schemeClr val="dk1"/>
              </a:solidFill>
              <a:effectLst/>
              <a:latin typeface="+mn-lt"/>
              <a:ea typeface="+mn-ea"/>
              <a:cs typeface="+mn-cs"/>
            </a:rPr>
            <a:t>8.9</a:t>
          </a:r>
          <a:r>
            <a:rPr kumimoji="1" lang="ja-JP" altLang="ja-JP" sz="1300">
              <a:solidFill>
                <a:schemeClr val="dk1"/>
              </a:solidFill>
              <a:effectLst/>
              <a:latin typeface="+mn-lt"/>
              <a:ea typeface="+mn-ea"/>
              <a:cs typeface="+mn-cs"/>
            </a:rPr>
            <a:t>％で、昨年度より</a:t>
          </a:r>
          <a:r>
            <a:rPr kumimoji="1" lang="en-US" altLang="ja-JP" sz="1300">
              <a:solidFill>
                <a:schemeClr val="dk1"/>
              </a:solidFill>
              <a:effectLst/>
              <a:latin typeface="+mn-lt"/>
              <a:ea typeface="+mn-ea"/>
              <a:cs typeface="+mn-cs"/>
            </a:rPr>
            <a:t>0.7</a:t>
          </a:r>
          <a:r>
            <a:rPr kumimoji="1" lang="ja-JP" altLang="ja-JP" sz="1300">
              <a:solidFill>
                <a:schemeClr val="dk1"/>
              </a:solidFill>
              <a:effectLst/>
              <a:latin typeface="+mn-lt"/>
              <a:ea typeface="+mn-ea"/>
              <a:cs typeface="+mn-cs"/>
            </a:rPr>
            <a:t>％の減少となり、</a:t>
          </a:r>
          <a:r>
            <a:rPr kumimoji="1" lang="ja-JP" altLang="en-US" sz="1300">
              <a:solidFill>
                <a:schemeClr val="dk1"/>
              </a:solidFill>
              <a:effectLst/>
              <a:latin typeface="+mn-lt"/>
              <a:ea typeface="+mn-ea"/>
              <a:cs typeface="+mn-cs"/>
            </a:rPr>
            <a:t>類似団体、三重県平均を下回っております。また、</a:t>
          </a:r>
          <a:r>
            <a:rPr kumimoji="1" lang="ja-JP" altLang="ja-JP" sz="1300">
              <a:solidFill>
                <a:schemeClr val="dk1"/>
              </a:solidFill>
              <a:effectLst/>
              <a:latin typeface="+mn-lt"/>
              <a:ea typeface="+mn-ea"/>
              <a:cs typeface="+mn-cs"/>
            </a:rPr>
            <a:t>単年度においても</a:t>
          </a:r>
          <a:r>
            <a:rPr kumimoji="1" lang="en-US" altLang="ja-JP" sz="1300">
              <a:solidFill>
                <a:schemeClr val="dk1"/>
              </a:solidFill>
              <a:effectLst/>
              <a:latin typeface="+mn-lt"/>
              <a:ea typeface="+mn-ea"/>
              <a:cs typeface="+mn-cs"/>
            </a:rPr>
            <a:t>8.3</a:t>
          </a:r>
          <a:r>
            <a:rPr kumimoji="1" lang="ja-JP" altLang="ja-JP" sz="1300">
              <a:solidFill>
                <a:schemeClr val="dk1"/>
              </a:solidFill>
              <a:effectLst/>
              <a:latin typeface="+mn-lt"/>
              <a:ea typeface="+mn-ea"/>
              <a:cs typeface="+mn-cs"/>
            </a:rPr>
            <a:t>％で昨年度と比べ、</a:t>
          </a:r>
          <a:r>
            <a:rPr kumimoji="1" lang="en-US" altLang="ja-JP" sz="1300">
              <a:solidFill>
                <a:schemeClr val="dk1"/>
              </a:solidFill>
              <a:effectLst/>
              <a:latin typeface="+mn-lt"/>
              <a:ea typeface="+mn-ea"/>
              <a:cs typeface="+mn-cs"/>
            </a:rPr>
            <a:t>0.5</a:t>
          </a:r>
          <a:r>
            <a:rPr kumimoji="1" lang="ja-JP" altLang="ja-JP" sz="1300">
              <a:solidFill>
                <a:schemeClr val="dk1"/>
              </a:solidFill>
              <a:effectLst/>
              <a:latin typeface="+mn-lt"/>
              <a:ea typeface="+mn-ea"/>
              <a:cs typeface="+mn-cs"/>
            </a:rPr>
            <a:t>％の減少となりました。</a:t>
          </a:r>
          <a:endParaRPr lang="ja-JP" altLang="ja-JP" sz="1300">
            <a:effectLst/>
          </a:endParaRPr>
        </a:p>
        <a:p>
          <a:r>
            <a:rPr kumimoji="1" lang="ja-JP" altLang="en-US" sz="1300">
              <a:solidFill>
                <a:schemeClr val="dk1"/>
              </a:solidFill>
              <a:effectLst/>
              <a:latin typeface="+mn-lt"/>
              <a:ea typeface="+mn-ea"/>
              <a:cs typeface="+mn-cs"/>
            </a:rPr>
            <a:t>　平成</a:t>
          </a:r>
          <a:r>
            <a:rPr kumimoji="1" lang="en-US" altLang="ja-JP" sz="1300">
              <a:solidFill>
                <a:schemeClr val="dk1"/>
              </a:solidFill>
              <a:effectLst/>
              <a:latin typeface="+mn-lt"/>
              <a:ea typeface="+mn-ea"/>
              <a:cs typeface="+mn-cs"/>
            </a:rPr>
            <a:t>22</a:t>
          </a:r>
          <a:r>
            <a:rPr kumimoji="1" lang="ja-JP" altLang="en-US" sz="1300">
              <a:solidFill>
                <a:schemeClr val="dk1"/>
              </a:solidFill>
              <a:effectLst/>
              <a:latin typeface="+mn-lt"/>
              <a:ea typeface="+mn-ea"/>
              <a:cs typeface="+mn-cs"/>
            </a:rPr>
            <a:t>年度に過疎地域に指定されたことにより、過疎対策事業債を活用した事業を行っていますが、引き続き、緊急性と住民ニーズを包含した、</a:t>
          </a:r>
          <a:r>
            <a:rPr kumimoji="1" lang="ja-JP" altLang="ja-JP" sz="1300">
              <a:solidFill>
                <a:schemeClr val="dk1"/>
              </a:solidFill>
              <a:effectLst/>
              <a:latin typeface="+mn-lt"/>
              <a:ea typeface="+mn-ea"/>
              <a:cs typeface="+mn-cs"/>
            </a:rPr>
            <a:t>より</a:t>
          </a:r>
          <a:r>
            <a:rPr kumimoji="1" lang="ja-JP" altLang="en-US" sz="1300">
              <a:solidFill>
                <a:schemeClr val="dk1"/>
              </a:solidFill>
              <a:effectLst/>
              <a:latin typeface="+mn-lt"/>
              <a:ea typeface="+mn-ea"/>
              <a:cs typeface="+mn-cs"/>
            </a:rPr>
            <a:t>効果的な事業の選択をするとともに、起債に大きく依存することのない行財政運営に努めます。</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86360</xdr:rowOff>
    </xdr:from>
    <xdr:to>
      <xdr:col>24</xdr:col>
      <xdr:colOff>558800</xdr:colOff>
      <xdr:row>37</xdr:row>
      <xdr:rowOff>110490</xdr:rowOff>
    </xdr:to>
    <xdr:cxnSp macro="">
      <xdr:nvCxnSpPr>
        <xdr:cNvPr id="386" name="直線コネクタ 385"/>
        <xdr:cNvCxnSpPr/>
      </xdr:nvCxnSpPr>
      <xdr:spPr>
        <a:xfrm flipV="1">
          <a:off x="16179800" y="643001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114499</xdr:rowOff>
    </xdr:from>
    <xdr:ext cx="762000" cy="259045"/>
    <xdr:sp macro="" textlink="">
      <xdr:nvSpPr>
        <xdr:cNvPr id="387" name="公債費負担の状況平均値テキスト"/>
        <xdr:cNvSpPr txBox="1"/>
      </xdr:nvSpPr>
      <xdr:spPr>
        <a:xfrm>
          <a:off x="17106900" y="6458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110490</xdr:rowOff>
    </xdr:from>
    <xdr:to>
      <xdr:col>23</xdr:col>
      <xdr:colOff>406400</xdr:colOff>
      <xdr:row>37</xdr:row>
      <xdr:rowOff>113937</xdr:rowOff>
    </xdr:to>
    <xdr:cxnSp macro="">
      <xdr:nvCxnSpPr>
        <xdr:cNvPr id="389" name="直線コネクタ 388"/>
        <xdr:cNvCxnSpPr/>
      </xdr:nvCxnSpPr>
      <xdr:spPr>
        <a:xfrm flipV="1">
          <a:off x="15290800" y="6454140"/>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84926</xdr:rowOff>
    </xdr:from>
    <xdr:ext cx="736600" cy="259045"/>
    <xdr:sp macro="" textlink="">
      <xdr:nvSpPr>
        <xdr:cNvPr id="391" name="テキスト ボックス 390"/>
        <xdr:cNvSpPr txBox="1"/>
      </xdr:nvSpPr>
      <xdr:spPr>
        <a:xfrm>
          <a:off x="15798800" y="66000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113937</xdr:rowOff>
    </xdr:from>
    <xdr:to>
      <xdr:col>22</xdr:col>
      <xdr:colOff>203200</xdr:colOff>
      <xdr:row>37</xdr:row>
      <xdr:rowOff>120831</xdr:rowOff>
    </xdr:to>
    <xdr:cxnSp macro="">
      <xdr:nvCxnSpPr>
        <xdr:cNvPr id="392" name="直線コネクタ 391"/>
        <xdr:cNvCxnSpPr/>
      </xdr:nvCxnSpPr>
      <xdr:spPr>
        <a:xfrm flipV="1">
          <a:off x="14401800" y="6457587"/>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119397</xdr:rowOff>
    </xdr:from>
    <xdr:ext cx="762000" cy="259045"/>
    <xdr:sp macro="" textlink="">
      <xdr:nvSpPr>
        <xdr:cNvPr id="394" name="テキスト ボックス 393"/>
        <xdr:cNvSpPr txBox="1"/>
      </xdr:nvSpPr>
      <xdr:spPr>
        <a:xfrm>
          <a:off x="14909800" y="663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37</xdr:row>
      <xdr:rowOff>120831</xdr:rowOff>
    </xdr:from>
    <xdr:to>
      <xdr:col>21</xdr:col>
      <xdr:colOff>0</xdr:colOff>
      <xdr:row>37</xdr:row>
      <xdr:rowOff>120831</xdr:rowOff>
    </xdr:to>
    <xdr:cxnSp macro="">
      <xdr:nvCxnSpPr>
        <xdr:cNvPr id="395" name="直線コネクタ 394"/>
        <xdr:cNvCxnSpPr/>
      </xdr:nvCxnSpPr>
      <xdr:spPr>
        <a:xfrm>
          <a:off x="13512800" y="646448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150421</xdr:rowOff>
    </xdr:from>
    <xdr:ext cx="762000" cy="259045"/>
    <xdr:sp macro="" textlink="">
      <xdr:nvSpPr>
        <xdr:cNvPr id="397" name="テキスト ボックス 396"/>
        <xdr:cNvSpPr txBox="1"/>
      </xdr:nvSpPr>
      <xdr:spPr>
        <a:xfrm>
          <a:off x="14020800" y="6665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98516</xdr:rowOff>
    </xdr:from>
    <xdr:to>
      <xdr:col>19</xdr:col>
      <xdr:colOff>533400</xdr:colOff>
      <xdr:row>39</xdr:row>
      <xdr:rowOff>28666</xdr:rowOff>
    </xdr:to>
    <xdr:sp macro="" textlink="">
      <xdr:nvSpPr>
        <xdr:cNvPr id="398" name="フローチャート : 判断 397"/>
        <xdr:cNvSpPr/>
      </xdr:nvSpPr>
      <xdr:spPr>
        <a:xfrm>
          <a:off x="13462000" y="661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13443</xdr:rowOff>
    </xdr:from>
    <xdr:ext cx="762000" cy="259045"/>
    <xdr:sp macro="" textlink="">
      <xdr:nvSpPr>
        <xdr:cNvPr id="399" name="テキスト ボックス 398"/>
        <xdr:cNvSpPr txBox="1"/>
      </xdr:nvSpPr>
      <xdr:spPr>
        <a:xfrm>
          <a:off x="13131800" y="6699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35560</xdr:rowOff>
    </xdr:from>
    <xdr:to>
      <xdr:col>24</xdr:col>
      <xdr:colOff>609600</xdr:colOff>
      <xdr:row>37</xdr:row>
      <xdr:rowOff>137160</xdr:rowOff>
    </xdr:to>
    <xdr:sp macro="" textlink="">
      <xdr:nvSpPr>
        <xdr:cNvPr id="405" name="円/楕円 404"/>
        <xdr:cNvSpPr/>
      </xdr:nvSpPr>
      <xdr:spPr>
        <a:xfrm>
          <a:off x="16967200" y="637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52087</xdr:rowOff>
    </xdr:from>
    <xdr:ext cx="762000" cy="259045"/>
    <xdr:sp macro="" textlink="">
      <xdr:nvSpPr>
        <xdr:cNvPr id="406" name="公債費負担の状況該当値テキスト"/>
        <xdr:cNvSpPr txBox="1"/>
      </xdr:nvSpPr>
      <xdr:spPr>
        <a:xfrm>
          <a:off x="17106900" y="6224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59690</xdr:rowOff>
    </xdr:from>
    <xdr:to>
      <xdr:col>23</xdr:col>
      <xdr:colOff>457200</xdr:colOff>
      <xdr:row>37</xdr:row>
      <xdr:rowOff>161290</xdr:rowOff>
    </xdr:to>
    <xdr:sp macro="" textlink="">
      <xdr:nvSpPr>
        <xdr:cNvPr id="407" name="円/楕円 406"/>
        <xdr:cNvSpPr/>
      </xdr:nvSpPr>
      <xdr:spPr>
        <a:xfrm>
          <a:off x="16129000" y="640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17</xdr:rowOff>
    </xdr:from>
    <xdr:ext cx="736600" cy="259045"/>
    <xdr:sp macro="" textlink="">
      <xdr:nvSpPr>
        <xdr:cNvPr id="408" name="テキスト ボックス 407"/>
        <xdr:cNvSpPr txBox="1"/>
      </xdr:nvSpPr>
      <xdr:spPr>
        <a:xfrm>
          <a:off x="15798800" y="6172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63137</xdr:rowOff>
    </xdr:from>
    <xdr:to>
      <xdr:col>22</xdr:col>
      <xdr:colOff>254000</xdr:colOff>
      <xdr:row>37</xdr:row>
      <xdr:rowOff>164737</xdr:rowOff>
    </xdr:to>
    <xdr:sp macro="" textlink="">
      <xdr:nvSpPr>
        <xdr:cNvPr id="409" name="円/楕円 408"/>
        <xdr:cNvSpPr/>
      </xdr:nvSpPr>
      <xdr:spPr>
        <a:xfrm>
          <a:off x="15240000" y="6406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3464</xdr:rowOff>
    </xdr:from>
    <xdr:ext cx="762000" cy="259045"/>
    <xdr:sp macro="" textlink="">
      <xdr:nvSpPr>
        <xdr:cNvPr id="410" name="テキスト ボックス 409"/>
        <xdr:cNvSpPr txBox="1"/>
      </xdr:nvSpPr>
      <xdr:spPr>
        <a:xfrm>
          <a:off x="14909800" y="6175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70031</xdr:rowOff>
    </xdr:from>
    <xdr:to>
      <xdr:col>21</xdr:col>
      <xdr:colOff>50800</xdr:colOff>
      <xdr:row>38</xdr:row>
      <xdr:rowOff>181</xdr:rowOff>
    </xdr:to>
    <xdr:sp macro="" textlink="">
      <xdr:nvSpPr>
        <xdr:cNvPr id="411" name="円/楕円 410"/>
        <xdr:cNvSpPr/>
      </xdr:nvSpPr>
      <xdr:spPr>
        <a:xfrm>
          <a:off x="14351000" y="6413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10358</xdr:rowOff>
    </xdr:from>
    <xdr:ext cx="762000" cy="259045"/>
    <xdr:sp macro="" textlink="">
      <xdr:nvSpPr>
        <xdr:cNvPr id="412" name="テキスト ボックス 411"/>
        <xdr:cNvSpPr txBox="1"/>
      </xdr:nvSpPr>
      <xdr:spPr>
        <a:xfrm>
          <a:off x="14020800" y="6182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70031</xdr:rowOff>
    </xdr:from>
    <xdr:to>
      <xdr:col>19</xdr:col>
      <xdr:colOff>533400</xdr:colOff>
      <xdr:row>38</xdr:row>
      <xdr:rowOff>181</xdr:rowOff>
    </xdr:to>
    <xdr:sp macro="" textlink="">
      <xdr:nvSpPr>
        <xdr:cNvPr id="413" name="円/楕円 412"/>
        <xdr:cNvSpPr/>
      </xdr:nvSpPr>
      <xdr:spPr>
        <a:xfrm>
          <a:off x="13462000" y="6413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10358</xdr:rowOff>
    </xdr:from>
    <xdr:ext cx="762000" cy="259045"/>
    <xdr:sp macro="" textlink="">
      <xdr:nvSpPr>
        <xdr:cNvPr id="414" name="テキスト ボックス 413"/>
        <xdr:cNvSpPr txBox="1"/>
      </xdr:nvSpPr>
      <xdr:spPr>
        <a:xfrm>
          <a:off x="13131800" y="6182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依然として、類似団体平均、全国平均及び三重県平均より高い水準となっています。前年度より増加した要因は、</a:t>
          </a:r>
          <a:r>
            <a:rPr kumimoji="1" lang="ja-JP" altLang="ja-JP" sz="1300">
              <a:solidFill>
                <a:schemeClr val="dk1"/>
              </a:solidFill>
              <a:effectLst/>
              <a:latin typeface="+mn-lt"/>
              <a:ea typeface="+mn-ea"/>
              <a:cs typeface="+mn-cs"/>
            </a:rPr>
            <a:t>地方債現在高に係る基準財政需要額算入見込額である</a:t>
          </a:r>
          <a:r>
            <a:rPr kumimoji="1" lang="ja-JP" altLang="ja-JP" sz="1300" u="none">
              <a:solidFill>
                <a:schemeClr val="dk1"/>
              </a:solidFill>
              <a:effectLst/>
              <a:latin typeface="+mn-lt"/>
              <a:ea typeface="+mn-ea"/>
              <a:cs typeface="+mn-cs"/>
            </a:rPr>
            <a:t>充当可能財源</a:t>
          </a:r>
          <a:r>
            <a:rPr kumimoji="1" lang="ja-JP" altLang="ja-JP" sz="1300">
              <a:solidFill>
                <a:schemeClr val="dk1"/>
              </a:solidFill>
              <a:effectLst/>
              <a:latin typeface="+mn-lt"/>
              <a:ea typeface="+mn-ea"/>
              <a:cs typeface="+mn-cs"/>
            </a:rPr>
            <a:t>が増加するものの、</a:t>
          </a:r>
          <a:r>
            <a:rPr kumimoji="1" lang="ja-JP" altLang="en-US" sz="1300">
              <a:solidFill>
                <a:schemeClr val="dk1"/>
              </a:solidFill>
              <a:effectLst/>
              <a:latin typeface="+mn-lt"/>
              <a:ea typeface="+mn-ea"/>
              <a:cs typeface="+mn-cs"/>
            </a:rPr>
            <a:t>ごみ処理施設の建設に伴い</a:t>
          </a:r>
          <a:r>
            <a:rPr kumimoji="1" lang="ja-JP" altLang="ja-JP" sz="1300">
              <a:solidFill>
                <a:schemeClr val="dk1"/>
              </a:solidFill>
              <a:effectLst/>
              <a:latin typeface="+mn-lt"/>
              <a:ea typeface="+mn-ea"/>
              <a:cs typeface="+mn-cs"/>
            </a:rPr>
            <a:t>一部事務組合等の地方債に対する負担見込額</a:t>
          </a:r>
          <a:r>
            <a:rPr kumimoji="1" lang="ja-JP" altLang="en-US" sz="1300">
              <a:solidFill>
                <a:schemeClr val="dk1"/>
              </a:solidFill>
              <a:effectLst/>
              <a:latin typeface="+mn-lt"/>
              <a:ea typeface="+mn-ea"/>
              <a:cs typeface="+mn-cs"/>
            </a:rPr>
            <a:t>が大幅に</a:t>
          </a:r>
          <a:r>
            <a:rPr kumimoji="1" lang="ja-JP" altLang="ja-JP" sz="1300">
              <a:solidFill>
                <a:schemeClr val="dk1"/>
              </a:solidFill>
              <a:effectLst/>
              <a:latin typeface="+mn-lt"/>
              <a:ea typeface="+mn-ea"/>
              <a:cs typeface="+mn-cs"/>
            </a:rPr>
            <a:t>増加したことによるものです。</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140885</xdr:rowOff>
    </xdr:from>
    <xdr:to>
      <xdr:col>24</xdr:col>
      <xdr:colOff>558800</xdr:colOff>
      <xdr:row>14</xdr:row>
      <xdr:rowOff>161195</xdr:rowOff>
    </xdr:to>
    <xdr:cxnSp macro="">
      <xdr:nvCxnSpPr>
        <xdr:cNvPr id="448" name="直線コネクタ 447"/>
        <xdr:cNvCxnSpPr/>
      </xdr:nvCxnSpPr>
      <xdr:spPr>
        <a:xfrm>
          <a:off x="16179800" y="2541185"/>
          <a:ext cx="838200" cy="20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67401</xdr:rowOff>
    </xdr:from>
    <xdr:ext cx="762000" cy="259045"/>
    <xdr:sp macro="" textlink="">
      <xdr:nvSpPr>
        <xdr:cNvPr id="449" name="将来負担の状況平均値テキスト"/>
        <xdr:cNvSpPr txBox="1"/>
      </xdr:nvSpPr>
      <xdr:spPr>
        <a:xfrm>
          <a:off x="17106900" y="22962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140885</xdr:rowOff>
    </xdr:from>
    <xdr:to>
      <xdr:col>23</xdr:col>
      <xdr:colOff>406400</xdr:colOff>
      <xdr:row>14</xdr:row>
      <xdr:rowOff>142293</xdr:rowOff>
    </xdr:to>
    <xdr:cxnSp macro="">
      <xdr:nvCxnSpPr>
        <xdr:cNvPr id="451" name="直線コネクタ 450"/>
        <xdr:cNvCxnSpPr/>
      </xdr:nvCxnSpPr>
      <xdr:spPr>
        <a:xfrm flipV="1">
          <a:off x="15290800" y="2541185"/>
          <a:ext cx="889000" cy="1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13119</xdr:rowOff>
    </xdr:from>
    <xdr:ext cx="736600" cy="259045"/>
    <xdr:sp macro="" textlink="">
      <xdr:nvSpPr>
        <xdr:cNvPr id="453" name="テキスト ボックス 452"/>
        <xdr:cNvSpPr txBox="1"/>
      </xdr:nvSpPr>
      <xdr:spPr>
        <a:xfrm>
          <a:off x="15798800" y="2241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142293</xdr:rowOff>
    </xdr:from>
    <xdr:to>
      <xdr:col>22</xdr:col>
      <xdr:colOff>203200</xdr:colOff>
      <xdr:row>14</xdr:row>
      <xdr:rowOff>147320</xdr:rowOff>
    </xdr:to>
    <xdr:cxnSp macro="">
      <xdr:nvCxnSpPr>
        <xdr:cNvPr id="454" name="直線コネクタ 453"/>
        <xdr:cNvCxnSpPr/>
      </xdr:nvCxnSpPr>
      <xdr:spPr>
        <a:xfrm flipV="1">
          <a:off x="14401800" y="2542593"/>
          <a:ext cx="889000" cy="5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12050</xdr:rowOff>
    </xdr:from>
    <xdr:ext cx="762000" cy="259045"/>
    <xdr:sp macro="" textlink="">
      <xdr:nvSpPr>
        <xdr:cNvPr id="456" name="テキスト ボックス 455"/>
        <xdr:cNvSpPr txBox="1"/>
      </xdr:nvSpPr>
      <xdr:spPr>
        <a:xfrm>
          <a:off x="14909800" y="258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147320</xdr:rowOff>
    </xdr:from>
    <xdr:to>
      <xdr:col>21</xdr:col>
      <xdr:colOff>0</xdr:colOff>
      <xdr:row>14</xdr:row>
      <xdr:rowOff>163407</xdr:rowOff>
    </xdr:to>
    <xdr:cxnSp macro="">
      <xdr:nvCxnSpPr>
        <xdr:cNvPr id="457" name="直線コネクタ 456"/>
        <xdr:cNvCxnSpPr/>
      </xdr:nvCxnSpPr>
      <xdr:spPr>
        <a:xfrm flipV="1">
          <a:off x="13512800" y="254762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123063</xdr:rowOff>
    </xdr:from>
    <xdr:to>
      <xdr:col>21</xdr:col>
      <xdr:colOff>50800</xdr:colOff>
      <xdr:row>15</xdr:row>
      <xdr:rowOff>53213</xdr:rowOff>
    </xdr:to>
    <xdr:sp macro="" textlink="">
      <xdr:nvSpPr>
        <xdr:cNvPr id="458" name="フローチャート : 判断 457"/>
        <xdr:cNvSpPr/>
      </xdr:nvSpPr>
      <xdr:spPr>
        <a:xfrm>
          <a:off x="14351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37990</xdr:rowOff>
    </xdr:from>
    <xdr:ext cx="762000" cy="259045"/>
    <xdr:sp macro="" textlink="">
      <xdr:nvSpPr>
        <xdr:cNvPr id="459" name="テキスト ボックス 458"/>
        <xdr:cNvSpPr txBox="1"/>
      </xdr:nvSpPr>
      <xdr:spPr>
        <a:xfrm>
          <a:off x="14020800" y="2609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167100</xdr:rowOff>
    </xdr:from>
    <xdr:to>
      <xdr:col>19</xdr:col>
      <xdr:colOff>533400</xdr:colOff>
      <xdr:row>15</xdr:row>
      <xdr:rowOff>97250</xdr:rowOff>
    </xdr:to>
    <xdr:sp macro="" textlink="">
      <xdr:nvSpPr>
        <xdr:cNvPr id="460" name="フローチャート : 判断 459"/>
        <xdr:cNvSpPr/>
      </xdr:nvSpPr>
      <xdr:spPr>
        <a:xfrm>
          <a:off x="13462000" y="256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82027</xdr:rowOff>
    </xdr:from>
    <xdr:ext cx="762000" cy="259045"/>
    <xdr:sp macro="" textlink="">
      <xdr:nvSpPr>
        <xdr:cNvPr id="461" name="テキスト ボックス 460"/>
        <xdr:cNvSpPr txBox="1"/>
      </xdr:nvSpPr>
      <xdr:spPr>
        <a:xfrm>
          <a:off x="13131800" y="265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110395</xdr:rowOff>
    </xdr:from>
    <xdr:to>
      <xdr:col>24</xdr:col>
      <xdr:colOff>609600</xdr:colOff>
      <xdr:row>15</xdr:row>
      <xdr:rowOff>40545</xdr:rowOff>
    </xdr:to>
    <xdr:sp macro="" textlink="">
      <xdr:nvSpPr>
        <xdr:cNvPr id="467" name="円/楕円 466"/>
        <xdr:cNvSpPr/>
      </xdr:nvSpPr>
      <xdr:spPr>
        <a:xfrm>
          <a:off x="16967200" y="2510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82472</xdr:rowOff>
    </xdr:from>
    <xdr:ext cx="762000" cy="259045"/>
    <xdr:sp macro="" textlink="">
      <xdr:nvSpPr>
        <xdr:cNvPr id="468" name="将来負担の状況該当値テキスト"/>
        <xdr:cNvSpPr txBox="1"/>
      </xdr:nvSpPr>
      <xdr:spPr>
        <a:xfrm>
          <a:off x="17106900" y="2482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94.9</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90085</xdr:rowOff>
    </xdr:from>
    <xdr:to>
      <xdr:col>23</xdr:col>
      <xdr:colOff>457200</xdr:colOff>
      <xdr:row>15</xdr:row>
      <xdr:rowOff>20235</xdr:rowOff>
    </xdr:to>
    <xdr:sp macro="" textlink="">
      <xdr:nvSpPr>
        <xdr:cNvPr id="469" name="円/楕円 468"/>
        <xdr:cNvSpPr/>
      </xdr:nvSpPr>
      <xdr:spPr>
        <a:xfrm>
          <a:off x="16129000" y="2490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5012</xdr:rowOff>
    </xdr:from>
    <xdr:ext cx="736600" cy="259045"/>
    <xdr:sp macro="" textlink="">
      <xdr:nvSpPr>
        <xdr:cNvPr id="470" name="テキスト ボックス 469"/>
        <xdr:cNvSpPr txBox="1"/>
      </xdr:nvSpPr>
      <xdr:spPr>
        <a:xfrm>
          <a:off x="15798800" y="2576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91493</xdr:rowOff>
    </xdr:from>
    <xdr:to>
      <xdr:col>22</xdr:col>
      <xdr:colOff>254000</xdr:colOff>
      <xdr:row>15</xdr:row>
      <xdr:rowOff>21643</xdr:rowOff>
    </xdr:to>
    <xdr:sp macro="" textlink="">
      <xdr:nvSpPr>
        <xdr:cNvPr id="471" name="円/楕円 470"/>
        <xdr:cNvSpPr/>
      </xdr:nvSpPr>
      <xdr:spPr>
        <a:xfrm>
          <a:off x="15240000" y="2491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31820</xdr:rowOff>
    </xdr:from>
    <xdr:ext cx="762000" cy="259045"/>
    <xdr:sp macro="" textlink="">
      <xdr:nvSpPr>
        <xdr:cNvPr id="472" name="テキスト ボックス 471"/>
        <xdr:cNvSpPr txBox="1"/>
      </xdr:nvSpPr>
      <xdr:spPr>
        <a:xfrm>
          <a:off x="14909800" y="2260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96520</xdr:rowOff>
    </xdr:from>
    <xdr:to>
      <xdr:col>21</xdr:col>
      <xdr:colOff>50800</xdr:colOff>
      <xdr:row>15</xdr:row>
      <xdr:rowOff>26670</xdr:rowOff>
    </xdr:to>
    <xdr:sp macro="" textlink="">
      <xdr:nvSpPr>
        <xdr:cNvPr id="473" name="円/楕円 472"/>
        <xdr:cNvSpPr/>
      </xdr:nvSpPr>
      <xdr:spPr>
        <a:xfrm>
          <a:off x="14351000" y="249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36847</xdr:rowOff>
    </xdr:from>
    <xdr:ext cx="762000" cy="259045"/>
    <xdr:sp macro="" textlink="">
      <xdr:nvSpPr>
        <xdr:cNvPr id="474" name="テキスト ボックス 473"/>
        <xdr:cNvSpPr txBox="1"/>
      </xdr:nvSpPr>
      <xdr:spPr>
        <a:xfrm>
          <a:off x="14020800" y="226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112607</xdr:rowOff>
    </xdr:from>
    <xdr:to>
      <xdr:col>19</xdr:col>
      <xdr:colOff>533400</xdr:colOff>
      <xdr:row>15</xdr:row>
      <xdr:rowOff>42757</xdr:rowOff>
    </xdr:to>
    <xdr:sp macro="" textlink="">
      <xdr:nvSpPr>
        <xdr:cNvPr id="475" name="円/楕円 474"/>
        <xdr:cNvSpPr/>
      </xdr:nvSpPr>
      <xdr:spPr>
        <a:xfrm>
          <a:off x="13462000" y="2512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52934</xdr:rowOff>
    </xdr:from>
    <xdr:ext cx="762000" cy="259045"/>
    <xdr:sp macro="" textlink="">
      <xdr:nvSpPr>
        <xdr:cNvPr id="476" name="テキスト ボックス 475"/>
        <xdr:cNvSpPr txBox="1"/>
      </xdr:nvSpPr>
      <xdr:spPr>
        <a:xfrm>
          <a:off x="13131800" y="2281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三重県鳥羽市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20,952
20,752
108.05
11,141,475
10,655,767
480,495
6,222,278
12,668,792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8.9
94.9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有人離島を四島有するほか、集落が点在するなど、本市の地理的な事情などから、必要最小限の職員数の確保が不可欠となります。</a:t>
          </a:r>
          <a:endParaRPr kumimoji="1" lang="en-US" altLang="ja-JP" sz="1300">
            <a:latin typeface="ＭＳ Ｐゴシック"/>
          </a:endParaRPr>
        </a:p>
        <a:p>
          <a:r>
            <a:rPr kumimoji="1" lang="ja-JP" altLang="en-US" sz="1300">
              <a:latin typeface="ＭＳ Ｐゴシック"/>
            </a:rPr>
            <a:t>　経常経費に占める割合は、平成</a:t>
          </a:r>
          <a:r>
            <a:rPr kumimoji="1" lang="en-US" altLang="ja-JP" sz="1300">
              <a:latin typeface="ＭＳ Ｐゴシック"/>
            </a:rPr>
            <a:t>25</a:t>
          </a:r>
          <a:r>
            <a:rPr kumimoji="1" lang="ja-JP" altLang="en-US" sz="1300">
              <a:latin typeface="ＭＳ Ｐゴシック"/>
            </a:rPr>
            <a:t>年</a:t>
          </a:r>
          <a:r>
            <a:rPr kumimoji="1" lang="en-US" altLang="ja-JP" sz="1300">
              <a:latin typeface="ＭＳ Ｐゴシック"/>
            </a:rPr>
            <a:t>7</a:t>
          </a:r>
          <a:r>
            <a:rPr kumimoji="1" lang="ja-JP" altLang="en-US" sz="1300">
              <a:latin typeface="ＭＳ Ｐゴシック"/>
            </a:rPr>
            <a:t>月から給与削減措置を実施したことで、職員給及び特別職の給与、共済費等負担金を抑えることができ、前年度比で</a:t>
          </a:r>
          <a:r>
            <a:rPr kumimoji="1" lang="en-US" altLang="ja-JP" sz="1300">
              <a:latin typeface="ＭＳ Ｐゴシック"/>
            </a:rPr>
            <a:t>1.8</a:t>
          </a:r>
          <a:r>
            <a:rPr kumimoji="1" lang="ja-JP" altLang="en-US" sz="1300">
              <a:latin typeface="ＭＳ Ｐゴシック"/>
            </a:rPr>
            <a:t>ポイント減少しましたが、依然、類似団体より高い水準となっています。今後も、職員定数管理計画に基づき、人件費の抑制に努めていきます。</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14986</xdr:rowOff>
    </xdr:from>
    <xdr:to>
      <xdr:col>7</xdr:col>
      <xdr:colOff>15875</xdr:colOff>
      <xdr:row>39</xdr:row>
      <xdr:rowOff>97282</xdr:rowOff>
    </xdr:to>
    <xdr:cxnSp macro="">
      <xdr:nvCxnSpPr>
        <xdr:cNvPr id="63" name="直線コネクタ 62"/>
        <xdr:cNvCxnSpPr/>
      </xdr:nvCxnSpPr>
      <xdr:spPr>
        <a:xfrm flipV="1">
          <a:off x="3987800" y="6701536"/>
          <a:ext cx="8382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4"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97282</xdr:rowOff>
    </xdr:from>
    <xdr:to>
      <xdr:col>5</xdr:col>
      <xdr:colOff>549275</xdr:colOff>
      <xdr:row>39</xdr:row>
      <xdr:rowOff>120142</xdr:rowOff>
    </xdr:to>
    <xdr:cxnSp macro="">
      <xdr:nvCxnSpPr>
        <xdr:cNvPr id="66" name="直線コネクタ 65"/>
        <xdr:cNvCxnSpPr/>
      </xdr:nvCxnSpPr>
      <xdr:spPr>
        <a:xfrm flipV="1">
          <a:off x="3098800" y="678383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107967</xdr:rowOff>
    </xdr:from>
    <xdr:ext cx="736600" cy="259045"/>
    <xdr:sp macro="" textlink="">
      <xdr:nvSpPr>
        <xdr:cNvPr id="68" name="テキスト ボックス 67"/>
        <xdr:cNvSpPr txBox="1"/>
      </xdr:nvSpPr>
      <xdr:spPr>
        <a:xfrm>
          <a:off x="3606800" y="6108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51562</xdr:rowOff>
    </xdr:from>
    <xdr:to>
      <xdr:col>4</xdr:col>
      <xdr:colOff>346075</xdr:colOff>
      <xdr:row>39</xdr:row>
      <xdr:rowOff>120142</xdr:rowOff>
    </xdr:to>
    <xdr:cxnSp macro="">
      <xdr:nvCxnSpPr>
        <xdr:cNvPr id="69" name="直線コネクタ 68"/>
        <xdr:cNvCxnSpPr/>
      </xdr:nvCxnSpPr>
      <xdr:spPr>
        <a:xfrm>
          <a:off x="2209800" y="6738112"/>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126255</xdr:rowOff>
    </xdr:from>
    <xdr:ext cx="762000" cy="259045"/>
    <xdr:sp macro="" textlink="">
      <xdr:nvSpPr>
        <xdr:cNvPr id="71" name="テキスト ボックス 70"/>
        <xdr:cNvSpPr txBox="1"/>
      </xdr:nvSpPr>
      <xdr:spPr>
        <a:xfrm>
          <a:off x="2717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51562</xdr:rowOff>
    </xdr:from>
    <xdr:to>
      <xdr:col>3</xdr:col>
      <xdr:colOff>142875</xdr:colOff>
      <xdr:row>40</xdr:row>
      <xdr:rowOff>44704</xdr:rowOff>
    </xdr:to>
    <xdr:cxnSp macro="">
      <xdr:nvCxnSpPr>
        <xdr:cNvPr id="72" name="直線コネクタ 71"/>
        <xdr:cNvCxnSpPr/>
      </xdr:nvCxnSpPr>
      <xdr:spPr>
        <a:xfrm flipV="1">
          <a:off x="1320800" y="6738112"/>
          <a:ext cx="8890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94251</xdr:rowOff>
    </xdr:from>
    <xdr:ext cx="762000" cy="259045"/>
    <xdr:sp macro="" textlink="">
      <xdr:nvSpPr>
        <xdr:cNvPr id="74" name="テキスト ボックス 73"/>
        <xdr:cNvSpPr txBox="1"/>
      </xdr:nvSpPr>
      <xdr:spPr>
        <a:xfrm>
          <a:off x="1828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73914</xdr:rowOff>
    </xdr:from>
    <xdr:to>
      <xdr:col>1</xdr:col>
      <xdr:colOff>676275</xdr:colOff>
      <xdr:row>38</xdr:row>
      <xdr:rowOff>4064</xdr:rowOff>
    </xdr:to>
    <xdr:sp macro="" textlink="">
      <xdr:nvSpPr>
        <xdr:cNvPr id="75" name="フローチャート : 判断 74"/>
        <xdr:cNvSpPr/>
      </xdr:nvSpPr>
      <xdr:spPr>
        <a:xfrm>
          <a:off x="1270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14241</xdr:rowOff>
    </xdr:from>
    <xdr:ext cx="762000" cy="259045"/>
    <xdr:sp macro="" textlink="">
      <xdr:nvSpPr>
        <xdr:cNvPr id="76" name="テキスト ボックス 75"/>
        <xdr:cNvSpPr txBox="1"/>
      </xdr:nvSpPr>
      <xdr:spPr>
        <a:xfrm>
          <a:off x="939800" y="6186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135636</xdr:rowOff>
    </xdr:from>
    <xdr:to>
      <xdr:col>7</xdr:col>
      <xdr:colOff>66675</xdr:colOff>
      <xdr:row>39</xdr:row>
      <xdr:rowOff>65786</xdr:rowOff>
    </xdr:to>
    <xdr:sp macro="" textlink="">
      <xdr:nvSpPr>
        <xdr:cNvPr id="82" name="円/楕円 81"/>
        <xdr:cNvSpPr/>
      </xdr:nvSpPr>
      <xdr:spPr>
        <a:xfrm>
          <a:off x="4775200" y="6650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107713</xdr:rowOff>
    </xdr:from>
    <xdr:ext cx="762000" cy="259045"/>
    <xdr:sp macro="" textlink="">
      <xdr:nvSpPr>
        <xdr:cNvPr id="83" name="人件費該当値テキスト"/>
        <xdr:cNvSpPr txBox="1"/>
      </xdr:nvSpPr>
      <xdr:spPr>
        <a:xfrm>
          <a:off x="4914900" y="6622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31.3</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46482</xdr:rowOff>
    </xdr:from>
    <xdr:to>
      <xdr:col>5</xdr:col>
      <xdr:colOff>600075</xdr:colOff>
      <xdr:row>39</xdr:row>
      <xdr:rowOff>148082</xdr:rowOff>
    </xdr:to>
    <xdr:sp macro="" textlink="">
      <xdr:nvSpPr>
        <xdr:cNvPr id="84" name="円/楕円 83"/>
        <xdr:cNvSpPr/>
      </xdr:nvSpPr>
      <xdr:spPr>
        <a:xfrm>
          <a:off x="3937000" y="6733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132859</xdr:rowOff>
    </xdr:from>
    <xdr:ext cx="736600" cy="259045"/>
    <xdr:sp macro="" textlink="">
      <xdr:nvSpPr>
        <xdr:cNvPr id="85" name="テキスト ボックス 84"/>
        <xdr:cNvSpPr txBox="1"/>
      </xdr:nvSpPr>
      <xdr:spPr>
        <a:xfrm>
          <a:off x="3606800" y="68194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33.1</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69342</xdr:rowOff>
    </xdr:from>
    <xdr:to>
      <xdr:col>4</xdr:col>
      <xdr:colOff>396875</xdr:colOff>
      <xdr:row>39</xdr:row>
      <xdr:rowOff>170942</xdr:rowOff>
    </xdr:to>
    <xdr:sp macro="" textlink="">
      <xdr:nvSpPr>
        <xdr:cNvPr id="86" name="円/楕円 85"/>
        <xdr:cNvSpPr/>
      </xdr:nvSpPr>
      <xdr:spPr>
        <a:xfrm>
          <a:off x="3048000" y="6755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155719</xdr:rowOff>
    </xdr:from>
    <xdr:ext cx="762000" cy="259045"/>
    <xdr:sp macro="" textlink="">
      <xdr:nvSpPr>
        <xdr:cNvPr id="87" name="テキスト ボックス 86"/>
        <xdr:cNvSpPr txBox="1"/>
      </xdr:nvSpPr>
      <xdr:spPr>
        <a:xfrm>
          <a:off x="2717800" y="6842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33.6</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762</xdr:rowOff>
    </xdr:from>
    <xdr:to>
      <xdr:col>3</xdr:col>
      <xdr:colOff>193675</xdr:colOff>
      <xdr:row>39</xdr:row>
      <xdr:rowOff>102362</xdr:rowOff>
    </xdr:to>
    <xdr:sp macro="" textlink="">
      <xdr:nvSpPr>
        <xdr:cNvPr id="88" name="円/楕円 87"/>
        <xdr:cNvSpPr/>
      </xdr:nvSpPr>
      <xdr:spPr>
        <a:xfrm>
          <a:off x="2159000" y="6687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87139</xdr:rowOff>
    </xdr:from>
    <xdr:ext cx="762000" cy="259045"/>
    <xdr:sp macro="" textlink="">
      <xdr:nvSpPr>
        <xdr:cNvPr id="89" name="テキスト ボックス 88"/>
        <xdr:cNvSpPr txBox="1"/>
      </xdr:nvSpPr>
      <xdr:spPr>
        <a:xfrm>
          <a:off x="1828800" y="677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32.1</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165354</xdr:rowOff>
    </xdr:from>
    <xdr:to>
      <xdr:col>1</xdr:col>
      <xdr:colOff>676275</xdr:colOff>
      <xdr:row>40</xdr:row>
      <xdr:rowOff>95504</xdr:rowOff>
    </xdr:to>
    <xdr:sp macro="" textlink="">
      <xdr:nvSpPr>
        <xdr:cNvPr id="90" name="円/楕円 89"/>
        <xdr:cNvSpPr/>
      </xdr:nvSpPr>
      <xdr:spPr>
        <a:xfrm>
          <a:off x="1270000" y="6851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80281</xdr:rowOff>
    </xdr:from>
    <xdr:ext cx="762000" cy="259045"/>
    <xdr:sp macro="" textlink="">
      <xdr:nvSpPr>
        <xdr:cNvPr id="91" name="テキスト ボックス 90"/>
        <xdr:cNvSpPr txBox="1"/>
      </xdr:nvSpPr>
      <xdr:spPr>
        <a:xfrm>
          <a:off x="939800" y="693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近年の傾向として、経常経費に占める割合は平準化しているものの、依然として類似団体平均より高い数値となっています。今後も、行政改革プランに基づき、日常的なコスト削減の意識向上を図っていきます。</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154214</xdr:rowOff>
    </xdr:from>
    <xdr:to>
      <xdr:col>24</xdr:col>
      <xdr:colOff>31750</xdr:colOff>
      <xdr:row>16</xdr:row>
      <xdr:rowOff>154214</xdr:rowOff>
    </xdr:to>
    <xdr:cxnSp macro="">
      <xdr:nvCxnSpPr>
        <xdr:cNvPr id="126" name="直線コネクタ 125"/>
        <xdr:cNvCxnSpPr/>
      </xdr:nvCxnSpPr>
      <xdr:spPr>
        <a:xfrm>
          <a:off x="15671800" y="289741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65513</xdr:rowOff>
    </xdr:from>
    <xdr:ext cx="762000" cy="259045"/>
    <xdr:sp macro="" textlink="">
      <xdr:nvSpPr>
        <xdr:cNvPr id="127" name="物件費平均値テキスト"/>
        <xdr:cNvSpPr txBox="1"/>
      </xdr:nvSpPr>
      <xdr:spPr>
        <a:xfrm>
          <a:off x="16598900" y="2637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132443</xdr:rowOff>
    </xdr:from>
    <xdr:to>
      <xdr:col>22</xdr:col>
      <xdr:colOff>565150</xdr:colOff>
      <xdr:row>16</xdr:row>
      <xdr:rowOff>154214</xdr:rowOff>
    </xdr:to>
    <xdr:cxnSp macro="">
      <xdr:nvCxnSpPr>
        <xdr:cNvPr id="129" name="直線コネクタ 128"/>
        <xdr:cNvCxnSpPr/>
      </xdr:nvCxnSpPr>
      <xdr:spPr>
        <a:xfrm>
          <a:off x="14782800" y="2875643"/>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117220</xdr:rowOff>
    </xdr:from>
    <xdr:ext cx="736600" cy="259045"/>
    <xdr:sp macro="" textlink="">
      <xdr:nvSpPr>
        <xdr:cNvPr id="131" name="テキスト ボックス 130"/>
        <xdr:cNvSpPr txBox="1"/>
      </xdr:nvSpPr>
      <xdr:spPr>
        <a:xfrm>
          <a:off x="15290800" y="2517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132443</xdr:rowOff>
    </xdr:from>
    <xdr:to>
      <xdr:col>21</xdr:col>
      <xdr:colOff>361950</xdr:colOff>
      <xdr:row>16</xdr:row>
      <xdr:rowOff>154214</xdr:rowOff>
    </xdr:to>
    <xdr:cxnSp macro="">
      <xdr:nvCxnSpPr>
        <xdr:cNvPr id="132" name="直線コネクタ 131"/>
        <xdr:cNvCxnSpPr/>
      </xdr:nvCxnSpPr>
      <xdr:spPr>
        <a:xfrm flipV="1">
          <a:off x="13893800" y="2875643"/>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4" name="テキスト ボックス 133"/>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154214</xdr:rowOff>
    </xdr:from>
    <xdr:to>
      <xdr:col>20</xdr:col>
      <xdr:colOff>158750</xdr:colOff>
      <xdr:row>17</xdr:row>
      <xdr:rowOff>58964</xdr:rowOff>
    </xdr:to>
    <xdr:cxnSp macro="">
      <xdr:nvCxnSpPr>
        <xdr:cNvPr id="135" name="直線コネクタ 134"/>
        <xdr:cNvCxnSpPr/>
      </xdr:nvCxnSpPr>
      <xdr:spPr>
        <a:xfrm flipV="1">
          <a:off x="13004800" y="2897414"/>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89807</xdr:rowOff>
    </xdr:from>
    <xdr:to>
      <xdr:col>20</xdr:col>
      <xdr:colOff>209550</xdr:colOff>
      <xdr:row>16</xdr:row>
      <xdr:rowOff>19957</xdr:rowOff>
    </xdr:to>
    <xdr:sp macro="" textlink="">
      <xdr:nvSpPr>
        <xdr:cNvPr id="136" name="フローチャート : 判断 135"/>
        <xdr:cNvSpPr/>
      </xdr:nvSpPr>
      <xdr:spPr>
        <a:xfrm>
          <a:off x="13843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30134</xdr:rowOff>
    </xdr:from>
    <xdr:ext cx="762000" cy="259045"/>
    <xdr:sp macro="" textlink="">
      <xdr:nvSpPr>
        <xdr:cNvPr id="137" name="テキスト ボックス 136"/>
        <xdr:cNvSpPr txBox="1"/>
      </xdr:nvSpPr>
      <xdr:spPr>
        <a:xfrm>
          <a:off x="13512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84563</xdr:rowOff>
    </xdr:from>
    <xdr:ext cx="762000" cy="259045"/>
    <xdr:sp macro="" textlink="">
      <xdr:nvSpPr>
        <xdr:cNvPr id="139" name="テキスト ボックス 138"/>
        <xdr:cNvSpPr txBox="1"/>
      </xdr:nvSpPr>
      <xdr:spPr>
        <a:xfrm>
          <a:off x="12623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103414</xdr:rowOff>
    </xdr:from>
    <xdr:to>
      <xdr:col>24</xdr:col>
      <xdr:colOff>82550</xdr:colOff>
      <xdr:row>17</xdr:row>
      <xdr:rowOff>33564</xdr:rowOff>
    </xdr:to>
    <xdr:sp macro="" textlink="">
      <xdr:nvSpPr>
        <xdr:cNvPr id="145" name="円/楕円 144"/>
        <xdr:cNvSpPr/>
      </xdr:nvSpPr>
      <xdr:spPr>
        <a:xfrm>
          <a:off x="16459200" y="284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75491</xdr:rowOff>
    </xdr:from>
    <xdr:ext cx="762000" cy="259045"/>
    <xdr:sp macro="" textlink="">
      <xdr:nvSpPr>
        <xdr:cNvPr id="146" name="物件費該当値テキスト"/>
        <xdr:cNvSpPr txBox="1"/>
      </xdr:nvSpPr>
      <xdr:spPr>
        <a:xfrm>
          <a:off x="16598900" y="2818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103414</xdr:rowOff>
    </xdr:from>
    <xdr:to>
      <xdr:col>22</xdr:col>
      <xdr:colOff>615950</xdr:colOff>
      <xdr:row>17</xdr:row>
      <xdr:rowOff>33564</xdr:rowOff>
    </xdr:to>
    <xdr:sp macro="" textlink="">
      <xdr:nvSpPr>
        <xdr:cNvPr id="147" name="円/楕円 146"/>
        <xdr:cNvSpPr/>
      </xdr:nvSpPr>
      <xdr:spPr>
        <a:xfrm>
          <a:off x="15621000" y="284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18341</xdr:rowOff>
    </xdr:from>
    <xdr:ext cx="736600" cy="259045"/>
    <xdr:sp macro="" textlink="">
      <xdr:nvSpPr>
        <xdr:cNvPr id="148" name="テキスト ボックス 147"/>
        <xdr:cNvSpPr txBox="1"/>
      </xdr:nvSpPr>
      <xdr:spPr>
        <a:xfrm>
          <a:off x="15290800" y="2932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81643</xdr:rowOff>
    </xdr:from>
    <xdr:to>
      <xdr:col>21</xdr:col>
      <xdr:colOff>412750</xdr:colOff>
      <xdr:row>17</xdr:row>
      <xdr:rowOff>11793</xdr:rowOff>
    </xdr:to>
    <xdr:sp macro="" textlink="">
      <xdr:nvSpPr>
        <xdr:cNvPr id="149" name="円/楕円 148"/>
        <xdr:cNvSpPr/>
      </xdr:nvSpPr>
      <xdr:spPr>
        <a:xfrm>
          <a:off x="14732000" y="282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168020</xdr:rowOff>
    </xdr:from>
    <xdr:ext cx="762000" cy="259045"/>
    <xdr:sp macro="" textlink="">
      <xdr:nvSpPr>
        <xdr:cNvPr id="150" name="テキスト ボックス 149"/>
        <xdr:cNvSpPr txBox="1"/>
      </xdr:nvSpPr>
      <xdr:spPr>
        <a:xfrm>
          <a:off x="14401800" y="291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103414</xdr:rowOff>
    </xdr:from>
    <xdr:to>
      <xdr:col>20</xdr:col>
      <xdr:colOff>209550</xdr:colOff>
      <xdr:row>17</xdr:row>
      <xdr:rowOff>33564</xdr:rowOff>
    </xdr:to>
    <xdr:sp macro="" textlink="">
      <xdr:nvSpPr>
        <xdr:cNvPr id="151" name="円/楕円 150"/>
        <xdr:cNvSpPr/>
      </xdr:nvSpPr>
      <xdr:spPr>
        <a:xfrm>
          <a:off x="13843000" y="284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18341</xdr:rowOff>
    </xdr:from>
    <xdr:ext cx="762000" cy="259045"/>
    <xdr:sp macro="" textlink="">
      <xdr:nvSpPr>
        <xdr:cNvPr id="152" name="テキスト ボックス 151"/>
        <xdr:cNvSpPr txBox="1"/>
      </xdr:nvSpPr>
      <xdr:spPr>
        <a:xfrm>
          <a:off x="13512800" y="2932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8164</xdr:rowOff>
    </xdr:from>
    <xdr:to>
      <xdr:col>19</xdr:col>
      <xdr:colOff>6350</xdr:colOff>
      <xdr:row>17</xdr:row>
      <xdr:rowOff>109764</xdr:rowOff>
    </xdr:to>
    <xdr:sp macro="" textlink="">
      <xdr:nvSpPr>
        <xdr:cNvPr id="153" name="円/楕円 152"/>
        <xdr:cNvSpPr/>
      </xdr:nvSpPr>
      <xdr:spPr>
        <a:xfrm>
          <a:off x="12954000" y="2922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94541</xdr:rowOff>
    </xdr:from>
    <xdr:ext cx="762000" cy="259045"/>
    <xdr:sp macro="" textlink="">
      <xdr:nvSpPr>
        <xdr:cNvPr id="154" name="テキスト ボックス 153"/>
        <xdr:cNvSpPr txBox="1"/>
      </xdr:nvSpPr>
      <xdr:spPr>
        <a:xfrm>
          <a:off x="12623800" y="3009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年度は、児童にかかる扶助費、生活保護費等の減額により、前年度比で</a:t>
          </a:r>
          <a:r>
            <a:rPr kumimoji="1" lang="en-US" altLang="ja-JP" sz="1300">
              <a:latin typeface="ＭＳ Ｐゴシック"/>
            </a:rPr>
            <a:t>0.5</a:t>
          </a:r>
          <a:r>
            <a:rPr kumimoji="1" lang="ja-JP" altLang="en-US" sz="1300">
              <a:latin typeface="ＭＳ Ｐゴシック"/>
            </a:rPr>
            <a:t>ポイント減少しました。しかし、市の独自施策である高齢者支援や子育て支援の拡充をはじめ、障害者自立支援給付や各種医療費助成事業などの増加が予想されることから、引き続き、注視していく必要があります。</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133350</xdr:rowOff>
    </xdr:from>
    <xdr:to>
      <xdr:col>7</xdr:col>
      <xdr:colOff>15875</xdr:colOff>
      <xdr:row>56</xdr:row>
      <xdr:rowOff>25400</xdr:rowOff>
    </xdr:to>
    <xdr:cxnSp macro="">
      <xdr:nvCxnSpPr>
        <xdr:cNvPr id="187" name="直線コネクタ 186"/>
        <xdr:cNvCxnSpPr/>
      </xdr:nvCxnSpPr>
      <xdr:spPr>
        <a:xfrm flipV="1">
          <a:off x="3987800" y="95631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10177</xdr:rowOff>
    </xdr:from>
    <xdr:ext cx="762000" cy="259045"/>
    <xdr:sp macro="" textlink="">
      <xdr:nvSpPr>
        <xdr:cNvPr id="188" name="扶助費平均値テキスト"/>
        <xdr:cNvSpPr txBox="1"/>
      </xdr:nvSpPr>
      <xdr:spPr>
        <a:xfrm>
          <a:off x="4914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44450</xdr:rowOff>
    </xdr:from>
    <xdr:to>
      <xdr:col>5</xdr:col>
      <xdr:colOff>549275</xdr:colOff>
      <xdr:row>56</xdr:row>
      <xdr:rowOff>25400</xdr:rowOff>
    </xdr:to>
    <xdr:cxnSp macro="">
      <xdr:nvCxnSpPr>
        <xdr:cNvPr id="190" name="直線コネクタ 189"/>
        <xdr:cNvCxnSpPr/>
      </xdr:nvCxnSpPr>
      <xdr:spPr>
        <a:xfrm>
          <a:off x="3098800" y="94742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192" name="テキスト ボックス 191"/>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6350</xdr:rowOff>
    </xdr:from>
    <xdr:to>
      <xdr:col>4</xdr:col>
      <xdr:colOff>346075</xdr:colOff>
      <xdr:row>55</xdr:row>
      <xdr:rowOff>44450</xdr:rowOff>
    </xdr:to>
    <xdr:cxnSp macro="">
      <xdr:nvCxnSpPr>
        <xdr:cNvPr id="193" name="直線コネクタ 192"/>
        <xdr:cNvCxnSpPr/>
      </xdr:nvCxnSpPr>
      <xdr:spPr>
        <a:xfrm>
          <a:off x="2209800" y="9436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5" name="テキスト ボックス 194"/>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6350</xdr:rowOff>
    </xdr:from>
    <xdr:to>
      <xdr:col>3</xdr:col>
      <xdr:colOff>142875</xdr:colOff>
      <xdr:row>55</xdr:row>
      <xdr:rowOff>31750</xdr:rowOff>
    </xdr:to>
    <xdr:cxnSp macro="">
      <xdr:nvCxnSpPr>
        <xdr:cNvPr id="196" name="直線コネクタ 195"/>
        <xdr:cNvCxnSpPr/>
      </xdr:nvCxnSpPr>
      <xdr:spPr>
        <a:xfrm flipV="1">
          <a:off x="1320800" y="94361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7" name="フローチャート : 判断 196"/>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73677</xdr:rowOff>
    </xdr:from>
    <xdr:ext cx="762000" cy="259045"/>
    <xdr:sp macro="" textlink="">
      <xdr:nvSpPr>
        <xdr:cNvPr id="198" name="テキスト ボックス 197"/>
        <xdr:cNvSpPr txBox="1"/>
      </xdr:nvSpPr>
      <xdr:spPr>
        <a:xfrm>
          <a:off x="1828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199" name="フローチャート : 判断 198"/>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200" name="テキスト ボックス 199"/>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82550</xdr:rowOff>
    </xdr:from>
    <xdr:to>
      <xdr:col>7</xdr:col>
      <xdr:colOff>66675</xdr:colOff>
      <xdr:row>56</xdr:row>
      <xdr:rowOff>12700</xdr:rowOff>
    </xdr:to>
    <xdr:sp macro="" textlink="">
      <xdr:nvSpPr>
        <xdr:cNvPr id="206" name="円/楕円 205"/>
        <xdr:cNvSpPr/>
      </xdr:nvSpPr>
      <xdr:spPr>
        <a:xfrm>
          <a:off x="4775200" y="951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99077</xdr:rowOff>
    </xdr:from>
    <xdr:ext cx="762000" cy="259045"/>
    <xdr:sp macro="" textlink="">
      <xdr:nvSpPr>
        <xdr:cNvPr id="207" name="扶助費該当値テキスト"/>
        <xdr:cNvSpPr txBox="1"/>
      </xdr:nvSpPr>
      <xdr:spPr>
        <a:xfrm>
          <a:off x="4914900" y="935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146050</xdr:rowOff>
    </xdr:from>
    <xdr:to>
      <xdr:col>5</xdr:col>
      <xdr:colOff>600075</xdr:colOff>
      <xdr:row>56</xdr:row>
      <xdr:rowOff>76200</xdr:rowOff>
    </xdr:to>
    <xdr:sp macro="" textlink="">
      <xdr:nvSpPr>
        <xdr:cNvPr id="208" name="円/楕円 207"/>
        <xdr:cNvSpPr/>
      </xdr:nvSpPr>
      <xdr:spPr>
        <a:xfrm>
          <a:off x="3937000" y="957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86377</xdr:rowOff>
    </xdr:from>
    <xdr:ext cx="736600" cy="259045"/>
    <xdr:sp macro="" textlink="">
      <xdr:nvSpPr>
        <xdr:cNvPr id="209" name="テキスト ボックス 208"/>
        <xdr:cNvSpPr txBox="1"/>
      </xdr:nvSpPr>
      <xdr:spPr>
        <a:xfrm>
          <a:off x="3606800" y="9344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165100</xdr:rowOff>
    </xdr:from>
    <xdr:to>
      <xdr:col>4</xdr:col>
      <xdr:colOff>396875</xdr:colOff>
      <xdr:row>55</xdr:row>
      <xdr:rowOff>95250</xdr:rowOff>
    </xdr:to>
    <xdr:sp macro="" textlink="">
      <xdr:nvSpPr>
        <xdr:cNvPr id="210" name="円/楕円 209"/>
        <xdr:cNvSpPr/>
      </xdr:nvSpPr>
      <xdr:spPr>
        <a:xfrm>
          <a:off x="3048000" y="942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105427</xdr:rowOff>
    </xdr:from>
    <xdr:ext cx="762000" cy="259045"/>
    <xdr:sp macro="" textlink="">
      <xdr:nvSpPr>
        <xdr:cNvPr id="211" name="テキスト ボックス 210"/>
        <xdr:cNvSpPr txBox="1"/>
      </xdr:nvSpPr>
      <xdr:spPr>
        <a:xfrm>
          <a:off x="2717800" y="919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127000</xdr:rowOff>
    </xdr:from>
    <xdr:to>
      <xdr:col>3</xdr:col>
      <xdr:colOff>193675</xdr:colOff>
      <xdr:row>55</xdr:row>
      <xdr:rowOff>57150</xdr:rowOff>
    </xdr:to>
    <xdr:sp macro="" textlink="">
      <xdr:nvSpPr>
        <xdr:cNvPr id="212" name="円/楕円 211"/>
        <xdr:cNvSpPr/>
      </xdr:nvSpPr>
      <xdr:spPr>
        <a:xfrm>
          <a:off x="2159000" y="938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67327</xdr:rowOff>
    </xdr:from>
    <xdr:ext cx="762000" cy="259045"/>
    <xdr:sp macro="" textlink="">
      <xdr:nvSpPr>
        <xdr:cNvPr id="213" name="テキスト ボックス 212"/>
        <xdr:cNvSpPr txBox="1"/>
      </xdr:nvSpPr>
      <xdr:spPr>
        <a:xfrm>
          <a:off x="1828800" y="915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214" name="円/楕円 213"/>
        <xdr:cNvSpPr/>
      </xdr:nvSpPr>
      <xdr:spPr>
        <a:xfrm>
          <a:off x="1270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92727</xdr:rowOff>
    </xdr:from>
    <xdr:ext cx="762000" cy="259045"/>
    <xdr:sp macro="" textlink="">
      <xdr:nvSpPr>
        <xdr:cNvPr id="215" name="テキスト ボックス 214"/>
        <xdr:cNvSpPr txBox="1"/>
      </xdr:nvSpPr>
      <xdr:spPr>
        <a:xfrm>
          <a:off x="939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25</a:t>
          </a:r>
          <a:r>
            <a:rPr kumimoji="1" lang="ja-JP" altLang="en-US" sz="1300">
              <a:latin typeface="ＭＳ Ｐゴシック"/>
            </a:rPr>
            <a:t>年度は</a:t>
          </a:r>
          <a:r>
            <a:rPr kumimoji="1" lang="en-US" altLang="ja-JP" sz="1300">
              <a:latin typeface="ＭＳ Ｐゴシック"/>
            </a:rPr>
            <a:t>11.0</a:t>
          </a:r>
          <a:r>
            <a:rPr kumimoji="1" lang="ja-JP" altLang="en-US" sz="1300">
              <a:latin typeface="ＭＳ Ｐゴシック"/>
            </a:rPr>
            <a:t>％となり、前年度比で若干の増加があったものの、依然として、類似団体平均及び全国平均、三重県平均より、低い水準になっています。特に、医療、介護などの特別会計への繰出金については、年々増加傾向となっていることから、それぞれの会計において、財源確保に取り組みながら、一般会計からの繰出金の負担軽減を図っていきます。</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69850</xdr:rowOff>
    </xdr:from>
    <xdr:to>
      <xdr:col>24</xdr:col>
      <xdr:colOff>31750</xdr:colOff>
      <xdr:row>55</xdr:row>
      <xdr:rowOff>107950</xdr:rowOff>
    </xdr:to>
    <xdr:cxnSp macro="">
      <xdr:nvCxnSpPr>
        <xdr:cNvPr id="248" name="直線コネクタ 247"/>
        <xdr:cNvCxnSpPr/>
      </xdr:nvCxnSpPr>
      <xdr:spPr>
        <a:xfrm>
          <a:off x="15671800" y="94996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124477</xdr:rowOff>
    </xdr:from>
    <xdr:ext cx="762000" cy="259045"/>
    <xdr:sp macro="" textlink="">
      <xdr:nvSpPr>
        <xdr:cNvPr id="249" name="その他平均値テキスト"/>
        <xdr:cNvSpPr txBox="1"/>
      </xdr:nvSpPr>
      <xdr:spPr>
        <a:xfrm>
          <a:off x="16598900" y="9725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24130</xdr:rowOff>
    </xdr:from>
    <xdr:to>
      <xdr:col>22</xdr:col>
      <xdr:colOff>565150</xdr:colOff>
      <xdr:row>55</xdr:row>
      <xdr:rowOff>69850</xdr:rowOff>
    </xdr:to>
    <xdr:cxnSp macro="">
      <xdr:nvCxnSpPr>
        <xdr:cNvPr id="251" name="直線コネクタ 250"/>
        <xdr:cNvCxnSpPr/>
      </xdr:nvCxnSpPr>
      <xdr:spPr>
        <a:xfrm>
          <a:off x="14782800" y="94538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53" name="テキスト ボックス 252"/>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8890</xdr:rowOff>
    </xdr:from>
    <xdr:to>
      <xdr:col>21</xdr:col>
      <xdr:colOff>361950</xdr:colOff>
      <xdr:row>55</xdr:row>
      <xdr:rowOff>24130</xdr:rowOff>
    </xdr:to>
    <xdr:cxnSp macro="">
      <xdr:nvCxnSpPr>
        <xdr:cNvPr id="254" name="直線コネクタ 253"/>
        <xdr:cNvCxnSpPr/>
      </xdr:nvCxnSpPr>
      <xdr:spPr>
        <a:xfrm>
          <a:off x="13893800" y="94386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21607</xdr:rowOff>
    </xdr:from>
    <xdr:ext cx="762000" cy="259045"/>
    <xdr:sp macro="" textlink="">
      <xdr:nvSpPr>
        <xdr:cNvPr id="256" name="テキスト ボックス 255"/>
        <xdr:cNvSpPr txBox="1"/>
      </xdr:nvSpPr>
      <xdr:spPr>
        <a:xfrm>
          <a:off x="14401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12700</xdr:rowOff>
    </xdr:from>
    <xdr:to>
      <xdr:col>20</xdr:col>
      <xdr:colOff>158750</xdr:colOff>
      <xdr:row>55</xdr:row>
      <xdr:rowOff>8890</xdr:rowOff>
    </xdr:to>
    <xdr:cxnSp macro="">
      <xdr:nvCxnSpPr>
        <xdr:cNvPr id="257" name="直線コネクタ 256"/>
        <xdr:cNvCxnSpPr/>
      </xdr:nvCxnSpPr>
      <xdr:spPr>
        <a:xfrm>
          <a:off x="13004800" y="927100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8" name="フローチャート : 判断 257"/>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116857</xdr:rowOff>
    </xdr:from>
    <xdr:ext cx="762000" cy="259045"/>
    <xdr:sp macro="" textlink="">
      <xdr:nvSpPr>
        <xdr:cNvPr id="259" name="テキスト ボックス 258"/>
        <xdr:cNvSpPr txBox="1"/>
      </xdr:nvSpPr>
      <xdr:spPr>
        <a:xfrm>
          <a:off x="13512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60" name="フローチャート : 判断 259"/>
        <xdr:cNvSpPr/>
      </xdr:nvSpPr>
      <xdr:spPr>
        <a:xfrm>
          <a:off x="12954000" y="966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147337</xdr:rowOff>
    </xdr:from>
    <xdr:ext cx="762000" cy="259045"/>
    <xdr:sp macro="" textlink="">
      <xdr:nvSpPr>
        <xdr:cNvPr id="261" name="テキスト ボックス 260"/>
        <xdr:cNvSpPr txBox="1"/>
      </xdr:nvSpPr>
      <xdr:spPr>
        <a:xfrm>
          <a:off x="12623800" y="974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57150</xdr:rowOff>
    </xdr:from>
    <xdr:to>
      <xdr:col>24</xdr:col>
      <xdr:colOff>82550</xdr:colOff>
      <xdr:row>55</xdr:row>
      <xdr:rowOff>158750</xdr:rowOff>
    </xdr:to>
    <xdr:sp macro="" textlink="">
      <xdr:nvSpPr>
        <xdr:cNvPr id="267" name="円/楕円 266"/>
        <xdr:cNvSpPr/>
      </xdr:nvSpPr>
      <xdr:spPr>
        <a:xfrm>
          <a:off x="164592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73677</xdr:rowOff>
    </xdr:from>
    <xdr:ext cx="762000" cy="259045"/>
    <xdr:sp macro="" textlink="">
      <xdr:nvSpPr>
        <xdr:cNvPr id="268" name="その他該当値テキスト"/>
        <xdr:cNvSpPr txBox="1"/>
      </xdr:nvSpPr>
      <xdr:spPr>
        <a:xfrm>
          <a:off x="165989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19050</xdr:rowOff>
    </xdr:from>
    <xdr:to>
      <xdr:col>22</xdr:col>
      <xdr:colOff>615950</xdr:colOff>
      <xdr:row>55</xdr:row>
      <xdr:rowOff>120650</xdr:rowOff>
    </xdr:to>
    <xdr:sp macro="" textlink="">
      <xdr:nvSpPr>
        <xdr:cNvPr id="269" name="円/楕円 268"/>
        <xdr:cNvSpPr/>
      </xdr:nvSpPr>
      <xdr:spPr>
        <a:xfrm>
          <a:off x="15621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130827</xdr:rowOff>
    </xdr:from>
    <xdr:ext cx="736600" cy="259045"/>
    <xdr:sp macro="" textlink="">
      <xdr:nvSpPr>
        <xdr:cNvPr id="270" name="テキスト ボックス 269"/>
        <xdr:cNvSpPr txBox="1"/>
      </xdr:nvSpPr>
      <xdr:spPr>
        <a:xfrm>
          <a:off x="15290800" y="921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144780</xdr:rowOff>
    </xdr:from>
    <xdr:to>
      <xdr:col>21</xdr:col>
      <xdr:colOff>412750</xdr:colOff>
      <xdr:row>55</xdr:row>
      <xdr:rowOff>74930</xdr:rowOff>
    </xdr:to>
    <xdr:sp macro="" textlink="">
      <xdr:nvSpPr>
        <xdr:cNvPr id="271" name="円/楕円 270"/>
        <xdr:cNvSpPr/>
      </xdr:nvSpPr>
      <xdr:spPr>
        <a:xfrm>
          <a:off x="14732000" y="940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85107</xdr:rowOff>
    </xdr:from>
    <xdr:ext cx="762000" cy="259045"/>
    <xdr:sp macro="" textlink="">
      <xdr:nvSpPr>
        <xdr:cNvPr id="272" name="テキスト ボックス 271"/>
        <xdr:cNvSpPr txBox="1"/>
      </xdr:nvSpPr>
      <xdr:spPr>
        <a:xfrm>
          <a:off x="14401800" y="917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129540</xdr:rowOff>
    </xdr:from>
    <xdr:to>
      <xdr:col>20</xdr:col>
      <xdr:colOff>209550</xdr:colOff>
      <xdr:row>55</xdr:row>
      <xdr:rowOff>59690</xdr:rowOff>
    </xdr:to>
    <xdr:sp macro="" textlink="">
      <xdr:nvSpPr>
        <xdr:cNvPr id="273" name="円/楕円 272"/>
        <xdr:cNvSpPr/>
      </xdr:nvSpPr>
      <xdr:spPr>
        <a:xfrm>
          <a:off x="13843000" y="9387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69867</xdr:rowOff>
    </xdr:from>
    <xdr:ext cx="762000" cy="259045"/>
    <xdr:sp macro="" textlink="">
      <xdr:nvSpPr>
        <xdr:cNvPr id="274" name="テキスト ボックス 273"/>
        <xdr:cNvSpPr txBox="1"/>
      </xdr:nvSpPr>
      <xdr:spPr>
        <a:xfrm>
          <a:off x="13512800" y="915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18</xdr:col>
      <xdr:colOff>590550</xdr:colOff>
      <xdr:row>53</xdr:row>
      <xdr:rowOff>133350</xdr:rowOff>
    </xdr:from>
    <xdr:to>
      <xdr:col>19</xdr:col>
      <xdr:colOff>6350</xdr:colOff>
      <xdr:row>54</xdr:row>
      <xdr:rowOff>63500</xdr:rowOff>
    </xdr:to>
    <xdr:sp macro="" textlink="">
      <xdr:nvSpPr>
        <xdr:cNvPr id="275" name="円/楕円 274"/>
        <xdr:cNvSpPr/>
      </xdr:nvSpPr>
      <xdr:spPr>
        <a:xfrm>
          <a:off x="12954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73677</xdr:rowOff>
    </xdr:from>
    <xdr:ext cx="762000" cy="259045"/>
    <xdr:sp macro="" textlink="">
      <xdr:nvSpPr>
        <xdr:cNvPr id="276" name="テキスト ボックス 275"/>
        <xdr:cNvSpPr txBox="1"/>
      </xdr:nvSpPr>
      <xdr:spPr>
        <a:xfrm>
          <a:off x="12623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24</a:t>
          </a:r>
          <a:r>
            <a:rPr kumimoji="1" lang="ja-JP" altLang="en-US" sz="1300">
              <a:latin typeface="ＭＳ Ｐゴシック"/>
            </a:rPr>
            <a:t>年度は</a:t>
          </a:r>
          <a:r>
            <a:rPr kumimoji="1" lang="en-US" altLang="ja-JP" sz="1300">
              <a:latin typeface="ＭＳ Ｐゴシック"/>
            </a:rPr>
            <a:t>5.3</a:t>
          </a:r>
          <a:r>
            <a:rPr kumimoji="1" lang="ja-JP" altLang="en-US" sz="1300">
              <a:latin typeface="ＭＳ Ｐゴシック"/>
            </a:rPr>
            <a:t>％で、前年度比</a:t>
          </a:r>
          <a:r>
            <a:rPr kumimoji="1" lang="en-US" altLang="ja-JP" sz="1300">
              <a:latin typeface="ＭＳ Ｐゴシック"/>
            </a:rPr>
            <a:t>0.1</a:t>
          </a:r>
          <a:r>
            <a:rPr kumimoji="1" lang="ja-JP" altLang="en-US" sz="1300">
              <a:latin typeface="ＭＳ Ｐゴシック"/>
            </a:rPr>
            <a:t>ポイントの減少となり、類似団体平均及び全国平均、三重県平均を下回っています。今後は、衛生費及び消防費で、施設整備にかかる負担金が増加することが見込まれることから、他の補助金等についても、行政改革プランに基づき、公平かつ効率的に運用するよう取り組んでいきます。</a:t>
          </a: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140716</xdr:rowOff>
    </xdr:from>
    <xdr:to>
      <xdr:col>24</xdr:col>
      <xdr:colOff>31750</xdr:colOff>
      <xdr:row>34</xdr:row>
      <xdr:rowOff>145288</xdr:rowOff>
    </xdr:to>
    <xdr:cxnSp macro="">
      <xdr:nvCxnSpPr>
        <xdr:cNvPr id="306" name="直線コネクタ 305"/>
        <xdr:cNvCxnSpPr/>
      </xdr:nvCxnSpPr>
      <xdr:spPr>
        <a:xfrm flipV="1">
          <a:off x="15671800" y="5970016"/>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142003</xdr:rowOff>
    </xdr:from>
    <xdr:ext cx="762000" cy="259045"/>
    <xdr:sp macro="" textlink="">
      <xdr:nvSpPr>
        <xdr:cNvPr id="307" name="補助費等平均値テキスト"/>
        <xdr:cNvSpPr txBox="1"/>
      </xdr:nvSpPr>
      <xdr:spPr>
        <a:xfrm>
          <a:off x="16598900" y="6142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131572</xdr:rowOff>
    </xdr:from>
    <xdr:to>
      <xdr:col>22</xdr:col>
      <xdr:colOff>565150</xdr:colOff>
      <xdr:row>34</xdr:row>
      <xdr:rowOff>145288</xdr:rowOff>
    </xdr:to>
    <xdr:cxnSp macro="">
      <xdr:nvCxnSpPr>
        <xdr:cNvPr id="309" name="直線コネクタ 308"/>
        <xdr:cNvCxnSpPr/>
      </xdr:nvCxnSpPr>
      <xdr:spPr>
        <a:xfrm>
          <a:off x="14782800" y="596087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89425</xdr:rowOff>
    </xdr:from>
    <xdr:ext cx="736600" cy="259045"/>
    <xdr:sp macro="" textlink="">
      <xdr:nvSpPr>
        <xdr:cNvPr id="311" name="テキスト ボックス 310"/>
        <xdr:cNvSpPr txBox="1"/>
      </xdr:nvSpPr>
      <xdr:spPr>
        <a:xfrm>
          <a:off x="15290800" y="62616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131572</xdr:rowOff>
    </xdr:from>
    <xdr:to>
      <xdr:col>21</xdr:col>
      <xdr:colOff>361950</xdr:colOff>
      <xdr:row>34</xdr:row>
      <xdr:rowOff>131572</xdr:rowOff>
    </xdr:to>
    <xdr:cxnSp macro="">
      <xdr:nvCxnSpPr>
        <xdr:cNvPr id="312" name="直線コネクタ 311"/>
        <xdr:cNvCxnSpPr/>
      </xdr:nvCxnSpPr>
      <xdr:spPr>
        <a:xfrm>
          <a:off x="13893800" y="59608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89425</xdr:rowOff>
    </xdr:from>
    <xdr:ext cx="762000" cy="259045"/>
    <xdr:sp macro="" textlink="">
      <xdr:nvSpPr>
        <xdr:cNvPr id="314" name="テキスト ボックス 313"/>
        <xdr:cNvSpPr txBox="1"/>
      </xdr:nvSpPr>
      <xdr:spPr>
        <a:xfrm>
          <a:off x="14401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122428</xdr:rowOff>
    </xdr:from>
    <xdr:to>
      <xdr:col>20</xdr:col>
      <xdr:colOff>158750</xdr:colOff>
      <xdr:row>34</xdr:row>
      <xdr:rowOff>131572</xdr:rowOff>
    </xdr:to>
    <xdr:cxnSp macro="">
      <xdr:nvCxnSpPr>
        <xdr:cNvPr id="315" name="直線コネクタ 314"/>
        <xdr:cNvCxnSpPr/>
      </xdr:nvCxnSpPr>
      <xdr:spPr>
        <a:xfrm>
          <a:off x="13004800" y="595172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6" name="フローチャート : 判断 315"/>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89425</xdr:rowOff>
    </xdr:from>
    <xdr:ext cx="762000" cy="259045"/>
    <xdr:sp macro="" textlink="">
      <xdr:nvSpPr>
        <xdr:cNvPr id="317" name="テキスト ボックス 316"/>
        <xdr:cNvSpPr txBox="1"/>
      </xdr:nvSpPr>
      <xdr:spPr>
        <a:xfrm>
          <a:off x="13512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xdr:rowOff>
    </xdr:from>
    <xdr:to>
      <xdr:col>19</xdr:col>
      <xdr:colOff>6350</xdr:colOff>
      <xdr:row>36</xdr:row>
      <xdr:rowOff>113792</xdr:rowOff>
    </xdr:to>
    <xdr:sp macro="" textlink="">
      <xdr:nvSpPr>
        <xdr:cNvPr id="318" name="フローチャート : 判断 317"/>
        <xdr:cNvSpPr/>
      </xdr:nvSpPr>
      <xdr:spPr>
        <a:xfrm>
          <a:off x="12954000" y="6184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98569</xdr:rowOff>
    </xdr:from>
    <xdr:ext cx="762000" cy="259045"/>
    <xdr:sp macro="" textlink="">
      <xdr:nvSpPr>
        <xdr:cNvPr id="319" name="テキスト ボックス 318"/>
        <xdr:cNvSpPr txBox="1"/>
      </xdr:nvSpPr>
      <xdr:spPr>
        <a:xfrm>
          <a:off x="12623800" y="6270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89916</xdr:rowOff>
    </xdr:from>
    <xdr:to>
      <xdr:col>24</xdr:col>
      <xdr:colOff>82550</xdr:colOff>
      <xdr:row>35</xdr:row>
      <xdr:rowOff>20066</xdr:rowOff>
    </xdr:to>
    <xdr:sp macro="" textlink="">
      <xdr:nvSpPr>
        <xdr:cNvPr id="325" name="円/楕円 324"/>
        <xdr:cNvSpPr/>
      </xdr:nvSpPr>
      <xdr:spPr>
        <a:xfrm>
          <a:off x="16459200" y="5919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106443</xdr:rowOff>
    </xdr:from>
    <xdr:ext cx="762000" cy="259045"/>
    <xdr:sp macro="" textlink="">
      <xdr:nvSpPr>
        <xdr:cNvPr id="326" name="補助費等該当値テキスト"/>
        <xdr:cNvSpPr txBox="1"/>
      </xdr:nvSpPr>
      <xdr:spPr>
        <a:xfrm>
          <a:off x="16598900" y="5764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94488</xdr:rowOff>
    </xdr:from>
    <xdr:to>
      <xdr:col>22</xdr:col>
      <xdr:colOff>615950</xdr:colOff>
      <xdr:row>35</xdr:row>
      <xdr:rowOff>24638</xdr:rowOff>
    </xdr:to>
    <xdr:sp macro="" textlink="">
      <xdr:nvSpPr>
        <xdr:cNvPr id="327" name="円/楕円 326"/>
        <xdr:cNvSpPr/>
      </xdr:nvSpPr>
      <xdr:spPr>
        <a:xfrm>
          <a:off x="15621000" y="5923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34815</xdr:rowOff>
    </xdr:from>
    <xdr:ext cx="736600" cy="259045"/>
    <xdr:sp macro="" textlink="">
      <xdr:nvSpPr>
        <xdr:cNvPr id="328" name="テキスト ボックス 327"/>
        <xdr:cNvSpPr txBox="1"/>
      </xdr:nvSpPr>
      <xdr:spPr>
        <a:xfrm>
          <a:off x="15290800" y="5692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80772</xdr:rowOff>
    </xdr:from>
    <xdr:to>
      <xdr:col>21</xdr:col>
      <xdr:colOff>412750</xdr:colOff>
      <xdr:row>35</xdr:row>
      <xdr:rowOff>10922</xdr:rowOff>
    </xdr:to>
    <xdr:sp macro="" textlink="">
      <xdr:nvSpPr>
        <xdr:cNvPr id="329" name="円/楕円 328"/>
        <xdr:cNvSpPr/>
      </xdr:nvSpPr>
      <xdr:spPr>
        <a:xfrm>
          <a:off x="14732000" y="5910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21099</xdr:rowOff>
    </xdr:from>
    <xdr:ext cx="762000" cy="259045"/>
    <xdr:sp macro="" textlink="">
      <xdr:nvSpPr>
        <xdr:cNvPr id="330" name="テキスト ボックス 329"/>
        <xdr:cNvSpPr txBox="1"/>
      </xdr:nvSpPr>
      <xdr:spPr>
        <a:xfrm>
          <a:off x="14401800" y="567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80772</xdr:rowOff>
    </xdr:from>
    <xdr:to>
      <xdr:col>20</xdr:col>
      <xdr:colOff>209550</xdr:colOff>
      <xdr:row>35</xdr:row>
      <xdr:rowOff>10922</xdr:rowOff>
    </xdr:to>
    <xdr:sp macro="" textlink="">
      <xdr:nvSpPr>
        <xdr:cNvPr id="331" name="円/楕円 330"/>
        <xdr:cNvSpPr/>
      </xdr:nvSpPr>
      <xdr:spPr>
        <a:xfrm>
          <a:off x="13843000" y="5910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21099</xdr:rowOff>
    </xdr:from>
    <xdr:ext cx="762000" cy="259045"/>
    <xdr:sp macro="" textlink="">
      <xdr:nvSpPr>
        <xdr:cNvPr id="332" name="テキスト ボックス 331"/>
        <xdr:cNvSpPr txBox="1"/>
      </xdr:nvSpPr>
      <xdr:spPr>
        <a:xfrm>
          <a:off x="13512800" y="567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71628</xdr:rowOff>
    </xdr:from>
    <xdr:to>
      <xdr:col>19</xdr:col>
      <xdr:colOff>6350</xdr:colOff>
      <xdr:row>35</xdr:row>
      <xdr:rowOff>1778</xdr:rowOff>
    </xdr:to>
    <xdr:sp macro="" textlink="">
      <xdr:nvSpPr>
        <xdr:cNvPr id="333" name="円/楕円 332"/>
        <xdr:cNvSpPr/>
      </xdr:nvSpPr>
      <xdr:spPr>
        <a:xfrm>
          <a:off x="12954000" y="590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11955</xdr:rowOff>
    </xdr:from>
    <xdr:ext cx="762000" cy="259045"/>
    <xdr:sp macro="" textlink="">
      <xdr:nvSpPr>
        <xdr:cNvPr id="334" name="テキスト ボックス 333"/>
        <xdr:cNvSpPr txBox="1"/>
      </xdr:nvSpPr>
      <xdr:spPr>
        <a:xfrm>
          <a:off x="12623800" y="5669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年度は、前年度比で</a:t>
          </a:r>
          <a:r>
            <a:rPr kumimoji="1" lang="en-US" altLang="ja-JP" sz="1300">
              <a:latin typeface="ＭＳ Ｐゴシック"/>
            </a:rPr>
            <a:t>0.1</a:t>
          </a:r>
          <a:r>
            <a:rPr kumimoji="1" lang="ja-JP" altLang="en-US" sz="1300">
              <a:latin typeface="ＭＳ Ｐゴシック"/>
            </a:rPr>
            <a:t>ポイント増加しています。</a:t>
          </a:r>
          <a:endParaRPr kumimoji="1" lang="en-US" altLang="ja-JP" sz="1300">
            <a:latin typeface="ＭＳ Ｐゴシック"/>
          </a:endParaRPr>
        </a:p>
        <a:p>
          <a:r>
            <a:rPr kumimoji="1" lang="ja-JP" altLang="en-US" sz="1300">
              <a:latin typeface="ＭＳ Ｐゴシック"/>
            </a:rPr>
            <a:t>本市は、平成</a:t>
          </a:r>
          <a:r>
            <a:rPr kumimoji="1" lang="en-US" altLang="ja-JP" sz="1300">
              <a:latin typeface="ＭＳ Ｐゴシック"/>
            </a:rPr>
            <a:t>22</a:t>
          </a:r>
          <a:r>
            <a:rPr kumimoji="1" lang="ja-JP" altLang="en-US" sz="1300">
              <a:latin typeface="ＭＳ Ｐゴシック"/>
            </a:rPr>
            <a:t>年度に過疎地域に指定され、「過疎地域自立促進計画」に基づく事業を実施しており、今後、過疎対策事業債の償還額の増が見込まれていますが、事業内容等の精査を行い、起債に大きく依存することがないよう、より健全な財政運営を行っていく必要があります。</a:t>
          </a: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16510</xdr:rowOff>
    </xdr:from>
    <xdr:to>
      <xdr:col>7</xdr:col>
      <xdr:colOff>15875</xdr:colOff>
      <xdr:row>75</xdr:row>
      <xdr:rowOff>18415</xdr:rowOff>
    </xdr:to>
    <xdr:cxnSp macro="">
      <xdr:nvCxnSpPr>
        <xdr:cNvPr id="366" name="直線コネクタ 365"/>
        <xdr:cNvCxnSpPr/>
      </xdr:nvCxnSpPr>
      <xdr:spPr>
        <a:xfrm>
          <a:off x="3987800" y="12875260"/>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120667</xdr:rowOff>
    </xdr:from>
    <xdr:ext cx="762000" cy="259045"/>
    <xdr:sp macro="" textlink="">
      <xdr:nvSpPr>
        <xdr:cNvPr id="367" name="公債費平均値テキスト"/>
        <xdr:cNvSpPr txBox="1"/>
      </xdr:nvSpPr>
      <xdr:spPr>
        <a:xfrm>
          <a:off x="4914900" y="12807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16510</xdr:rowOff>
    </xdr:from>
    <xdr:to>
      <xdr:col>5</xdr:col>
      <xdr:colOff>549275</xdr:colOff>
      <xdr:row>75</xdr:row>
      <xdr:rowOff>22225</xdr:rowOff>
    </xdr:to>
    <xdr:cxnSp macro="">
      <xdr:nvCxnSpPr>
        <xdr:cNvPr id="369" name="直線コネクタ 368"/>
        <xdr:cNvCxnSpPr/>
      </xdr:nvCxnSpPr>
      <xdr:spPr>
        <a:xfrm flipV="1">
          <a:off x="3098800" y="1287526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71137</xdr:rowOff>
    </xdr:from>
    <xdr:ext cx="736600" cy="259045"/>
    <xdr:sp macro="" textlink="">
      <xdr:nvSpPr>
        <xdr:cNvPr id="371" name="テキスト ボックス 370"/>
        <xdr:cNvSpPr txBox="1"/>
      </xdr:nvSpPr>
      <xdr:spPr>
        <a:xfrm>
          <a:off x="3606800" y="12929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5080</xdr:rowOff>
    </xdr:from>
    <xdr:to>
      <xdr:col>4</xdr:col>
      <xdr:colOff>346075</xdr:colOff>
      <xdr:row>75</xdr:row>
      <xdr:rowOff>22225</xdr:rowOff>
    </xdr:to>
    <xdr:cxnSp macro="">
      <xdr:nvCxnSpPr>
        <xdr:cNvPr id="372" name="直線コネクタ 371"/>
        <xdr:cNvCxnSpPr/>
      </xdr:nvCxnSpPr>
      <xdr:spPr>
        <a:xfrm>
          <a:off x="2209800" y="1286383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76852</xdr:rowOff>
    </xdr:from>
    <xdr:ext cx="762000" cy="259045"/>
    <xdr:sp macro="" textlink="">
      <xdr:nvSpPr>
        <xdr:cNvPr id="374" name="テキスト ボックス 373"/>
        <xdr:cNvSpPr txBox="1"/>
      </xdr:nvSpPr>
      <xdr:spPr>
        <a:xfrm>
          <a:off x="2717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163195</xdr:rowOff>
    </xdr:from>
    <xdr:to>
      <xdr:col>3</xdr:col>
      <xdr:colOff>142875</xdr:colOff>
      <xdr:row>75</xdr:row>
      <xdr:rowOff>5080</xdr:rowOff>
    </xdr:to>
    <xdr:cxnSp macro="">
      <xdr:nvCxnSpPr>
        <xdr:cNvPr id="375" name="直線コネクタ 374"/>
        <xdr:cNvCxnSpPr/>
      </xdr:nvCxnSpPr>
      <xdr:spPr>
        <a:xfrm>
          <a:off x="1320800" y="1285049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160020</xdr:rowOff>
    </xdr:from>
    <xdr:to>
      <xdr:col>3</xdr:col>
      <xdr:colOff>193675</xdr:colOff>
      <xdr:row>75</xdr:row>
      <xdr:rowOff>90170</xdr:rowOff>
    </xdr:to>
    <xdr:sp macro="" textlink="">
      <xdr:nvSpPr>
        <xdr:cNvPr id="376" name="フローチャート : 判断 375"/>
        <xdr:cNvSpPr/>
      </xdr:nvSpPr>
      <xdr:spPr>
        <a:xfrm>
          <a:off x="2159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74947</xdr:rowOff>
    </xdr:from>
    <xdr:ext cx="762000" cy="259045"/>
    <xdr:sp macro="" textlink="">
      <xdr:nvSpPr>
        <xdr:cNvPr id="377" name="テキスト ボックス 376"/>
        <xdr:cNvSpPr txBox="1"/>
      </xdr:nvSpPr>
      <xdr:spPr>
        <a:xfrm>
          <a:off x="1828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11430</xdr:rowOff>
    </xdr:from>
    <xdr:to>
      <xdr:col>1</xdr:col>
      <xdr:colOff>676275</xdr:colOff>
      <xdr:row>75</xdr:row>
      <xdr:rowOff>113030</xdr:rowOff>
    </xdr:to>
    <xdr:sp macro="" textlink="">
      <xdr:nvSpPr>
        <xdr:cNvPr id="378" name="フローチャート : 判断 377"/>
        <xdr:cNvSpPr/>
      </xdr:nvSpPr>
      <xdr:spPr>
        <a:xfrm>
          <a:off x="1270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97807</xdr:rowOff>
    </xdr:from>
    <xdr:ext cx="762000" cy="259045"/>
    <xdr:sp macro="" textlink="">
      <xdr:nvSpPr>
        <xdr:cNvPr id="379" name="テキスト ボックス 378"/>
        <xdr:cNvSpPr txBox="1"/>
      </xdr:nvSpPr>
      <xdr:spPr>
        <a:xfrm>
          <a:off x="939800" y="1295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139065</xdr:rowOff>
    </xdr:from>
    <xdr:to>
      <xdr:col>7</xdr:col>
      <xdr:colOff>66675</xdr:colOff>
      <xdr:row>75</xdr:row>
      <xdr:rowOff>69215</xdr:rowOff>
    </xdr:to>
    <xdr:sp macro="" textlink="">
      <xdr:nvSpPr>
        <xdr:cNvPr id="385" name="円/楕円 384"/>
        <xdr:cNvSpPr/>
      </xdr:nvSpPr>
      <xdr:spPr>
        <a:xfrm>
          <a:off x="4775200" y="12826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155592</xdr:rowOff>
    </xdr:from>
    <xdr:ext cx="762000" cy="259045"/>
    <xdr:sp macro="" textlink="">
      <xdr:nvSpPr>
        <xdr:cNvPr id="386" name="公債費該当値テキスト"/>
        <xdr:cNvSpPr txBox="1"/>
      </xdr:nvSpPr>
      <xdr:spPr>
        <a:xfrm>
          <a:off x="4914900" y="12671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137160</xdr:rowOff>
    </xdr:from>
    <xdr:to>
      <xdr:col>5</xdr:col>
      <xdr:colOff>600075</xdr:colOff>
      <xdr:row>75</xdr:row>
      <xdr:rowOff>67310</xdr:rowOff>
    </xdr:to>
    <xdr:sp macro="" textlink="">
      <xdr:nvSpPr>
        <xdr:cNvPr id="387" name="円/楕円 386"/>
        <xdr:cNvSpPr/>
      </xdr:nvSpPr>
      <xdr:spPr>
        <a:xfrm>
          <a:off x="3937000" y="1282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77487</xdr:rowOff>
    </xdr:from>
    <xdr:ext cx="736600" cy="259045"/>
    <xdr:sp macro="" textlink="">
      <xdr:nvSpPr>
        <xdr:cNvPr id="388" name="テキスト ボックス 387"/>
        <xdr:cNvSpPr txBox="1"/>
      </xdr:nvSpPr>
      <xdr:spPr>
        <a:xfrm>
          <a:off x="3606800" y="12593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142875</xdr:rowOff>
    </xdr:from>
    <xdr:to>
      <xdr:col>4</xdr:col>
      <xdr:colOff>396875</xdr:colOff>
      <xdr:row>75</xdr:row>
      <xdr:rowOff>73025</xdr:rowOff>
    </xdr:to>
    <xdr:sp macro="" textlink="">
      <xdr:nvSpPr>
        <xdr:cNvPr id="389" name="円/楕円 388"/>
        <xdr:cNvSpPr/>
      </xdr:nvSpPr>
      <xdr:spPr>
        <a:xfrm>
          <a:off x="3048000" y="12830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83202</xdr:rowOff>
    </xdr:from>
    <xdr:ext cx="762000" cy="259045"/>
    <xdr:sp macro="" textlink="">
      <xdr:nvSpPr>
        <xdr:cNvPr id="390" name="テキスト ボックス 389"/>
        <xdr:cNvSpPr txBox="1"/>
      </xdr:nvSpPr>
      <xdr:spPr>
        <a:xfrm>
          <a:off x="2717800" y="12599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125730</xdr:rowOff>
    </xdr:from>
    <xdr:to>
      <xdr:col>3</xdr:col>
      <xdr:colOff>193675</xdr:colOff>
      <xdr:row>75</xdr:row>
      <xdr:rowOff>55880</xdr:rowOff>
    </xdr:to>
    <xdr:sp macro="" textlink="">
      <xdr:nvSpPr>
        <xdr:cNvPr id="391" name="円/楕円 390"/>
        <xdr:cNvSpPr/>
      </xdr:nvSpPr>
      <xdr:spPr>
        <a:xfrm>
          <a:off x="2159000" y="12813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66057</xdr:rowOff>
    </xdr:from>
    <xdr:ext cx="762000" cy="259045"/>
    <xdr:sp macro="" textlink="">
      <xdr:nvSpPr>
        <xdr:cNvPr id="392" name="テキスト ボックス 391"/>
        <xdr:cNvSpPr txBox="1"/>
      </xdr:nvSpPr>
      <xdr:spPr>
        <a:xfrm>
          <a:off x="1828800" y="12581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112395</xdr:rowOff>
    </xdr:from>
    <xdr:to>
      <xdr:col>1</xdr:col>
      <xdr:colOff>676275</xdr:colOff>
      <xdr:row>75</xdr:row>
      <xdr:rowOff>42545</xdr:rowOff>
    </xdr:to>
    <xdr:sp macro="" textlink="">
      <xdr:nvSpPr>
        <xdr:cNvPr id="393" name="円/楕円 392"/>
        <xdr:cNvSpPr/>
      </xdr:nvSpPr>
      <xdr:spPr>
        <a:xfrm>
          <a:off x="1270000" y="12799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52722</xdr:rowOff>
    </xdr:from>
    <xdr:ext cx="762000" cy="259045"/>
    <xdr:sp macro="" textlink="">
      <xdr:nvSpPr>
        <xdr:cNvPr id="394" name="テキスト ボックス 393"/>
        <xdr:cNvSpPr txBox="1"/>
      </xdr:nvSpPr>
      <xdr:spPr>
        <a:xfrm>
          <a:off x="939800" y="12568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年度は</a:t>
          </a:r>
          <a:r>
            <a:rPr kumimoji="1" lang="en-US" altLang="ja-JP" sz="1300">
              <a:latin typeface="ＭＳ Ｐゴシック"/>
            </a:rPr>
            <a:t>67.1</a:t>
          </a:r>
          <a:r>
            <a:rPr kumimoji="1" lang="ja-JP" altLang="en-US" sz="1300">
              <a:latin typeface="ＭＳ Ｐゴシック"/>
            </a:rPr>
            <a:t>％で、昨年度比で</a:t>
          </a:r>
          <a:r>
            <a:rPr kumimoji="1" lang="en-US" altLang="ja-JP" sz="1300">
              <a:latin typeface="ＭＳ Ｐゴシック"/>
            </a:rPr>
            <a:t>1.9</a:t>
          </a:r>
          <a:r>
            <a:rPr kumimoji="1" lang="ja-JP" altLang="en-US" sz="1300">
              <a:latin typeface="ＭＳ Ｐゴシック"/>
            </a:rPr>
            <a:t>ポイントの減となり、類似団体平均及び全国平均、三重県平均より低い水準となっています。</a:t>
          </a:r>
          <a:endParaRPr kumimoji="1" lang="en-US" altLang="ja-JP" sz="1300">
            <a:latin typeface="ＭＳ Ｐゴシック"/>
          </a:endParaRPr>
        </a:p>
        <a:p>
          <a:r>
            <a:rPr kumimoji="1" lang="ja-JP" altLang="en-US" sz="1300">
              <a:latin typeface="ＭＳ Ｐゴシック"/>
            </a:rPr>
            <a:t>　</a:t>
          </a:r>
          <a:r>
            <a:rPr kumimoji="1" lang="en-US" altLang="ja-JP" sz="1300">
              <a:latin typeface="ＭＳ Ｐゴシック"/>
            </a:rPr>
            <a:t>67.1</a:t>
          </a:r>
          <a:r>
            <a:rPr kumimoji="1" lang="ja-JP" altLang="en-US" sz="1300">
              <a:latin typeface="ＭＳ Ｐゴシック"/>
            </a:rPr>
            <a:t>％のうち、最も高い割合となっている人件費については、「職員定数管理計画」に沿いながら、目標数値を達成できるよう取り組んでいくとともに、物件費についても経費削減に取り組んでいきます。</a:t>
          </a: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130811</xdr:rowOff>
    </xdr:from>
    <xdr:to>
      <xdr:col>24</xdr:col>
      <xdr:colOff>31750</xdr:colOff>
      <xdr:row>77</xdr:row>
      <xdr:rowOff>31750</xdr:rowOff>
    </xdr:to>
    <xdr:cxnSp macro="">
      <xdr:nvCxnSpPr>
        <xdr:cNvPr id="427" name="直線コネクタ 426"/>
        <xdr:cNvCxnSpPr/>
      </xdr:nvCxnSpPr>
      <xdr:spPr>
        <a:xfrm flipV="1">
          <a:off x="15671800" y="13161011"/>
          <a:ext cx="8382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120666</xdr:rowOff>
    </xdr:from>
    <xdr:ext cx="762000" cy="259045"/>
    <xdr:sp macro="" textlink="">
      <xdr:nvSpPr>
        <xdr:cNvPr id="428" name="公債費以外平均値テキスト"/>
        <xdr:cNvSpPr txBox="1"/>
      </xdr:nvSpPr>
      <xdr:spPr>
        <a:xfrm>
          <a:off x="16598900" y="13150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134620</xdr:rowOff>
    </xdr:from>
    <xdr:to>
      <xdr:col>22</xdr:col>
      <xdr:colOff>565150</xdr:colOff>
      <xdr:row>77</xdr:row>
      <xdr:rowOff>31750</xdr:rowOff>
    </xdr:to>
    <xdr:cxnSp macro="">
      <xdr:nvCxnSpPr>
        <xdr:cNvPr id="430" name="直線コネクタ 429"/>
        <xdr:cNvCxnSpPr/>
      </xdr:nvCxnSpPr>
      <xdr:spPr>
        <a:xfrm>
          <a:off x="14782800" y="131648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82566</xdr:rowOff>
    </xdr:from>
    <xdr:ext cx="736600" cy="259045"/>
    <xdr:sp macro="" textlink="">
      <xdr:nvSpPr>
        <xdr:cNvPr id="432" name="テキスト ボックス 431"/>
        <xdr:cNvSpPr txBox="1"/>
      </xdr:nvSpPr>
      <xdr:spPr>
        <a:xfrm>
          <a:off x="15290800" y="13284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66039</xdr:rowOff>
    </xdr:from>
    <xdr:to>
      <xdr:col>21</xdr:col>
      <xdr:colOff>361950</xdr:colOff>
      <xdr:row>76</xdr:row>
      <xdr:rowOff>134620</xdr:rowOff>
    </xdr:to>
    <xdr:cxnSp macro="">
      <xdr:nvCxnSpPr>
        <xdr:cNvPr id="433" name="直線コネクタ 432"/>
        <xdr:cNvCxnSpPr/>
      </xdr:nvCxnSpPr>
      <xdr:spPr>
        <a:xfrm>
          <a:off x="13893800" y="13096239"/>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48277</xdr:rowOff>
    </xdr:from>
    <xdr:ext cx="762000" cy="259045"/>
    <xdr:sp macro="" textlink="">
      <xdr:nvSpPr>
        <xdr:cNvPr id="435" name="テキスト ボックス 434"/>
        <xdr:cNvSpPr txBox="1"/>
      </xdr:nvSpPr>
      <xdr:spPr>
        <a:xfrm>
          <a:off x="14401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66039</xdr:rowOff>
    </xdr:from>
    <xdr:to>
      <xdr:col>20</xdr:col>
      <xdr:colOff>158750</xdr:colOff>
      <xdr:row>76</xdr:row>
      <xdr:rowOff>146050</xdr:rowOff>
    </xdr:to>
    <xdr:cxnSp macro="">
      <xdr:nvCxnSpPr>
        <xdr:cNvPr id="436" name="直線コネクタ 435"/>
        <xdr:cNvCxnSpPr/>
      </xdr:nvCxnSpPr>
      <xdr:spPr>
        <a:xfrm flipV="1">
          <a:off x="13004800" y="13096239"/>
          <a:ext cx="889000" cy="80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53339</xdr:rowOff>
    </xdr:from>
    <xdr:to>
      <xdr:col>20</xdr:col>
      <xdr:colOff>209550</xdr:colOff>
      <xdr:row>76</xdr:row>
      <xdr:rowOff>154939</xdr:rowOff>
    </xdr:to>
    <xdr:sp macro="" textlink="">
      <xdr:nvSpPr>
        <xdr:cNvPr id="437" name="フローチャート : 判断 436"/>
        <xdr:cNvSpPr/>
      </xdr:nvSpPr>
      <xdr:spPr>
        <a:xfrm>
          <a:off x="13843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139716</xdr:rowOff>
    </xdr:from>
    <xdr:ext cx="762000" cy="259045"/>
    <xdr:sp macro="" textlink="">
      <xdr:nvSpPr>
        <xdr:cNvPr id="438" name="テキスト ボックス 437"/>
        <xdr:cNvSpPr txBox="1"/>
      </xdr:nvSpPr>
      <xdr:spPr>
        <a:xfrm>
          <a:off x="13512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39" name="フローチャート : 判断 438"/>
        <xdr:cNvSpPr/>
      </xdr:nvSpPr>
      <xdr:spPr>
        <a:xfrm>
          <a:off x="12954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78757</xdr:rowOff>
    </xdr:from>
    <xdr:ext cx="762000" cy="259045"/>
    <xdr:sp macro="" textlink="">
      <xdr:nvSpPr>
        <xdr:cNvPr id="440" name="テキスト ボックス 439"/>
        <xdr:cNvSpPr txBox="1"/>
      </xdr:nvSpPr>
      <xdr:spPr>
        <a:xfrm>
          <a:off x="12623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80011</xdr:rowOff>
    </xdr:from>
    <xdr:to>
      <xdr:col>24</xdr:col>
      <xdr:colOff>82550</xdr:colOff>
      <xdr:row>77</xdr:row>
      <xdr:rowOff>10161</xdr:rowOff>
    </xdr:to>
    <xdr:sp macro="" textlink="">
      <xdr:nvSpPr>
        <xdr:cNvPr id="446" name="円/楕円 445"/>
        <xdr:cNvSpPr/>
      </xdr:nvSpPr>
      <xdr:spPr>
        <a:xfrm>
          <a:off x="16459200" y="13110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96538</xdr:rowOff>
    </xdr:from>
    <xdr:ext cx="762000" cy="259045"/>
    <xdr:sp macro="" textlink="">
      <xdr:nvSpPr>
        <xdr:cNvPr id="447" name="公債費以外該当値テキスト"/>
        <xdr:cNvSpPr txBox="1"/>
      </xdr:nvSpPr>
      <xdr:spPr>
        <a:xfrm>
          <a:off x="16598900" y="12955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67.1</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152400</xdr:rowOff>
    </xdr:from>
    <xdr:to>
      <xdr:col>22</xdr:col>
      <xdr:colOff>615950</xdr:colOff>
      <xdr:row>77</xdr:row>
      <xdr:rowOff>82550</xdr:rowOff>
    </xdr:to>
    <xdr:sp macro="" textlink="">
      <xdr:nvSpPr>
        <xdr:cNvPr id="448" name="円/楕円 447"/>
        <xdr:cNvSpPr/>
      </xdr:nvSpPr>
      <xdr:spPr>
        <a:xfrm>
          <a:off x="156210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92727</xdr:rowOff>
    </xdr:from>
    <xdr:ext cx="736600" cy="259045"/>
    <xdr:sp macro="" textlink="">
      <xdr:nvSpPr>
        <xdr:cNvPr id="449" name="テキスト ボックス 448"/>
        <xdr:cNvSpPr txBox="1"/>
      </xdr:nvSpPr>
      <xdr:spPr>
        <a:xfrm>
          <a:off x="15290800" y="1295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83820</xdr:rowOff>
    </xdr:from>
    <xdr:to>
      <xdr:col>21</xdr:col>
      <xdr:colOff>412750</xdr:colOff>
      <xdr:row>77</xdr:row>
      <xdr:rowOff>13970</xdr:rowOff>
    </xdr:to>
    <xdr:sp macro="" textlink="">
      <xdr:nvSpPr>
        <xdr:cNvPr id="450" name="円/楕円 449"/>
        <xdr:cNvSpPr/>
      </xdr:nvSpPr>
      <xdr:spPr>
        <a:xfrm>
          <a:off x="147320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24147</xdr:rowOff>
    </xdr:from>
    <xdr:ext cx="762000" cy="259045"/>
    <xdr:sp macro="" textlink="">
      <xdr:nvSpPr>
        <xdr:cNvPr id="451" name="テキスト ボックス 450"/>
        <xdr:cNvSpPr txBox="1"/>
      </xdr:nvSpPr>
      <xdr:spPr>
        <a:xfrm>
          <a:off x="14401800" y="1288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67.2</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15239</xdr:rowOff>
    </xdr:from>
    <xdr:to>
      <xdr:col>20</xdr:col>
      <xdr:colOff>209550</xdr:colOff>
      <xdr:row>76</xdr:row>
      <xdr:rowOff>116839</xdr:rowOff>
    </xdr:to>
    <xdr:sp macro="" textlink="">
      <xdr:nvSpPr>
        <xdr:cNvPr id="452" name="円/楕円 451"/>
        <xdr:cNvSpPr/>
      </xdr:nvSpPr>
      <xdr:spPr>
        <a:xfrm>
          <a:off x="13843000" y="1304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127017</xdr:rowOff>
    </xdr:from>
    <xdr:ext cx="762000" cy="259045"/>
    <xdr:sp macro="" textlink="">
      <xdr:nvSpPr>
        <xdr:cNvPr id="453" name="テキスト ボックス 452"/>
        <xdr:cNvSpPr txBox="1"/>
      </xdr:nvSpPr>
      <xdr:spPr>
        <a:xfrm>
          <a:off x="13512800" y="1281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95250</xdr:rowOff>
    </xdr:from>
    <xdr:to>
      <xdr:col>19</xdr:col>
      <xdr:colOff>6350</xdr:colOff>
      <xdr:row>77</xdr:row>
      <xdr:rowOff>25400</xdr:rowOff>
    </xdr:to>
    <xdr:sp macro="" textlink="">
      <xdr:nvSpPr>
        <xdr:cNvPr id="454" name="円/楕円 453"/>
        <xdr:cNvSpPr/>
      </xdr:nvSpPr>
      <xdr:spPr>
        <a:xfrm>
          <a:off x="12954000" y="1312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35577</xdr:rowOff>
    </xdr:from>
    <xdr:ext cx="762000" cy="259045"/>
    <xdr:sp macro="" textlink="">
      <xdr:nvSpPr>
        <xdr:cNvPr id="455" name="テキスト ボックス 454"/>
        <xdr:cNvSpPr txBox="1"/>
      </xdr:nvSpPr>
      <xdr:spPr>
        <a:xfrm>
          <a:off x="12623800" y="1289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三重県鳥羽市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146799</xdr:rowOff>
    </xdr:from>
    <xdr:to>
      <xdr:col>4</xdr:col>
      <xdr:colOff>1117600</xdr:colOff>
      <xdr:row>16</xdr:row>
      <xdr:rowOff>26924</xdr:rowOff>
    </xdr:to>
    <xdr:cxnSp macro="">
      <xdr:nvCxnSpPr>
        <xdr:cNvPr id="50" name="直線コネクタ 49"/>
        <xdr:cNvCxnSpPr/>
      </xdr:nvCxnSpPr>
      <xdr:spPr bwMode="auto">
        <a:xfrm>
          <a:off x="5003800" y="2766174"/>
          <a:ext cx="647700" cy="515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70146</xdr:rowOff>
    </xdr:from>
    <xdr:ext cx="762000" cy="259045"/>
    <xdr:sp macro="" textlink="">
      <xdr:nvSpPr>
        <xdr:cNvPr id="51" name="人口1人当たり決算額の推移平均値テキスト130"/>
        <xdr:cNvSpPr txBox="1"/>
      </xdr:nvSpPr>
      <xdr:spPr>
        <a:xfrm>
          <a:off x="5740400" y="3032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138824</xdr:rowOff>
    </xdr:from>
    <xdr:to>
      <xdr:col>4</xdr:col>
      <xdr:colOff>469900</xdr:colOff>
      <xdr:row>15</xdr:row>
      <xdr:rowOff>146799</xdr:rowOff>
    </xdr:to>
    <xdr:cxnSp macro="">
      <xdr:nvCxnSpPr>
        <xdr:cNvPr id="53" name="直線コネクタ 52"/>
        <xdr:cNvCxnSpPr/>
      </xdr:nvCxnSpPr>
      <xdr:spPr bwMode="auto">
        <a:xfrm>
          <a:off x="4305300" y="2758199"/>
          <a:ext cx="698500" cy="79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165498</xdr:rowOff>
    </xdr:from>
    <xdr:ext cx="736600" cy="259045"/>
    <xdr:sp macro="" textlink="">
      <xdr:nvSpPr>
        <xdr:cNvPr id="55" name="テキスト ボックス 54"/>
        <xdr:cNvSpPr txBox="1"/>
      </xdr:nvSpPr>
      <xdr:spPr>
        <a:xfrm>
          <a:off x="4622800" y="3127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138824</xdr:rowOff>
    </xdr:from>
    <xdr:to>
      <xdr:col>3</xdr:col>
      <xdr:colOff>904875</xdr:colOff>
      <xdr:row>16</xdr:row>
      <xdr:rowOff>19469</xdr:rowOff>
    </xdr:to>
    <xdr:cxnSp macro="">
      <xdr:nvCxnSpPr>
        <xdr:cNvPr id="56" name="直線コネクタ 55"/>
        <xdr:cNvCxnSpPr/>
      </xdr:nvCxnSpPr>
      <xdr:spPr bwMode="auto">
        <a:xfrm flipV="1">
          <a:off x="3606800" y="2758199"/>
          <a:ext cx="698500" cy="520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136021</xdr:rowOff>
    </xdr:from>
    <xdr:ext cx="762000" cy="259045"/>
    <xdr:sp macro="" textlink="">
      <xdr:nvSpPr>
        <xdr:cNvPr id="58" name="テキスト ボックス 57"/>
        <xdr:cNvSpPr txBox="1"/>
      </xdr:nvSpPr>
      <xdr:spPr>
        <a:xfrm>
          <a:off x="39243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19469</xdr:rowOff>
    </xdr:from>
    <xdr:to>
      <xdr:col>3</xdr:col>
      <xdr:colOff>206375</xdr:colOff>
      <xdr:row>16</xdr:row>
      <xdr:rowOff>60439</xdr:rowOff>
    </xdr:to>
    <xdr:cxnSp macro="">
      <xdr:nvCxnSpPr>
        <xdr:cNvPr id="59" name="直線コネクタ 58"/>
        <xdr:cNvCxnSpPr/>
      </xdr:nvCxnSpPr>
      <xdr:spPr bwMode="auto">
        <a:xfrm flipV="1">
          <a:off x="2908300" y="2810294"/>
          <a:ext cx="698500" cy="409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61392</xdr:rowOff>
    </xdr:from>
    <xdr:to>
      <xdr:col>3</xdr:col>
      <xdr:colOff>257175</xdr:colOff>
      <xdr:row>17</xdr:row>
      <xdr:rowOff>162992</xdr:rowOff>
    </xdr:to>
    <xdr:sp macro="" textlink="">
      <xdr:nvSpPr>
        <xdr:cNvPr id="60" name="フローチャート : 判断 59"/>
        <xdr:cNvSpPr/>
      </xdr:nvSpPr>
      <xdr:spPr bwMode="auto">
        <a:xfrm>
          <a:off x="35560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147769</xdr:rowOff>
    </xdr:from>
    <xdr:ext cx="762000" cy="259045"/>
    <xdr:sp macro="" textlink="">
      <xdr:nvSpPr>
        <xdr:cNvPr id="61" name="テキスト ボックス 60"/>
        <xdr:cNvSpPr txBox="1"/>
      </xdr:nvSpPr>
      <xdr:spPr>
        <a:xfrm>
          <a:off x="3225800" y="311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65430</xdr:rowOff>
    </xdr:from>
    <xdr:to>
      <xdr:col>2</xdr:col>
      <xdr:colOff>692150</xdr:colOff>
      <xdr:row>17</xdr:row>
      <xdr:rowOff>167030</xdr:rowOff>
    </xdr:to>
    <xdr:sp macro="" textlink="">
      <xdr:nvSpPr>
        <xdr:cNvPr id="62" name="フローチャート : 判断 61"/>
        <xdr:cNvSpPr/>
      </xdr:nvSpPr>
      <xdr:spPr bwMode="auto">
        <a:xfrm>
          <a:off x="2857500" y="30277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151807</xdr:rowOff>
    </xdr:from>
    <xdr:ext cx="762000" cy="259045"/>
    <xdr:sp macro="" textlink="">
      <xdr:nvSpPr>
        <xdr:cNvPr id="63" name="テキスト ボックス 62"/>
        <xdr:cNvSpPr txBox="1"/>
      </xdr:nvSpPr>
      <xdr:spPr>
        <a:xfrm>
          <a:off x="2527300" y="3114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147574</xdr:rowOff>
    </xdr:from>
    <xdr:to>
      <xdr:col>5</xdr:col>
      <xdr:colOff>34925</xdr:colOff>
      <xdr:row>16</xdr:row>
      <xdr:rowOff>77724</xdr:rowOff>
    </xdr:to>
    <xdr:sp macro="" textlink="">
      <xdr:nvSpPr>
        <xdr:cNvPr id="69" name="円/楕円 68"/>
        <xdr:cNvSpPr/>
      </xdr:nvSpPr>
      <xdr:spPr bwMode="auto">
        <a:xfrm>
          <a:off x="5600700" y="27669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164101</xdr:rowOff>
    </xdr:from>
    <xdr:ext cx="762000" cy="259045"/>
    <xdr:sp macro="" textlink="">
      <xdr:nvSpPr>
        <xdr:cNvPr id="70" name="人口1人当たり決算額の推移該当値テキスト130"/>
        <xdr:cNvSpPr txBox="1"/>
      </xdr:nvSpPr>
      <xdr:spPr>
        <a:xfrm>
          <a:off x="5740400" y="2612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118,130</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95999</xdr:rowOff>
    </xdr:from>
    <xdr:to>
      <xdr:col>4</xdr:col>
      <xdr:colOff>520700</xdr:colOff>
      <xdr:row>16</xdr:row>
      <xdr:rowOff>26149</xdr:rowOff>
    </xdr:to>
    <xdr:sp macro="" textlink="">
      <xdr:nvSpPr>
        <xdr:cNvPr id="71" name="円/楕円 70"/>
        <xdr:cNvSpPr/>
      </xdr:nvSpPr>
      <xdr:spPr bwMode="auto">
        <a:xfrm>
          <a:off x="4953000" y="27153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36326</xdr:rowOff>
    </xdr:from>
    <xdr:ext cx="736600" cy="259045"/>
    <xdr:sp macro="" textlink="">
      <xdr:nvSpPr>
        <xdr:cNvPr id="72" name="テキスト ボックス 71"/>
        <xdr:cNvSpPr txBox="1"/>
      </xdr:nvSpPr>
      <xdr:spPr>
        <a:xfrm>
          <a:off x="4622800" y="24842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122,191</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88024</xdr:rowOff>
    </xdr:from>
    <xdr:to>
      <xdr:col>3</xdr:col>
      <xdr:colOff>955675</xdr:colOff>
      <xdr:row>16</xdr:row>
      <xdr:rowOff>18174</xdr:rowOff>
    </xdr:to>
    <xdr:sp macro="" textlink="">
      <xdr:nvSpPr>
        <xdr:cNvPr id="73" name="円/楕円 72"/>
        <xdr:cNvSpPr/>
      </xdr:nvSpPr>
      <xdr:spPr bwMode="auto">
        <a:xfrm>
          <a:off x="4254500" y="27073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28351</xdr:rowOff>
    </xdr:from>
    <xdr:ext cx="762000" cy="259045"/>
    <xdr:sp macro="" textlink="">
      <xdr:nvSpPr>
        <xdr:cNvPr id="74" name="テキスト ボックス 73"/>
        <xdr:cNvSpPr txBox="1"/>
      </xdr:nvSpPr>
      <xdr:spPr>
        <a:xfrm>
          <a:off x="3924300" y="2476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122,819</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140119</xdr:rowOff>
    </xdr:from>
    <xdr:to>
      <xdr:col>3</xdr:col>
      <xdr:colOff>257175</xdr:colOff>
      <xdr:row>16</xdr:row>
      <xdr:rowOff>70269</xdr:rowOff>
    </xdr:to>
    <xdr:sp macro="" textlink="">
      <xdr:nvSpPr>
        <xdr:cNvPr id="75" name="円/楕円 74"/>
        <xdr:cNvSpPr/>
      </xdr:nvSpPr>
      <xdr:spPr bwMode="auto">
        <a:xfrm>
          <a:off x="3556000" y="27594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80446</xdr:rowOff>
    </xdr:from>
    <xdr:ext cx="762000" cy="259045"/>
    <xdr:sp macro="" textlink="">
      <xdr:nvSpPr>
        <xdr:cNvPr id="76" name="テキスト ボックス 75"/>
        <xdr:cNvSpPr txBox="1"/>
      </xdr:nvSpPr>
      <xdr:spPr>
        <a:xfrm>
          <a:off x="3225800" y="2528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118,717</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9639</xdr:rowOff>
    </xdr:from>
    <xdr:to>
      <xdr:col>2</xdr:col>
      <xdr:colOff>692150</xdr:colOff>
      <xdr:row>16</xdr:row>
      <xdr:rowOff>111239</xdr:rowOff>
    </xdr:to>
    <xdr:sp macro="" textlink="">
      <xdr:nvSpPr>
        <xdr:cNvPr id="77" name="円/楕円 76"/>
        <xdr:cNvSpPr/>
      </xdr:nvSpPr>
      <xdr:spPr bwMode="auto">
        <a:xfrm>
          <a:off x="2857500" y="28004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121416</xdr:rowOff>
    </xdr:from>
    <xdr:ext cx="762000" cy="259045"/>
    <xdr:sp macro="" textlink="">
      <xdr:nvSpPr>
        <xdr:cNvPr id="78" name="テキスト ボックス 77"/>
        <xdr:cNvSpPr txBox="1"/>
      </xdr:nvSpPr>
      <xdr:spPr>
        <a:xfrm>
          <a:off x="2527300" y="2569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115,491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38</xdr:row>
      <xdr:rowOff>5465</xdr:rowOff>
    </xdr:from>
    <xdr:to>
      <xdr:col>4</xdr:col>
      <xdr:colOff>1117600</xdr:colOff>
      <xdr:row>38</xdr:row>
      <xdr:rowOff>8536</xdr:rowOff>
    </xdr:to>
    <xdr:cxnSp macro="">
      <xdr:nvCxnSpPr>
        <xdr:cNvPr id="112" name="直線コネクタ 111"/>
        <xdr:cNvCxnSpPr/>
      </xdr:nvCxnSpPr>
      <xdr:spPr bwMode="auto">
        <a:xfrm>
          <a:off x="5003800" y="7473065"/>
          <a:ext cx="647700" cy="30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116116</xdr:rowOff>
    </xdr:from>
    <xdr:ext cx="762000" cy="259045"/>
    <xdr:sp macro="" textlink="">
      <xdr:nvSpPr>
        <xdr:cNvPr id="113" name="人口1人当たり決算額の推移平均値テキスト445"/>
        <xdr:cNvSpPr txBox="1"/>
      </xdr:nvSpPr>
      <xdr:spPr>
        <a:xfrm>
          <a:off x="5740400" y="7240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339076</xdr:rowOff>
    </xdr:from>
    <xdr:to>
      <xdr:col>4</xdr:col>
      <xdr:colOff>469900</xdr:colOff>
      <xdr:row>38</xdr:row>
      <xdr:rowOff>5465</xdr:rowOff>
    </xdr:to>
    <xdr:cxnSp macro="">
      <xdr:nvCxnSpPr>
        <xdr:cNvPr id="115" name="直線コネクタ 114"/>
        <xdr:cNvCxnSpPr/>
      </xdr:nvCxnSpPr>
      <xdr:spPr bwMode="auto">
        <a:xfrm>
          <a:off x="4305300" y="7463776"/>
          <a:ext cx="698500" cy="92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32517</xdr:rowOff>
    </xdr:from>
    <xdr:ext cx="736600" cy="259045"/>
    <xdr:sp macro="" textlink="">
      <xdr:nvSpPr>
        <xdr:cNvPr id="117" name="テキスト ボックス 116"/>
        <xdr:cNvSpPr txBox="1"/>
      </xdr:nvSpPr>
      <xdr:spPr>
        <a:xfrm>
          <a:off x="4622800" y="715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328614</xdr:rowOff>
    </xdr:from>
    <xdr:to>
      <xdr:col>3</xdr:col>
      <xdr:colOff>904875</xdr:colOff>
      <xdr:row>37</xdr:row>
      <xdr:rowOff>339076</xdr:rowOff>
    </xdr:to>
    <xdr:cxnSp macro="">
      <xdr:nvCxnSpPr>
        <xdr:cNvPr id="118" name="直線コネクタ 117"/>
        <xdr:cNvCxnSpPr/>
      </xdr:nvCxnSpPr>
      <xdr:spPr bwMode="auto">
        <a:xfrm>
          <a:off x="3606800" y="7453314"/>
          <a:ext cx="698500" cy="104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22612</xdr:rowOff>
    </xdr:from>
    <xdr:ext cx="762000" cy="259045"/>
    <xdr:sp macro="" textlink="">
      <xdr:nvSpPr>
        <xdr:cNvPr id="120" name="テキスト ボックス 119"/>
        <xdr:cNvSpPr txBox="1"/>
      </xdr:nvSpPr>
      <xdr:spPr>
        <a:xfrm>
          <a:off x="39243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328614</xdr:rowOff>
    </xdr:from>
    <xdr:to>
      <xdr:col>3</xdr:col>
      <xdr:colOff>206375</xdr:colOff>
      <xdr:row>38</xdr:row>
      <xdr:rowOff>5910</xdr:rowOff>
    </xdr:to>
    <xdr:cxnSp macro="">
      <xdr:nvCxnSpPr>
        <xdr:cNvPr id="121" name="直線コネクタ 120"/>
        <xdr:cNvCxnSpPr/>
      </xdr:nvCxnSpPr>
      <xdr:spPr bwMode="auto">
        <a:xfrm flipV="1">
          <a:off x="2908300" y="7453314"/>
          <a:ext cx="698500" cy="201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246942</xdr:rowOff>
    </xdr:from>
    <xdr:to>
      <xdr:col>3</xdr:col>
      <xdr:colOff>257175</xdr:colOff>
      <xdr:row>38</xdr:row>
      <xdr:rowOff>5642</xdr:rowOff>
    </xdr:to>
    <xdr:sp macro="" textlink="">
      <xdr:nvSpPr>
        <xdr:cNvPr id="122" name="フローチャート : 判断 121"/>
        <xdr:cNvSpPr/>
      </xdr:nvSpPr>
      <xdr:spPr bwMode="auto">
        <a:xfrm>
          <a:off x="35560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15819</xdr:rowOff>
    </xdr:from>
    <xdr:ext cx="762000" cy="259045"/>
    <xdr:sp macro="" textlink="">
      <xdr:nvSpPr>
        <xdr:cNvPr id="123" name="テキスト ボックス 122"/>
        <xdr:cNvSpPr txBox="1"/>
      </xdr:nvSpPr>
      <xdr:spPr>
        <a:xfrm>
          <a:off x="3225800" y="714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243036</xdr:rowOff>
    </xdr:from>
    <xdr:to>
      <xdr:col>2</xdr:col>
      <xdr:colOff>692150</xdr:colOff>
      <xdr:row>38</xdr:row>
      <xdr:rowOff>1736</xdr:rowOff>
    </xdr:to>
    <xdr:sp macro="" textlink="">
      <xdr:nvSpPr>
        <xdr:cNvPr id="124" name="フローチャート : 判断 123"/>
        <xdr:cNvSpPr/>
      </xdr:nvSpPr>
      <xdr:spPr bwMode="auto">
        <a:xfrm>
          <a:off x="2857500" y="7367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11913</xdr:rowOff>
    </xdr:from>
    <xdr:ext cx="762000" cy="259045"/>
    <xdr:sp macro="" textlink="">
      <xdr:nvSpPr>
        <xdr:cNvPr id="125" name="テキスト ボックス 124"/>
        <xdr:cNvSpPr txBox="1"/>
      </xdr:nvSpPr>
      <xdr:spPr>
        <a:xfrm>
          <a:off x="2527300" y="7136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300636</xdr:rowOff>
    </xdr:from>
    <xdr:to>
      <xdr:col>5</xdr:col>
      <xdr:colOff>34925</xdr:colOff>
      <xdr:row>38</xdr:row>
      <xdr:rowOff>59336</xdr:rowOff>
    </xdr:to>
    <xdr:sp macro="" textlink="">
      <xdr:nvSpPr>
        <xdr:cNvPr id="131" name="円/楕円 130"/>
        <xdr:cNvSpPr/>
      </xdr:nvSpPr>
      <xdr:spPr bwMode="auto">
        <a:xfrm>
          <a:off x="5600700" y="74253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230417</xdr:rowOff>
    </xdr:from>
    <xdr:ext cx="762000" cy="259045"/>
    <xdr:sp macro="" textlink="">
      <xdr:nvSpPr>
        <xdr:cNvPr id="132" name="人口1人当たり決算額の推移該当値テキスト445"/>
        <xdr:cNvSpPr txBox="1"/>
      </xdr:nvSpPr>
      <xdr:spPr>
        <a:xfrm>
          <a:off x="5740400" y="7355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21,093</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297565</xdr:rowOff>
    </xdr:from>
    <xdr:to>
      <xdr:col>4</xdr:col>
      <xdr:colOff>520700</xdr:colOff>
      <xdr:row>38</xdr:row>
      <xdr:rowOff>56265</xdr:rowOff>
    </xdr:to>
    <xdr:sp macro="" textlink="">
      <xdr:nvSpPr>
        <xdr:cNvPr id="133" name="円/楕円 132"/>
        <xdr:cNvSpPr/>
      </xdr:nvSpPr>
      <xdr:spPr bwMode="auto">
        <a:xfrm>
          <a:off x="4953000" y="74222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41042</xdr:rowOff>
    </xdr:from>
    <xdr:ext cx="736600" cy="259045"/>
    <xdr:sp macro="" textlink="">
      <xdr:nvSpPr>
        <xdr:cNvPr id="134" name="テキスト ボックス 133"/>
        <xdr:cNvSpPr txBox="1"/>
      </xdr:nvSpPr>
      <xdr:spPr>
        <a:xfrm>
          <a:off x="4622800" y="75086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21,899</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288276</xdr:rowOff>
    </xdr:from>
    <xdr:to>
      <xdr:col>3</xdr:col>
      <xdr:colOff>955675</xdr:colOff>
      <xdr:row>38</xdr:row>
      <xdr:rowOff>46976</xdr:rowOff>
    </xdr:to>
    <xdr:sp macro="" textlink="">
      <xdr:nvSpPr>
        <xdr:cNvPr id="135" name="円/楕円 134"/>
        <xdr:cNvSpPr/>
      </xdr:nvSpPr>
      <xdr:spPr bwMode="auto">
        <a:xfrm>
          <a:off x="4254500" y="74129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31753</xdr:rowOff>
    </xdr:from>
    <xdr:ext cx="762000" cy="259045"/>
    <xdr:sp macro="" textlink="">
      <xdr:nvSpPr>
        <xdr:cNvPr id="136" name="テキスト ボックス 135"/>
        <xdr:cNvSpPr txBox="1"/>
      </xdr:nvSpPr>
      <xdr:spPr>
        <a:xfrm>
          <a:off x="3924300" y="749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24,337</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277814</xdr:rowOff>
    </xdr:from>
    <xdr:to>
      <xdr:col>3</xdr:col>
      <xdr:colOff>257175</xdr:colOff>
      <xdr:row>38</xdr:row>
      <xdr:rowOff>36514</xdr:rowOff>
    </xdr:to>
    <xdr:sp macro="" textlink="">
      <xdr:nvSpPr>
        <xdr:cNvPr id="137" name="円/楕円 136"/>
        <xdr:cNvSpPr/>
      </xdr:nvSpPr>
      <xdr:spPr bwMode="auto">
        <a:xfrm>
          <a:off x="3556000" y="74025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21291</xdr:rowOff>
    </xdr:from>
    <xdr:ext cx="762000" cy="259045"/>
    <xdr:sp macro="" textlink="">
      <xdr:nvSpPr>
        <xdr:cNvPr id="138" name="テキスト ボックス 137"/>
        <xdr:cNvSpPr txBox="1"/>
      </xdr:nvSpPr>
      <xdr:spPr>
        <a:xfrm>
          <a:off x="3225800" y="7488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27,083</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298010</xdr:rowOff>
    </xdr:from>
    <xdr:to>
      <xdr:col>2</xdr:col>
      <xdr:colOff>692150</xdr:colOff>
      <xdr:row>38</xdr:row>
      <xdr:rowOff>56710</xdr:rowOff>
    </xdr:to>
    <xdr:sp macro="" textlink="">
      <xdr:nvSpPr>
        <xdr:cNvPr id="139" name="円/楕円 138"/>
        <xdr:cNvSpPr/>
      </xdr:nvSpPr>
      <xdr:spPr bwMode="auto">
        <a:xfrm>
          <a:off x="2857500" y="74227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38</xdr:row>
      <xdr:rowOff>41487</xdr:rowOff>
    </xdr:from>
    <xdr:ext cx="762000" cy="259045"/>
    <xdr:sp macro="" textlink="">
      <xdr:nvSpPr>
        <xdr:cNvPr id="140" name="テキスト ボックス 139"/>
        <xdr:cNvSpPr txBox="1"/>
      </xdr:nvSpPr>
      <xdr:spPr>
        <a:xfrm>
          <a:off x="2527300" y="7509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21,782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三重県鳥羽市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実質収支比率については、年度によって変動はあるものの、平成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年度は過去</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ヶ年の最高値で</a:t>
          </a:r>
          <a:r>
            <a:rPr kumimoji="1" lang="en-US" altLang="ja-JP" sz="1400">
              <a:latin typeface="ＭＳ ゴシック" pitchFamily="49" charset="-128"/>
              <a:ea typeface="ＭＳ ゴシック" pitchFamily="49" charset="-128"/>
            </a:rPr>
            <a:t>7</a:t>
          </a:r>
          <a:r>
            <a:rPr kumimoji="1" lang="ja-JP" altLang="en-US" sz="1400">
              <a:latin typeface="ＭＳ ゴシック" pitchFamily="49" charset="-128"/>
              <a:ea typeface="ＭＳ ゴシック" pitchFamily="49" charset="-128"/>
            </a:rPr>
            <a:t>％を超えるものとなりました。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実質単年度収支についても、昨年度より増加し、平成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年度以降、黒字を確保していますが、財政調整基金が依然として低い水準であることから、今後も基金残高の確保に努めます。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三重県鳥羽市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全会計を対象とした連結実質赤字比率は、算定されていません。現時点では各会計とも概ね健全な財政運営が保たれているといえますが、各特別会計において、一般会計繰入金への依存度が高くなっていることから、財源の確保を含め、引き続き、財政運営の健全化に努めます。</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三重県鳥羽市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実質公債費比率は</a:t>
          </a:r>
          <a:r>
            <a:rPr kumimoji="1" lang="en-US" altLang="ja-JP" sz="1400">
              <a:latin typeface="ＭＳ ゴシック" pitchFamily="49" charset="-128"/>
              <a:ea typeface="ＭＳ ゴシック" pitchFamily="49" charset="-128"/>
            </a:rPr>
            <a:t>8.9</a:t>
          </a:r>
          <a:r>
            <a:rPr kumimoji="1" lang="ja-JP" altLang="en-US" sz="1400">
              <a:latin typeface="ＭＳ ゴシック" pitchFamily="49" charset="-128"/>
              <a:ea typeface="ＭＳ ゴシック" pitchFamily="49" charset="-128"/>
            </a:rPr>
            <a:t>％で、昨年度より</a:t>
          </a:r>
          <a:r>
            <a:rPr kumimoji="1" lang="en-US" altLang="ja-JP" sz="1400">
              <a:latin typeface="ＭＳ ゴシック" pitchFamily="49" charset="-128"/>
              <a:ea typeface="ＭＳ ゴシック" pitchFamily="49" charset="-128"/>
            </a:rPr>
            <a:t>0.7</a:t>
          </a:r>
          <a:r>
            <a:rPr kumimoji="1" lang="ja-JP" altLang="en-US" sz="1400">
              <a:latin typeface="ＭＳ ゴシック" pitchFamily="49" charset="-128"/>
              <a:ea typeface="ＭＳ ゴシック" pitchFamily="49" charset="-128"/>
            </a:rPr>
            <a:t>％の減少となり、単年度においても</a:t>
          </a:r>
          <a:r>
            <a:rPr kumimoji="1" lang="en-US" altLang="ja-JP" sz="1400">
              <a:latin typeface="ＭＳ ゴシック" pitchFamily="49" charset="-128"/>
              <a:ea typeface="ＭＳ ゴシック" pitchFamily="49" charset="-128"/>
            </a:rPr>
            <a:t>8.3</a:t>
          </a:r>
          <a:r>
            <a:rPr kumimoji="1" lang="ja-JP" altLang="en-US" sz="1400">
              <a:latin typeface="ＭＳ ゴシック" pitchFamily="49" charset="-128"/>
              <a:ea typeface="ＭＳ ゴシック" pitchFamily="49" charset="-128"/>
            </a:rPr>
            <a:t>％で昨年度と比べ、</a:t>
          </a:r>
          <a:r>
            <a:rPr kumimoji="1" lang="en-US" altLang="ja-JP" sz="1400">
              <a:latin typeface="ＭＳ ゴシック" pitchFamily="49" charset="-128"/>
              <a:ea typeface="ＭＳ ゴシック" pitchFamily="49" charset="-128"/>
            </a:rPr>
            <a:t>0.5</a:t>
          </a:r>
          <a:r>
            <a:rPr kumimoji="1" lang="ja-JP" altLang="en-US" sz="1400">
              <a:latin typeface="ＭＳ ゴシック" pitchFamily="49" charset="-128"/>
              <a:ea typeface="ＭＳ ゴシック" pitchFamily="49" charset="-128"/>
            </a:rPr>
            <a:t>％の減少となりました。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分子の主な減少要因は、公債費充当一般財源は増加したものの、交付税措置される有利な地方債を活用することで、算入公債費等が増加したことによるものです。今後も、より有利な地方債の活用に努め、健全な財政運営を図っていき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三重県鳥羽市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将来負担比率は、</a:t>
          </a:r>
          <a:r>
            <a:rPr kumimoji="1" lang="en-US" altLang="ja-JP" sz="1400">
              <a:latin typeface="ＭＳ ゴシック" pitchFamily="49" charset="-128"/>
              <a:ea typeface="ＭＳ ゴシック" pitchFamily="49" charset="-128"/>
            </a:rPr>
            <a:t>94.9</a:t>
          </a:r>
          <a:r>
            <a:rPr kumimoji="1" lang="ja-JP" altLang="en-US" sz="1400">
              <a:latin typeface="ＭＳ ゴシック" pitchFamily="49" charset="-128"/>
              <a:ea typeface="ＭＳ ゴシック" pitchFamily="49" charset="-128"/>
            </a:rPr>
            <a:t>％となり、前年度比</a:t>
          </a:r>
          <a:r>
            <a:rPr kumimoji="1" lang="en-US" altLang="ja-JP" sz="1400">
              <a:latin typeface="ＭＳ ゴシック" pitchFamily="49" charset="-128"/>
              <a:ea typeface="ＭＳ ゴシック" pitchFamily="49" charset="-128"/>
            </a:rPr>
            <a:t>10.1</a:t>
          </a:r>
          <a:r>
            <a:rPr kumimoji="1" lang="ja-JP" altLang="en-US" sz="1400">
              <a:latin typeface="ＭＳ ゴシック" pitchFamily="49" charset="-128"/>
              <a:ea typeface="ＭＳ ゴシック" pitchFamily="49" charset="-128"/>
            </a:rPr>
            <a:t>％の増加となりました。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主な増加要因は、地方債現在高に係る基準財政需要額算入見込額である</a:t>
          </a:r>
          <a:r>
            <a:rPr kumimoji="1" lang="ja-JP" altLang="en-US" sz="1400" u="none">
              <a:latin typeface="ＭＳ ゴシック" pitchFamily="49" charset="-128"/>
              <a:ea typeface="ＭＳ ゴシック" pitchFamily="49" charset="-128"/>
            </a:rPr>
            <a:t>充当可能財源</a:t>
          </a:r>
          <a:r>
            <a:rPr kumimoji="1" lang="ja-JP" altLang="en-US" sz="1400">
              <a:latin typeface="ＭＳ ゴシック" pitchFamily="49" charset="-128"/>
              <a:ea typeface="ＭＳ ゴシック" pitchFamily="49" charset="-128"/>
            </a:rPr>
            <a:t>が増加するものの、ごみ処理施設の建設に伴い、一部事務組合等の地方債に対する負担見込額が大幅に増加したことによるものです。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75" zoomScaleNormal="75"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11141475</v>
      </c>
      <c r="BO4" s="349"/>
      <c r="BP4" s="349"/>
      <c r="BQ4" s="349"/>
      <c r="BR4" s="349"/>
      <c r="BS4" s="349"/>
      <c r="BT4" s="349"/>
      <c r="BU4" s="350"/>
      <c r="BV4" s="348">
        <v>11640931</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7.7</v>
      </c>
      <c r="CU4" s="355"/>
      <c r="CV4" s="355"/>
      <c r="CW4" s="355"/>
      <c r="CX4" s="355"/>
      <c r="CY4" s="355"/>
      <c r="CZ4" s="355"/>
      <c r="DA4" s="356"/>
      <c r="DB4" s="354">
        <v>6.2</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10655767</v>
      </c>
      <c r="BO5" s="386"/>
      <c r="BP5" s="386"/>
      <c r="BQ5" s="386"/>
      <c r="BR5" s="386"/>
      <c r="BS5" s="386"/>
      <c r="BT5" s="386"/>
      <c r="BU5" s="387"/>
      <c r="BV5" s="385">
        <v>11237352</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86.4</v>
      </c>
      <c r="CU5" s="383"/>
      <c r="CV5" s="383"/>
      <c r="CW5" s="383"/>
      <c r="CX5" s="383"/>
      <c r="CY5" s="383"/>
      <c r="CZ5" s="383"/>
      <c r="DA5" s="384"/>
      <c r="DB5" s="382">
        <v>88.2</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485708</v>
      </c>
      <c r="BO6" s="386"/>
      <c r="BP6" s="386"/>
      <c r="BQ6" s="386"/>
      <c r="BR6" s="386"/>
      <c r="BS6" s="386"/>
      <c r="BT6" s="386"/>
      <c r="BU6" s="387"/>
      <c r="BV6" s="385">
        <v>403579</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93.3</v>
      </c>
      <c r="CU6" s="423"/>
      <c r="CV6" s="423"/>
      <c r="CW6" s="423"/>
      <c r="CX6" s="423"/>
      <c r="CY6" s="423"/>
      <c r="CZ6" s="423"/>
      <c r="DA6" s="424"/>
      <c r="DB6" s="422">
        <v>95.1</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5213</v>
      </c>
      <c r="BO7" s="386"/>
      <c r="BP7" s="386"/>
      <c r="BQ7" s="386"/>
      <c r="BR7" s="386"/>
      <c r="BS7" s="386"/>
      <c r="BT7" s="386"/>
      <c r="BU7" s="387"/>
      <c r="BV7" s="385">
        <v>22830</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6222278</v>
      </c>
      <c r="CU7" s="386"/>
      <c r="CV7" s="386"/>
      <c r="CW7" s="386"/>
      <c r="CX7" s="386"/>
      <c r="CY7" s="386"/>
      <c r="CZ7" s="386"/>
      <c r="DA7" s="387"/>
      <c r="DB7" s="385">
        <v>6150589</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480495</v>
      </c>
      <c r="BO8" s="386"/>
      <c r="BP8" s="386"/>
      <c r="BQ8" s="386"/>
      <c r="BR8" s="386"/>
      <c r="BS8" s="386"/>
      <c r="BT8" s="386"/>
      <c r="BU8" s="387"/>
      <c r="BV8" s="385">
        <v>380749</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0.46</v>
      </c>
      <c r="CU8" s="426"/>
      <c r="CV8" s="426"/>
      <c r="CW8" s="426"/>
      <c r="CX8" s="426"/>
      <c r="CY8" s="426"/>
      <c r="CZ8" s="426"/>
      <c r="DA8" s="427"/>
      <c r="DB8" s="425">
        <v>0.46</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21435</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99746</v>
      </c>
      <c r="BO9" s="386"/>
      <c r="BP9" s="386"/>
      <c r="BQ9" s="386"/>
      <c r="BR9" s="386"/>
      <c r="BS9" s="386"/>
      <c r="BT9" s="386"/>
      <c r="BU9" s="387"/>
      <c r="BV9" s="385">
        <v>-14791</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15.6</v>
      </c>
      <c r="CU9" s="383"/>
      <c r="CV9" s="383"/>
      <c r="CW9" s="383"/>
      <c r="CX9" s="383"/>
      <c r="CY9" s="383"/>
      <c r="CZ9" s="383"/>
      <c r="DA9" s="384"/>
      <c r="DB9" s="382">
        <v>17.2</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23067</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537</v>
      </c>
      <c r="BO10" s="386"/>
      <c r="BP10" s="386"/>
      <c r="BQ10" s="386"/>
      <c r="BR10" s="386"/>
      <c r="BS10" s="386"/>
      <c r="BT10" s="386"/>
      <c r="BU10" s="387"/>
      <c r="BV10" s="385">
        <v>651</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100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v>67969</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20952</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20752</v>
      </c>
      <c r="S13" s="467"/>
      <c r="T13" s="467"/>
      <c r="U13" s="467"/>
      <c r="V13" s="468"/>
      <c r="W13" s="401" t="s">
        <v>124</v>
      </c>
      <c r="X13" s="402"/>
      <c r="Y13" s="402"/>
      <c r="Z13" s="402"/>
      <c r="AA13" s="402"/>
      <c r="AB13" s="392"/>
      <c r="AC13" s="436">
        <v>1325</v>
      </c>
      <c r="AD13" s="437"/>
      <c r="AE13" s="437"/>
      <c r="AF13" s="437"/>
      <c r="AG13" s="476"/>
      <c r="AH13" s="436">
        <v>1790</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100283</v>
      </c>
      <c r="BO13" s="386"/>
      <c r="BP13" s="386"/>
      <c r="BQ13" s="386"/>
      <c r="BR13" s="386"/>
      <c r="BS13" s="386"/>
      <c r="BT13" s="386"/>
      <c r="BU13" s="387"/>
      <c r="BV13" s="385">
        <v>53829</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8.9</v>
      </c>
      <c r="CU13" s="383"/>
      <c r="CV13" s="383"/>
      <c r="CW13" s="383"/>
      <c r="CX13" s="383"/>
      <c r="CY13" s="383"/>
      <c r="CZ13" s="383"/>
      <c r="DA13" s="384"/>
      <c r="DB13" s="382">
        <v>9.6</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21177</v>
      </c>
      <c r="S14" s="467"/>
      <c r="T14" s="467"/>
      <c r="U14" s="467"/>
      <c r="V14" s="468"/>
      <c r="W14" s="375"/>
      <c r="X14" s="376"/>
      <c r="Y14" s="376"/>
      <c r="Z14" s="376"/>
      <c r="AA14" s="376"/>
      <c r="AB14" s="365"/>
      <c r="AC14" s="469">
        <v>12.9</v>
      </c>
      <c r="AD14" s="470"/>
      <c r="AE14" s="470"/>
      <c r="AF14" s="470"/>
      <c r="AG14" s="471"/>
      <c r="AH14" s="469">
        <v>14.9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94.9</v>
      </c>
      <c r="CU14" s="481"/>
      <c r="CV14" s="481"/>
      <c r="CW14" s="481"/>
      <c r="CX14" s="481"/>
      <c r="CY14" s="481"/>
      <c r="CZ14" s="481"/>
      <c r="DA14" s="482"/>
      <c r="DB14" s="480">
        <v>84.8</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20992</v>
      </c>
      <c r="S15" s="467"/>
      <c r="T15" s="467"/>
      <c r="U15" s="467"/>
      <c r="V15" s="468"/>
      <c r="W15" s="401" t="s">
        <v>131</v>
      </c>
      <c r="X15" s="402"/>
      <c r="Y15" s="402"/>
      <c r="Z15" s="402"/>
      <c r="AA15" s="402"/>
      <c r="AB15" s="392"/>
      <c r="AC15" s="436">
        <v>1814</v>
      </c>
      <c r="AD15" s="437"/>
      <c r="AE15" s="437"/>
      <c r="AF15" s="437"/>
      <c r="AG15" s="476"/>
      <c r="AH15" s="436">
        <v>2123</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2310780</v>
      </c>
      <c r="BO15" s="349"/>
      <c r="BP15" s="349"/>
      <c r="BQ15" s="349"/>
      <c r="BR15" s="349"/>
      <c r="BS15" s="349"/>
      <c r="BT15" s="349"/>
      <c r="BU15" s="350"/>
      <c r="BV15" s="348">
        <v>2277352</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17.7</v>
      </c>
      <c r="AD16" s="470"/>
      <c r="AE16" s="470"/>
      <c r="AF16" s="470"/>
      <c r="AG16" s="471"/>
      <c r="AH16" s="469">
        <v>17.7</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5060511</v>
      </c>
      <c r="BO16" s="386"/>
      <c r="BP16" s="386"/>
      <c r="BQ16" s="386"/>
      <c r="BR16" s="386"/>
      <c r="BS16" s="386"/>
      <c r="BT16" s="386"/>
      <c r="BU16" s="387"/>
      <c r="BV16" s="385">
        <v>5019950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7100</v>
      </c>
      <c r="AD17" s="437"/>
      <c r="AE17" s="437"/>
      <c r="AF17" s="437"/>
      <c r="AG17" s="476"/>
      <c r="AH17" s="436">
        <v>7868</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2993168</v>
      </c>
      <c r="BO17" s="386"/>
      <c r="BP17" s="386"/>
      <c r="BQ17" s="386"/>
      <c r="BR17" s="386"/>
      <c r="BS17" s="386"/>
      <c r="BT17" s="386"/>
      <c r="BU17" s="387"/>
      <c r="BV17" s="385">
        <v>2953979</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108.05</v>
      </c>
      <c r="M18" s="498"/>
      <c r="N18" s="498"/>
      <c r="O18" s="498"/>
      <c r="P18" s="498"/>
      <c r="Q18" s="498"/>
      <c r="R18" s="499"/>
      <c r="S18" s="499"/>
      <c r="T18" s="499"/>
      <c r="U18" s="499"/>
      <c r="V18" s="500"/>
      <c r="W18" s="403"/>
      <c r="X18" s="404"/>
      <c r="Y18" s="404"/>
      <c r="Z18" s="404"/>
      <c r="AA18" s="404"/>
      <c r="AB18" s="395"/>
      <c r="AC18" s="501">
        <v>69.3</v>
      </c>
      <c r="AD18" s="502"/>
      <c r="AE18" s="502"/>
      <c r="AF18" s="502"/>
      <c r="AG18" s="503"/>
      <c r="AH18" s="501">
        <v>65.7</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5556512</v>
      </c>
      <c r="BO18" s="386"/>
      <c r="BP18" s="386"/>
      <c r="BQ18" s="386"/>
      <c r="BR18" s="386"/>
      <c r="BS18" s="386"/>
      <c r="BT18" s="386"/>
      <c r="BU18" s="387"/>
      <c r="BV18" s="385">
        <v>5624695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198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7968277</v>
      </c>
      <c r="BO19" s="386"/>
      <c r="BP19" s="386"/>
      <c r="BQ19" s="386"/>
      <c r="BR19" s="386"/>
      <c r="BS19" s="386"/>
      <c r="BT19" s="386"/>
      <c r="BU19" s="387"/>
      <c r="BV19" s="385">
        <v>7519755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8057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12668792</v>
      </c>
      <c r="BO23" s="386"/>
      <c r="BP23" s="386"/>
      <c r="BQ23" s="386"/>
      <c r="BR23" s="386"/>
      <c r="BS23" s="386"/>
      <c r="BT23" s="386"/>
      <c r="BU23" s="387"/>
      <c r="BV23" s="385">
        <v>12640875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8900</v>
      </c>
      <c r="R24" s="437"/>
      <c r="S24" s="437"/>
      <c r="T24" s="437"/>
      <c r="U24" s="437"/>
      <c r="V24" s="476"/>
      <c r="W24" s="531"/>
      <c r="X24" s="519"/>
      <c r="Y24" s="520"/>
      <c r="Z24" s="435" t="s">
        <v>154</v>
      </c>
      <c r="AA24" s="415"/>
      <c r="AB24" s="415"/>
      <c r="AC24" s="415"/>
      <c r="AD24" s="415"/>
      <c r="AE24" s="415"/>
      <c r="AF24" s="415"/>
      <c r="AG24" s="416"/>
      <c r="AH24" s="436">
        <v>294</v>
      </c>
      <c r="AI24" s="437"/>
      <c r="AJ24" s="437"/>
      <c r="AK24" s="437"/>
      <c r="AL24" s="476"/>
      <c r="AM24" s="436">
        <v>903168</v>
      </c>
      <c r="AN24" s="437"/>
      <c r="AO24" s="437"/>
      <c r="AP24" s="437"/>
      <c r="AQ24" s="437"/>
      <c r="AR24" s="476"/>
      <c r="AS24" s="436">
        <v>3072</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11194089</v>
      </c>
      <c r="BO24" s="386"/>
      <c r="BP24" s="386"/>
      <c r="BQ24" s="386"/>
      <c r="BR24" s="386"/>
      <c r="BS24" s="386"/>
      <c r="BT24" s="386"/>
      <c r="BU24" s="387"/>
      <c r="BV24" s="385">
        <v>10888083</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6880</v>
      </c>
      <c r="R25" s="437"/>
      <c r="S25" s="437"/>
      <c r="T25" s="437"/>
      <c r="U25" s="437"/>
      <c r="V25" s="476"/>
      <c r="W25" s="531"/>
      <c r="X25" s="519"/>
      <c r="Y25" s="520"/>
      <c r="Z25" s="435" t="s">
        <v>157</v>
      </c>
      <c r="AA25" s="415"/>
      <c r="AB25" s="415"/>
      <c r="AC25" s="415"/>
      <c r="AD25" s="415"/>
      <c r="AE25" s="415"/>
      <c r="AF25" s="415"/>
      <c r="AG25" s="416"/>
      <c r="AH25" s="436">
        <v>44</v>
      </c>
      <c r="AI25" s="437"/>
      <c r="AJ25" s="437"/>
      <c r="AK25" s="437"/>
      <c r="AL25" s="476"/>
      <c r="AM25" s="436">
        <v>121968</v>
      </c>
      <c r="AN25" s="437"/>
      <c r="AO25" s="437"/>
      <c r="AP25" s="437"/>
      <c r="AQ25" s="437"/>
      <c r="AR25" s="476"/>
      <c r="AS25" s="436">
        <v>2772</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290644</v>
      </c>
      <c r="BO25" s="349"/>
      <c r="BP25" s="349"/>
      <c r="BQ25" s="349"/>
      <c r="BR25" s="349"/>
      <c r="BS25" s="349"/>
      <c r="BT25" s="349"/>
      <c r="BU25" s="350"/>
      <c r="BV25" s="348">
        <v>491051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6150</v>
      </c>
      <c r="R26" s="437"/>
      <c r="S26" s="437"/>
      <c r="T26" s="437"/>
      <c r="U26" s="437"/>
      <c r="V26" s="476"/>
      <c r="W26" s="531"/>
      <c r="X26" s="519"/>
      <c r="Y26" s="520"/>
      <c r="Z26" s="435" t="s">
        <v>160</v>
      </c>
      <c r="AA26" s="539"/>
      <c r="AB26" s="539"/>
      <c r="AC26" s="539"/>
      <c r="AD26" s="539"/>
      <c r="AE26" s="539"/>
      <c r="AF26" s="539"/>
      <c r="AG26" s="540"/>
      <c r="AH26" s="436">
        <v>35</v>
      </c>
      <c r="AI26" s="437"/>
      <c r="AJ26" s="437"/>
      <c r="AK26" s="437"/>
      <c r="AL26" s="476"/>
      <c r="AM26" s="436">
        <v>115570</v>
      </c>
      <c r="AN26" s="437"/>
      <c r="AO26" s="437"/>
      <c r="AP26" s="437"/>
      <c r="AQ26" s="437"/>
      <c r="AR26" s="476"/>
      <c r="AS26" s="436">
        <v>3302</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4430</v>
      </c>
      <c r="R27" s="437"/>
      <c r="S27" s="437"/>
      <c r="T27" s="437"/>
      <c r="U27" s="437"/>
      <c r="V27" s="476"/>
      <c r="W27" s="531"/>
      <c r="X27" s="519"/>
      <c r="Y27" s="520"/>
      <c r="Z27" s="435" t="s">
        <v>163</v>
      </c>
      <c r="AA27" s="415"/>
      <c r="AB27" s="415"/>
      <c r="AC27" s="415"/>
      <c r="AD27" s="415"/>
      <c r="AE27" s="415"/>
      <c r="AF27" s="415"/>
      <c r="AG27" s="416"/>
      <c r="AH27" s="436">
        <v>5</v>
      </c>
      <c r="AI27" s="437"/>
      <c r="AJ27" s="437"/>
      <c r="AK27" s="437"/>
      <c r="AL27" s="476"/>
      <c r="AM27" s="436">
        <v>15255</v>
      </c>
      <c r="AN27" s="437"/>
      <c r="AO27" s="437"/>
      <c r="AP27" s="437"/>
      <c r="AQ27" s="437"/>
      <c r="AR27" s="476"/>
      <c r="AS27" s="436">
        <v>3051</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380445</v>
      </c>
      <c r="BO27" s="553"/>
      <c r="BP27" s="553"/>
      <c r="BQ27" s="553"/>
      <c r="BR27" s="553"/>
      <c r="BS27" s="553"/>
      <c r="BT27" s="553"/>
      <c r="BU27" s="554"/>
      <c r="BV27" s="552">
        <v>380445</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3750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371891</v>
      </c>
      <c r="BO28" s="349"/>
      <c r="BP28" s="349"/>
      <c r="BQ28" s="349"/>
      <c r="BR28" s="349"/>
      <c r="BS28" s="349"/>
      <c r="BT28" s="349"/>
      <c r="BU28" s="350"/>
      <c r="BV28" s="348">
        <v>371354</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12</v>
      </c>
      <c r="M29" s="437"/>
      <c r="N29" s="437"/>
      <c r="O29" s="437"/>
      <c r="P29" s="476"/>
      <c r="Q29" s="436">
        <v>3350</v>
      </c>
      <c r="R29" s="437"/>
      <c r="S29" s="437"/>
      <c r="T29" s="437"/>
      <c r="U29" s="437"/>
      <c r="V29" s="476"/>
      <c r="W29" s="531"/>
      <c r="X29" s="519"/>
      <c r="Y29" s="520"/>
      <c r="Z29" s="435" t="s">
        <v>170</v>
      </c>
      <c r="AA29" s="415"/>
      <c r="AB29" s="415"/>
      <c r="AC29" s="415"/>
      <c r="AD29" s="415"/>
      <c r="AE29" s="415"/>
      <c r="AF29" s="415"/>
      <c r="AG29" s="416"/>
      <c r="AH29" s="436">
        <v>299</v>
      </c>
      <c r="AI29" s="437"/>
      <c r="AJ29" s="437"/>
      <c r="AK29" s="437"/>
      <c r="AL29" s="476"/>
      <c r="AM29" s="436">
        <v>918423</v>
      </c>
      <c r="AN29" s="437"/>
      <c r="AO29" s="437"/>
      <c r="AP29" s="437"/>
      <c r="AQ29" s="437"/>
      <c r="AR29" s="476"/>
      <c r="AS29" s="436">
        <v>3072</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207332</v>
      </c>
      <c r="BO29" s="386"/>
      <c r="BP29" s="386"/>
      <c r="BQ29" s="386"/>
      <c r="BR29" s="386"/>
      <c r="BS29" s="386"/>
      <c r="BT29" s="386"/>
      <c r="BU29" s="387"/>
      <c r="BV29" s="385">
        <v>239999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96.4</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819466</v>
      </c>
      <c r="BO30" s="553"/>
      <c r="BP30" s="553"/>
      <c r="BQ30" s="553"/>
      <c r="BR30" s="553"/>
      <c r="BS30" s="553"/>
      <c r="BT30" s="553"/>
      <c r="BU30" s="554"/>
      <c r="BV30" s="552">
        <v>568095</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5</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IF('各会計、関係団体の財政状況及び健全化判断比率'!B32="","",'各会計、関係団体の財政状況及び健全化判断比率'!B32)</f>
        <v>定期航路事業特別会計</v>
      </c>
      <c r="BH34" s="565"/>
      <c r="BI34" s="565"/>
      <c r="BJ34" s="565"/>
      <c r="BK34" s="565"/>
      <c r="BL34" s="565"/>
      <c r="BM34" s="565"/>
      <c r="BN34" s="565"/>
      <c r="BO34" s="565"/>
      <c r="BP34" s="565"/>
      <c r="BQ34" s="565"/>
      <c r="BR34" s="565"/>
      <c r="BS34" s="565"/>
      <c r="BT34" s="565"/>
      <c r="BU34" s="565"/>
      <c r="BV34" s="165"/>
      <c r="BW34" s="564">
        <f>IF(BY34="","",MAX(C34:D43,U34:V43,AM34:AN43,BE34:BF43)+1)</f>
        <v>8</v>
      </c>
      <c r="BX34" s="564"/>
      <c r="BY34" s="565" t="str">
        <f>IF('各会計、関係団体の財政状況及び健全化判断比率'!B68="","",'各会計、関係団体の財政状況及び健全化判断比率'!B68)</f>
        <v>鳥羽志勢広域連合</v>
      </c>
      <c r="BZ34" s="565"/>
      <c r="CA34" s="565"/>
      <c r="CB34" s="565"/>
      <c r="CC34" s="565"/>
      <c r="CD34" s="565"/>
      <c r="CE34" s="565"/>
      <c r="CF34" s="565"/>
      <c r="CG34" s="565"/>
      <c r="CH34" s="565"/>
      <c r="CI34" s="565"/>
      <c r="CJ34" s="565"/>
      <c r="CK34" s="565"/>
      <c r="CL34" s="565"/>
      <c r="CM34" s="565"/>
      <c r="CN34" s="165"/>
      <c r="CO34" s="564">
        <f>IF(CQ34="","",MAX(C34:D43,U34:V43,AM34:AN43,BE34:BF43,BW34:BX43)+1)</f>
        <v>18</v>
      </c>
      <c r="CP34" s="564"/>
      <c r="CQ34" s="565" t="str">
        <f>IF('各会計、関係団体の財政状況及び健全化判断比率'!BS7="","",'各会計、関係団体の財政状況及び健全化判断比率'!BS7)</f>
        <v>鳥羽市開発公社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介護保険事業特別会計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7</v>
      </c>
      <c r="BF35" s="564"/>
      <c r="BG35" s="565" t="str">
        <f>IF('各会計、関係団体の財政状況及び健全化判断比率'!B33="","",'各会計、関係団体の財政状況及び健全化判断比率'!B33)</f>
        <v>特定環境保全公共下水道事業特別会計</v>
      </c>
      <c r="BH35" s="565"/>
      <c r="BI35" s="565"/>
      <c r="BJ35" s="565"/>
      <c r="BK35" s="565"/>
      <c r="BL35" s="565"/>
      <c r="BM35" s="565"/>
      <c r="BN35" s="565"/>
      <c r="BO35" s="565"/>
      <c r="BP35" s="565"/>
      <c r="BQ35" s="565"/>
      <c r="BR35" s="565"/>
      <c r="BS35" s="565"/>
      <c r="BT35" s="565"/>
      <c r="BU35" s="565"/>
      <c r="BV35" s="165"/>
      <c r="BW35" s="564">
        <f t="shared" ref="BW35:BW43" si="2">IF(BY35="","",BW34+1)</f>
        <v>9</v>
      </c>
      <c r="BX35" s="564"/>
      <c r="BY35" s="565" t="str">
        <f>IF('各会計、関係団体の財政状況及び健全化判断比率'!B69="","",'各会計、関係団体の財政状況及び健全化判断比率'!B69)</f>
        <v>志摩広域行政組合（一般会計）</v>
      </c>
      <c r="BZ35" s="565"/>
      <c r="CA35" s="565"/>
      <c r="CB35" s="565"/>
      <c r="CC35" s="565"/>
      <c r="CD35" s="565"/>
      <c r="CE35" s="565"/>
      <c r="CF35" s="565"/>
      <c r="CG35" s="565"/>
      <c r="CH35" s="565"/>
      <c r="CI35" s="565"/>
      <c r="CJ35" s="565"/>
      <c r="CK35" s="565"/>
      <c r="CL35" s="565"/>
      <c r="CM35" s="565"/>
      <c r="CN35" s="165"/>
      <c r="CO35" s="564">
        <f t="shared" ref="CO35:CO43" si="3">IF(CQ35="","",CO34+1)</f>
        <v>19</v>
      </c>
      <c r="CP35" s="564"/>
      <c r="CQ35" s="565" t="str">
        <f>IF('各会計、関係団体の財政状況及び健全化判断比率'!BS8="","",'各会計、関係団体の財政状況及び健全化判断比率'!BS8)</f>
        <v>鳥羽市武道振興会</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10</v>
      </c>
      <c r="BX36" s="564"/>
      <c r="BY36" s="565" t="str">
        <f>IF('各会計、関係団体の財政状況及び健全化判断比率'!B70="","",'各会計、関係団体の財政状況及び健全化判断比率'!B70)</f>
        <v>志摩広域行政組合（才庭尞特別会計）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11</v>
      </c>
      <c r="BX37" s="564"/>
      <c r="BY37" s="565" t="str">
        <f>IF('各会計、関係団体の財政状況及び健全化判断比率'!B71="","",'各会計、関係団体の財政状況及び健全化判断比率'!B71)</f>
        <v>志摩広域行政組合（ともやま苑特別会計）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12</v>
      </c>
      <c r="BX38" s="564"/>
      <c r="BY38" s="565" t="str">
        <f>IF('各会計、関係団体の財政状況及び健全化判断比率'!B72="","",'各会計、関係団体の財政状況及び健全化判断比率'!B72)</f>
        <v>志摩広域行政組合（福祉センター特別会計）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13</v>
      </c>
      <c r="BX39" s="564"/>
      <c r="BY39" s="565" t="str">
        <f>IF('各会計、関係団体の財政状況及び健全化判断比率'!B73="","",'各会計、関係団体の財政状況及び健全化判断比率'!B73)</f>
        <v>三重県後期高齢者医療連合（一般会計）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14</v>
      </c>
      <c r="BX40" s="564"/>
      <c r="BY40" s="565" t="str">
        <f>IF('各会計、関係団体の財政状況及び健全化判断比率'!B74="","",'各会計、関係団体の財政状況及び健全化判断比率'!B74)</f>
        <v>三重県後期高齢者医療連合（後期高齢者医療特別会計）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15</v>
      </c>
      <c r="BX41" s="564"/>
      <c r="BY41" s="565" t="str">
        <f>IF('各会計、関係団体の財政状況及び健全化判断比率'!B75="","",'各会計、関係団体の財政状況及び健全化判断比率'!B75)</f>
        <v>三重地方税管理回収機構</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16</v>
      </c>
      <c r="BX42" s="564"/>
      <c r="BY42" s="565" t="str">
        <f>IF('各会計、関係団体の財政状況及び健全化判断比率'!B76="","",'各会計、関係団体の財政状況及び健全化判断比率'!B76)</f>
        <v>伊勢地域農業共済事務組合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17</v>
      </c>
      <c r="BX43" s="564"/>
      <c r="BY43" s="565" t="str">
        <f>IF('各会計、関係団体の財政状況及び健全化判断比率'!B77="","",'各会計、関係団体の財政状況及び健全化判断比率'!B77)</f>
        <v>三重県市町総合事務組合（一般会計）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28" zoomScaleSheetLayoutView="100" workbookViewId="0">
      <selection activeCell="E50" sqref="E50:H50"/>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523</v>
      </c>
      <c r="J40" s="79" t="s">
        <v>524</v>
      </c>
      <c r="K40" s="79" t="s">
        <v>525</v>
      </c>
      <c r="L40" s="79" t="s">
        <v>526</v>
      </c>
      <c r="M40" s="80" t="s">
        <v>527</v>
      </c>
    </row>
    <row r="41" spans="2:13" ht="27.75" customHeight="1">
      <c r="B41" s="1167" t="s">
        <v>24</v>
      </c>
      <c r="C41" s="1168"/>
      <c r="D41" s="81"/>
      <c r="E41" s="1173" t="s">
        <v>25</v>
      </c>
      <c r="F41" s="1173"/>
      <c r="G41" s="1173"/>
      <c r="H41" s="1174"/>
      <c r="I41" s="82">
        <v>11633</v>
      </c>
      <c r="J41" s="83">
        <v>12230</v>
      </c>
      <c r="K41" s="83">
        <v>12279</v>
      </c>
      <c r="L41" s="83">
        <v>12641</v>
      </c>
      <c r="M41" s="84">
        <v>12669</v>
      </c>
    </row>
    <row r="42" spans="2:13" ht="27.75" customHeight="1">
      <c r="B42" s="1169"/>
      <c r="C42" s="1170"/>
      <c r="D42" s="85"/>
      <c r="E42" s="1175" t="s">
        <v>26</v>
      </c>
      <c r="F42" s="1175"/>
      <c r="G42" s="1175"/>
      <c r="H42" s="1176"/>
      <c r="I42" s="86" t="s">
        <v>484</v>
      </c>
      <c r="J42" s="87" t="s">
        <v>484</v>
      </c>
      <c r="K42" s="87" t="s">
        <v>484</v>
      </c>
      <c r="L42" s="87" t="s">
        <v>484</v>
      </c>
      <c r="M42" s="88" t="s">
        <v>484</v>
      </c>
    </row>
    <row r="43" spans="2:13" ht="27.75" customHeight="1">
      <c r="B43" s="1169"/>
      <c r="C43" s="1170"/>
      <c r="D43" s="85"/>
      <c r="E43" s="1175" t="s">
        <v>27</v>
      </c>
      <c r="F43" s="1175"/>
      <c r="G43" s="1175"/>
      <c r="H43" s="1176"/>
      <c r="I43" s="86">
        <v>1177</v>
      </c>
      <c r="J43" s="87">
        <v>1104</v>
      </c>
      <c r="K43" s="87">
        <v>999</v>
      </c>
      <c r="L43" s="87">
        <v>874</v>
      </c>
      <c r="M43" s="88">
        <v>812</v>
      </c>
    </row>
    <row r="44" spans="2:13" ht="27.75" customHeight="1">
      <c r="B44" s="1169"/>
      <c r="C44" s="1170"/>
      <c r="D44" s="85"/>
      <c r="E44" s="1175" t="s">
        <v>28</v>
      </c>
      <c r="F44" s="1175"/>
      <c r="G44" s="1175"/>
      <c r="H44" s="1176"/>
      <c r="I44" s="86">
        <v>815</v>
      </c>
      <c r="J44" s="87">
        <v>750</v>
      </c>
      <c r="K44" s="87">
        <v>716</v>
      </c>
      <c r="L44" s="87">
        <v>659</v>
      </c>
      <c r="M44" s="88">
        <v>1826</v>
      </c>
    </row>
    <row r="45" spans="2:13" ht="27.75" customHeight="1">
      <c r="B45" s="1169"/>
      <c r="C45" s="1170"/>
      <c r="D45" s="85"/>
      <c r="E45" s="1175" t="s">
        <v>29</v>
      </c>
      <c r="F45" s="1175"/>
      <c r="G45" s="1175"/>
      <c r="H45" s="1176"/>
      <c r="I45" s="86">
        <v>2619</v>
      </c>
      <c r="J45" s="87">
        <v>2554</v>
      </c>
      <c r="K45" s="87">
        <v>2494</v>
      </c>
      <c r="L45" s="87">
        <v>2514</v>
      </c>
      <c r="M45" s="88">
        <v>2384</v>
      </c>
    </row>
    <row r="46" spans="2:13" ht="27.75" customHeight="1">
      <c r="B46" s="1169"/>
      <c r="C46" s="1170"/>
      <c r="D46" s="85"/>
      <c r="E46" s="1175" t="s">
        <v>30</v>
      </c>
      <c r="F46" s="1175"/>
      <c r="G46" s="1175"/>
      <c r="H46" s="1176"/>
      <c r="I46" s="86">
        <v>46</v>
      </c>
      <c r="J46" s="87">
        <v>46</v>
      </c>
      <c r="K46" s="87">
        <v>35</v>
      </c>
      <c r="L46" s="87">
        <v>31</v>
      </c>
      <c r="M46" s="88">
        <v>29</v>
      </c>
    </row>
    <row r="47" spans="2:13" ht="27.75" customHeight="1">
      <c r="B47" s="1169"/>
      <c r="C47" s="1170"/>
      <c r="D47" s="85"/>
      <c r="E47" s="1175" t="s">
        <v>31</v>
      </c>
      <c r="F47" s="1175"/>
      <c r="G47" s="1175"/>
      <c r="H47" s="1176"/>
      <c r="I47" s="86" t="s">
        <v>484</v>
      </c>
      <c r="J47" s="87" t="s">
        <v>484</v>
      </c>
      <c r="K47" s="87" t="s">
        <v>484</v>
      </c>
      <c r="L47" s="87" t="s">
        <v>484</v>
      </c>
      <c r="M47" s="88" t="s">
        <v>484</v>
      </c>
    </row>
    <row r="48" spans="2:13" ht="27.75" customHeight="1">
      <c r="B48" s="1171"/>
      <c r="C48" s="1172"/>
      <c r="D48" s="85"/>
      <c r="E48" s="1175" t="s">
        <v>32</v>
      </c>
      <c r="F48" s="1175"/>
      <c r="G48" s="1175"/>
      <c r="H48" s="1176"/>
      <c r="I48" s="86" t="s">
        <v>484</v>
      </c>
      <c r="J48" s="87" t="s">
        <v>484</v>
      </c>
      <c r="K48" s="87" t="s">
        <v>484</v>
      </c>
      <c r="L48" s="87" t="s">
        <v>484</v>
      </c>
      <c r="M48" s="88" t="s">
        <v>484</v>
      </c>
    </row>
    <row r="49" spans="2:13" ht="27.75" customHeight="1">
      <c r="B49" s="1177" t="s">
        <v>33</v>
      </c>
      <c r="C49" s="1178"/>
      <c r="D49" s="89"/>
      <c r="E49" s="1175" t="s">
        <v>34</v>
      </c>
      <c r="F49" s="1175"/>
      <c r="G49" s="1175"/>
      <c r="H49" s="1176"/>
      <c r="I49" s="86">
        <v>1764</v>
      </c>
      <c r="J49" s="87">
        <v>1781</v>
      </c>
      <c r="K49" s="87">
        <v>1578</v>
      </c>
      <c r="L49" s="87">
        <v>1573</v>
      </c>
      <c r="M49" s="88">
        <v>1484</v>
      </c>
    </row>
    <row r="50" spans="2:13" ht="27.75" customHeight="1">
      <c r="B50" s="1169"/>
      <c r="C50" s="1170"/>
      <c r="D50" s="85"/>
      <c r="E50" s="1175" t="s">
        <v>35</v>
      </c>
      <c r="F50" s="1175"/>
      <c r="G50" s="1175"/>
      <c r="H50" s="1176"/>
      <c r="I50" s="86">
        <v>1107</v>
      </c>
      <c r="J50" s="87">
        <v>1406</v>
      </c>
      <c r="K50" s="87">
        <v>1670</v>
      </c>
      <c r="L50" s="87">
        <v>1495</v>
      </c>
      <c r="M50" s="88">
        <v>1372</v>
      </c>
    </row>
    <row r="51" spans="2:13" ht="27.75" customHeight="1">
      <c r="B51" s="1171"/>
      <c r="C51" s="1172"/>
      <c r="D51" s="85"/>
      <c r="E51" s="1175" t="s">
        <v>36</v>
      </c>
      <c r="F51" s="1175"/>
      <c r="G51" s="1175"/>
      <c r="H51" s="1176"/>
      <c r="I51" s="86">
        <v>8247</v>
      </c>
      <c r="J51" s="87">
        <v>8616</v>
      </c>
      <c r="K51" s="87">
        <v>8642</v>
      </c>
      <c r="L51" s="87">
        <v>9160</v>
      </c>
      <c r="M51" s="88">
        <v>9816</v>
      </c>
    </row>
    <row r="52" spans="2:13" ht="27.75" customHeight="1" thickBot="1">
      <c r="B52" s="1179" t="s">
        <v>37</v>
      </c>
      <c r="C52" s="1180"/>
      <c r="D52" s="90"/>
      <c r="E52" s="1181" t="s">
        <v>38</v>
      </c>
      <c r="F52" s="1181"/>
      <c r="G52" s="1181"/>
      <c r="H52" s="1182"/>
      <c r="I52" s="91">
        <v>5173</v>
      </c>
      <c r="J52" s="92">
        <v>4881</v>
      </c>
      <c r="K52" s="92">
        <v>4634</v>
      </c>
      <c r="L52" s="92">
        <v>4491</v>
      </c>
      <c r="M52" s="93">
        <v>5048</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522</v>
      </c>
      <c r="G2" s="111"/>
      <c r="H2" s="112"/>
    </row>
    <row r="3" spans="1:8">
      <c r="A3" s="108" t="s">
        <v>515</v>
      </c>
      <c r="B3" s="113"/>
      <c r="C3" s="114"/>
      <c r="D3" s="115">
        <v>111039</v>
      </c>
      <c r="E3" s="116"/>
      <c r="F3" s="117">
        <v>76282</v>
      </c>
      <c r="G3" s="118"/>
      <c r="H3" s="119"/>
    </row>
    <row r="4" spans="1:8">
      <c r="A4" s="120"/>
      <c r="B4" s="121"/>
      <c r="C4" s="122"/>
      <c r="D4" s="123">
        <v>37977</v>
      </c>
      <c r="E4" s="124"/>
      <c r="F4" s="125">
        <v>41092</v>
      </c>
      <c r="G4" s="126"/>
      <c r="H4" s="127"/>
    </row>
    <row r="5" spans="1:8">
      <c r="A5" s="108" t="s">
        <v>517</v>
      </c>
      <c r="B5" s="113"/>
      <c r="C5" s="114"/>
      <c r="D5" s="115">
        <v>143556</v>
      </c>
      <c r="E5" s="116"/>
      <c r="F5" s="117">
        <v>78670</v>
      </c>
      <c r="G5" s="118"/>
      <c r="H5" s="119"/>
    </row>
    <row r="6" spans="1:8">
      <c r="A6" s="120"/>
      <c r="B6" s="121"/>
      <c r="C6" s="122"/>
      <c r="D6" s="123">
        <v>45265</v>
      </c>
      <c r="E6" s="124"/>
      <c r="F6" s="125">
        <v>38094</v>
      </c>
      <c r="G6" s="126"/>
      <c r="H6" s="127"/>
    </row>
    <row r="7" spans="1:8">
      <c r="A7" s="108" t="s">
        <v>518</v>
      </c>
      <c r="B7" s="113"/>
      <c r="C7" s="114"/>
      <c r="D7" s="115">
        <v>85216</v>
      </c>
      <c r="E7" s="116"/>
      <c r="F7" s="117">
        <v>67201</v>
      </c>
      <c r="G7" s="118"/>
      <c r="H7" s="119"/>
    </row>
    <row r="8" spans="1:8">
      <c r="A8" s="120"/>
      <c r="B8" s="121"/>
      <c r="C8" s="122"/>
      <c r="D8" s="123">
        <v>44014</v>
      </c>
      <c r="E8" s="124"/>
      <c r="F8" s="125">
        <v>35210</v>
      </c>
      <c r="G8" s="126"/>
      <c r="H8" s="127"/>
    </row>
    <row r="9" spans="1:8">
      <c r="A9" s="108" t="s">
        <v>519</v>
      </c>
      <c r="B9" s="113"/>
      <c r="C9" s="114"/>
      <c r="D9" s="115">
        <v>108561</v>
      </c>
      <c r="E9" s="116"/>
      <c r="F9" s="117">
        <v>75709</v>
      </c>
      <c r="G9" s="118"/>
      <c r="H9" s="119"/>
    </row>
    <row r="10" spans="1:8">
      <c r="A10" s="120"/>
      <c r="B10" s="121"/>
      <c r="C10" s="122"/>
      <c r="D10" s="123">
        <v>46718</v>
      </c>
      <c r="E10" s="124"/>
      <c r="F10" s="125">
        <v>35212</v>
      </c>
      <c r="G10" s="126"/>
      <c r="H10" s="127"/>
    </row>
    <row r="11" spans="1:8">
      <c r="A11" s="108" t="s">
        <v>520</v>
      </c>
      <c r="B11" s="113"/>
      <c r="C11" s="114"/>
      <c r="D11" s="115">
        <v>70736</v>
      </c>
      <c r="E11" s="116"/>
      <c r="F11" s="117">
        <v>90961</v>
      </c>
      <c r="G11" s="118"/>
      <c r="H11" s="119"/>
    </row>
    <row r="12" spans="1:8">
      <c r="A12" s="120"/>
      <c r="B12" s="121"/>
      <c r="C12" s="128"/>
      <c r="D12" s="123">
        <v>39146</v>
      </c>
      <c r="E12" s="124"/>
      <c r="F12" s="125">
        <v>37720</v>
      </c>
      <c r="G12" s="126"/>
      <c r="H12" s="127"/>
    </row>
    <row r="13" spans="1:8">
      <c r="A13" s="108"/>
      <c r="B13" s="113"/>
      <c r="C13" s="129"/>
      <c r="D13" s="130">
        <v>103822</v>
      </c>
      <c r="E13" s="131"/>
      <c r="F13" s="132">
        <v>77765</v>
      </c>
      <c r="G13" s="133"/>
      <c r="H13" s="119"/>
    </row>
    <row r="14" spans="1:8">
      <c r="A14" s="120"/>
      <c r="B14" s="121"/>
      <c r="C14" s="122"/>
      <c r="D14" s="123">
        <v>42624</v>
      </c>
      <c r="E14" s="124"/>
      <c r="F14" s="125">
        <v>37466</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6.05</v>
      </c>
      <c r="C19" s="134">
        <f>ROUND(VALUE(SUBSTITUTE(実質収支比率等に係る経年分析!G$48,"▲","-")),2)</f>
        <v>5.44</v>
      </c>
      <c r="D19" s="134">
        <f>ROUND(VALUE(SUBSTITUTE(実質収支比率等に係る経年分析!H$48,"▲","-")),2)</f>
        <v>6.32</v>
      </c>
      <c r="E19" s="134">
        <f>ROUND(VALUE(SUBSTITUTE(実質収支比率等に係る経年分析!I$48,"▲","-")),2)</f>
        <v>6.19</v>
      </c>
      <c r="F19" s="134">
        <f>ROUND(VALUE(SUBSTITUTE(実質収支比率等に係る経年分析!J$48,"▲","-")),2)</f>
        <v>7.72</v>
      </c>
    </row>
    <row r="20" spans="1:11">
      <c r="A20" s="134" t="s">
        <v>43</v>
      </c>
      <c r="B20" s="134">
        <f>ROUND(VALUE(SUBSTITUTE(実質収支比率等に係る経年分析!F$47,"▲","-")),2)</f>
        <v>5.18</v>
      </c>
      <c r="C20" s="134">
        <f>ROUND(VALUE(SUBSTITUTE(実質収支比率等に係る経年分析!G$47,"▲","-")),2)</f>
        <v>5.83</v>
      </c>
      <c r="D20" s="134">
        <f>ROUND(VALUE(SUBSTITUTE(実質収支比率等に係る経年分析!H$47,"▲","-")),2)</f>
        <v>5.92</v>
      </c>
      <c r="E20" s="134">
        <f>ROUND(VALUE(SUBSTITUTE(実質収支比率等に係る経年分析!I$47,"▲","-")),2)</f>
        <v>6.04</v>
      </c>
      <c r="F20" s="134">
        <f>ROUND(VALUE(SUBSTITUTE(実質収支比率等に係る経年分析!J$47,"▲","-")),2)</f>
        <v>5.98</v>
      </c>
    </row>
    <row r="21" spans="1:11">
      <c r="A21" s="134" t="s">
        <v>44</v>
      </c>
      <c r="B21" s="134">
        <f>IF(ISNUMBER(VALUE(SUBSTITUTE(実質収支比率等に係る経年分析!F$49,"▲","-"))),ROUND(VALUE(SUBSTITUTE(実質収支比率等に係る経年分析!F$49,"▲","-")),2),NA())</f>
        <v>3</v>
      </c>
      <c r="C21" s="134">
        <f>IF(ISNUMBER(VALUE(SUBSTITUTE(実質収支比率等に係る経年分析!G$49,"▲","-"))),ROUND(VALUE(SUBSTITUTE(実質収支比率等に係る経年分析!G$49,"▲","-")),2),NA())</f>
        <v>2.06</v>
      </c>
      <c r="D21" s="134">
        <f>IF(ISNUMBER(VALUE(SUBSTITUTE(実質収支比率等に係る経年分析!H$49,"▲","-"))),ROUND(VALUE(SUBSTITUTE(実質収支比率等に係る経年分析!H$49,"▲","-")),2),NA())</f>
        <v>1.82</v>
      </c>
      <c r="E21" s="134">
        <f>IF(ISNUMBER(VALUE(SUBSTITUTE(実質収支比率等に係る経年分析!I$49,"▲","-"))),ROUND(VALUE(SUBSTITUTE(実質収支比率等に係る経年分析!I$49,"▲","-")),2),NA())</f>
        <v>0.88</v>
      </c>
      <c r="F21" s="134">
        <f>IF(ISNUMBER(VALUE(SUBSTITUTE(実質収支比率等に係る経年分析!J$49,"▲","-"))),ROUND(VALUE(SUBSTITUTE(実質収支比率等に係る経年分析!J$49,"▲","-")),2),NA())</f>
        <v>1.61</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0.19</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特定環境保全公共下水道事業特別会計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7.0000000000000007E-2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0.05</v>
      </c>
    </row>
    <row r="32" spans="1:11">
      <c r="A32" s="135" t="str">
        <f>IF(連結実質赤字比率に係る赤字・黒字の構成分析!C$38="",NA(),連結実質赤字比率に係る赤字・黒字の構成分析!C$38)</f>
        <v>定期航路事業特別会計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0.99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0.09</v>
      </c>
    </row>
    <row r="33" spans="1:16">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0.51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0.16</v>
      </c>
    </row>
    <row r="34" spans="1:16">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2.5299999999999998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1.79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1.91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1.51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0.26</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6.03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5.44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6.32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6.19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7.72</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7.87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10.57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11.49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10.96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17.079999999999998</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893</v>
      </c>
      <c r="E42" s="136"/>
      <c r="F42" s="136"/>
      <c r="G42" s="136">
        <f>'実質公債費比率（分子）の構造'!L$52</f>
        <v>941</v>
      </c>
      <c r="H42" s="136"/>
      <c r="I42" s="136"/>
      <c r="J42" s="136">
        <f>'実質公債費比率（分子）の構造'!M$52</f>
        <v>985</v>
      </c>
      <c r="K42" s="136"/>
      <c r="L42" s="136"/>
      <c r="M42" s="136">
        <f>'実質公債費比率（分子）の構造'!N$52</f>
        <v>1003</v>
      </c>
      <c r="N42" s="136"/>
      <c r="O42" s="136"/>
      <c r="P42" s="136">
        <f>'実質公債費比率（分子）の構造'!O$52</f>
        <v>1052</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38</v>
      </c>
      <c r="C44" s="136"/>
      <c r="D44" s="136"/>
      <c r="E44" s="136">
        <f>'実質公債費比率（分子）の構造'!L$50</f>
        <v>44</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51</v>
      </c>
      <c r="C45" s="136"/>
      <c r="D45" s="136"/>
      <c r="E45" s="136">
        <f>'実質公債費比率（分子）の構造'!L$49</f>
        <v>79</v>
      </c>
      <c r="F45" s="136"/>
      <c r="G45" s="136"/>
      <c r="H45" s="136">
        <f>'実質公債費比率（分子）の構造'!M$49</f>
        <v>76</v>
      </c>
      <c r="I45" s="136"/>
      <c r="J45" s="136"/>
      <c r="K45" s="136">
        <f>'実質公債費比率（分子）の構造'!N$49</f>
        <v>74</v>
      </c>
      <c r="L45" s="136"/>
      <c r="M45" s="136"/>
      <c r="N45" s="136">
        <f>'実質公債費比率（分子）の構造'!O$49</f>
        <v>74</v>
      </c>
      <c r="O45" s="136"/>
      <c r="P45" s="136"/>
    </row>
    <row r="46" spans="1:16">
      <c r="A46" s="136" t="s">
        <v>55</v>
      </c>
      <c r="B46" s="136">
        <f>'実質公債費比率（分子）の構造'!K$48</f>
        <v>138</v>
      </c>
      <c r="C46" s="136"/>
      <c r="D46" s="136"/>
      <c r="E46" s="136">
        <f>'実質公債費比率（分子）の構造'!L$48</f>
        <v>130</v>
      </c>
      <c r="F46" s="136"/>
      <c r="G46" s="136"/>
      <c r="H46" s="136">
        <f>'実質公債費比率（分子）の構造'!M$48</f>
        <v>127</v>
      </c>
      <c r="I46" s="136"/>
      <c r="J46" s="136"/>
      <c r="K46" s="136">
        <f>'実質公債費比率（分子）の構造'!N$48</f>
        <v>125</v>
      </c>
      <c r="L46" s="136"/>
      <c r="M46" s="136"/>
      <c r="N46" s="136">
        <f>'実質公債費比率（分子）の構造'!O$48</f>
        <v>132</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1150</v>
      </c>
      <c r="C49" s="136"/>
      <c r="D49" s="136"/>
      <c r="E49" s="136">
        <f>'実質公債費比率（分子）の構造'!L$45</f>
        <v>1282</v>
      </c>
      <c r="F49" s="136"/>
      <c r="G49" s="136"/>
      <c r="H49" s="136">
        <f>'実質公債費比率（分子）の構造'!M$45</f>
        <v>1305</v>
      </c>
      <c r="I49" s="136"/>
      <c r="J49" s="136"/>
      <c r="K49" s="136">
        <f>'実質公債費比率（分子）の構造'!N$45</f>
        <v>1267</v>
      </c>
      <c r="L49" s="136"/>
      <c r="M49" s="136"/>
      <c r="N49" s="136">
        <f>'実質公債費比率（分子）の構造'!O$45</f>
        <v>1288</v>
      </c>
      <c r="O49" s="136"/>
      <c r="P49" s="136"/>
    </row>
    <row r="50" spans="1:16">
      <c r="A50" s="136" t="s">
        <v>59</v>
      </c>
      <c r="B50" s="136" t="e">
        <f>NA()</f>
        <v>#N/A</v>
      </c>
      <c r="C50" s="136">
        <f>IF(ISNUMBER('実質公債費比率（分子）の構造'!K$53),'実質公債費比率（分子）の構造'!K$53,NA())</f>
        <v>484</v>
      </c>
      <c r="D50" s="136" t="e">
        <f>NA()</f>
        <v>#N/A</v>
      </c>
      <c r="E50" s="136" t="e">
        <f>NA()</f>
        <v>#N/A</v>
      </c>
      <c r="F50" s="136">
        <f>IF(ISNUMBER('実質公債費比率（分子）の構造'!L$53),'実質公債費比率（分子）の構造'!L$53,NA())</f>
        <v>594</v>
      </c>
      <c r="G50" s="136" t="e">
        <f>NA()</f>
        <v>#N/A</v>
      </c>
      <c r="H50" s="136" t="e">
        <f>NA()</f>
        <v>#N/A</v>
      </c>
      <c r="I50" s="136">
        <f>IF(ISNUMBER('実質公債費比率（分子）の構造'!M$53),'実質公債費比率（分子）の構造'!M$53,NA())</f>
        <v>523</v>
      </c>
      <c r="J50" s="136" t="e">
        <f>NA()</f>
        <v>#N/A</v>
      </c>
      <c r="K50" s="136" t="e">
        <f>NA()</f>
        <v>#N/A</v>
      </c>
      <c r="L50" s="136">
        <f>IF(ISNUMBER('実質公債費比率（分子）の構造'!N$53),'実質公債費比率（分子）の構造'!N$53,NA())</f>
        <v>463</v>
      </c>
      <c r="M50" s="136" t="e">
        <f>NA()</f>
        <v>#N/A</v>
      </c>
      <c r="N50" s="136" t="e">
        <f>NA()</f>
        <v>#N/A</v>
      </c>
      <c r="O50" s="136">
        <f>IF(ISNUMBER('実質公債費比率（分子）の構造'!O$53),'実質公債費比率（分子）の構造'!O$53,NA())</f>
        <v>442</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8247</v>
      </c>
      <c r="E56" s="135"/>
      <c r="F56" s="135"/>
      <c r="G56" s="135">
        <f>'将来負担比率（分子）の構造'!J$51</f>
        <v>8616</v>
      </c>
      <c r="H56" s="135"/>
      <c r="I56" s="135"/>
      <c r="J56" s="135">
        <f>'将来負担比率（分子）の構造'!K$51</f>
        <v>8642</v>
      </c>
      <c r="K56" s="135"/>
      <c r="L56" s="135"/>
      <c r="M56" s="135">
        <f>'将来負担比率（分子）の構造'!L$51</f>
        <v>9160</v>
      </c>
      <c r="N56" s="135"/>
      <c r="O56" s="135"/>
      <c r="P56" s="135">
        <f>'将来負担比率（分子）の構造'!M$51</f>
        <v>9816</v>
      </c>
    </row>
    <row r="57" spans="1:16">
      <c r="A57" s="135" t="s">
        <v>35</v>
      </c>
      <c r="B57" s="135"/>
      <c r="C57" s="135"/>
      <c r="D57" s="135">
        <f>'将来負担比率（分子）の構造'!I$50</f>
        <v>1107</v>
      </c>
      <c r="E57" s="135"/>
      <c r="F57" s="135"/>
      <c r="G57" s="135">
        <f>'将来負担比率（分子）の構造'!J$50</f>
        <v>1406</v>
      </c>
      <c r="H57" s="135"/>
      <c r="I57" s="135"/>
      <c r="J57" s="135">
        <f>'将来負担比率（分子）の構造'!K$50</f>
        <v>1670</v>
      </c>
      <c r="K57" s="135"/>
      <c r="L57" s="135"/>
      <c r="M57" s="135">
        <f>'将来負担比率（分子）の構造'!L$50</f>
        <v>1495</v>
      </c>
      <c r="N57" s="135"/>
      <c r="O57" s="135"/>
      <c r="P57" s="135">
        <f>'将来負担比率（分子）の構造'!M$50</f>
        <v>1372</v>
      </c>
    </row>
    <row r="58" spans="1:16">
      <c r="A58" s="135" t="s">
        <v>34</v>
      </c>
      <c r="B58" s="135"/>
      <c r="C58" s="135"/>
      <c r="D58" s="135">
        <f>'将来負担比率（分子）の構造'!I$49</f>
        <v>1764</v>
      </c>
      <c r="E58" s="135"/>
      <c r="F58" s="135"/>
      <c r="G58" s="135">
        <f>'将来負担比率（分子）の構造'!J$49</f>
        <v>1781</v>
      </c>
      <c r="H58" s="135"/>
      <c r="I58" s="135"/>
      <c r="J58" s="135">
        <f>'将来負担比率（分子）の構造'!K$49</f>
        <v>1578</v>
      </c>
      <c r="K58" s="135"/>
      <c r="L58" s="135"/>
      <c r="M58" s="135">
        <f>'将来負担比率（分子）の構造'!L$49</f>
        <v>1573</v>
      </c>
      <c r="N58" s="135"/>
      <c r="O58" s="135"/>
      <c r="P58" s="135">
        <f>'将来負担比率（分子）の構造'!M$49</f>
        <v>1484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46</v>
      </c>
      <c r="C61" s="135"/>
      <c r="D61" s="135"/>
      <c r="E61" s="135">
        <f>'将来負担比率（分子）の構造'!J$46</f>
        <v>46</v>
      </c>
      <c r="F61" s="135"/>
      <c r="G61" s="135"/>
      <c r="H61" s="135">
        <f>'将来負担比率（分子）の構造'!K$46</f>
        <v>35</v>
      </c>
      <c r="I61" s="135"/>
      <c r="J61" s="135"/>
      <c r="K61" s="135">
        <f>'将来負担比率（分子）の構造'!L$46</f>
        <v>31</v>
      </c>
      <c r="L61" s="135"/>
      <c r="M61" s="135"/>
      <c r="N61" s="135">
        <f>'将来負担比率（分子）の構造'!M$46</f>
        <v>29</v>
      </c>
      <c r="O61" s="135"/>
      <c r="P61" s="135"/>
    </row>
    <row r="62" spans="1:16">
      <c r="A62" s="135" t="s">
        <v>29</v>
      </c>
      <c r="B62" s="135">
        <f>'将来負担比率（分子）の構造'!I$45</f>
        <v>2619</v>
      </c>
      <c r="C62" s="135"/>
      <c r="D62" s="135"/>
      <c r="E62" s="135">
        <f>'将来負担比率（分子）の構造'!J$45</f>
        <v>2554</v>
      </c>
      <c r="F62" s="135"/>
      <c r="G62" s="135"/>
      <c r="H62" s="135">
        <f>'将来負担比率（分子）の構造'!K$45</f>
        <v>2494</v>
      </c>
      <c r="I62" s="135"/>
      <c r="J62" s="135"/>
      <c r="K62" s="135">
        <f>'将来負担比率（分子）の構造'!L$45</f>
        <v>2514</v>
      </c>
      <c r="L62" s="135"/>
      <c r="M62" s="135"/>
      <c r="N62" s="135">
        <f>'将来負担比率（分子）の構造'!M$45</f>
        <v>2384</v>
      </c>
      <c r="O62" s="135"/>
      <c r="P62" s="135"/>
    </row>
    <row r="63" spans="1:16">
      <c r="A63" s="135" t="s">
        <v>28</v>
      </c>
      <c r="B63" s="135">
        <f>'将来負担比率（分子）の構造'!I$44</f>
        <v>815</v>
      </c>
      <c r="C63" s="135"/>
      <c r="D63" s="135"/>
      <c r="E63" s="135">
        <f>'将来負担比率（分子）の構造'!J$44</f>
        <v>750</v>
      </c>
      <c r="F63" s="135"/>
      <c r="G63" s="135"/>
      <c r="H63" s="135">
        <f>'将来負担比率（分子）の構造'!K$44</f>
        <v>716</v>
      </c>
      <c r="I63" s="135"/>
      <c r="J63" s="135"/>
      <c r="K63" s="135">
        <f>'将来負担比率（分子）の構造'!L$44</f>
        <v>659</v>
      </c>
      <c r="L63" s="135"/>
      <c r="M63" s="135"/>
      <c r="N63" s="135">
        <f>'将来負担比率（分子）の構造'!M$44</f>
        <v>1826</v>
      </c>
      <c r="O63" s="135"/>
      <c r="P63" s="135"/>
    </row>
    <row r="64" spans="1:16">
      <c r="A64" s="135" t="s">
        <v>27</v>
      </c>
      <c r="B64" s="135">
        <f>'将来負担比率（分子）の構造'!I$43</f>
        <v>1177</v>
      </c>
      <c r="C64" s="135"/>
      <c r="D64" s="135"/>
      <c r="E64" s="135">
        <f>'将来負担比率（分子）の構造'!J$43</f>
        <v>1104</v>
      </c>
      <c r="F64" s="135"/>
      <c r="G64" s="135"/>
      <c r="H64" s="135">
        <f>'将来負担比率（分子）の構造'!K$43</f>
        <v>999</v>
      </c>
      <c r="I64" s="135"/>
      <c r="J64" s="135"/>
      <c r="K64" s="135">
        <f>'将来負担比率（分子）の構造'!L$43</f>
        <v>874</v>
      </c>
      <c r="L64" s="135"/>
      <c r="M64" s="135"/>
      <c r="N64" s="135">
        <f>'将来負担比率（分子）の構造'!M$43</f>
        <v>812</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11633</v>
      </c>
      <c r="C66" s="135"/>
      <c r="D66" s="135"/>
      <c r="E66" s="135">
        <f>'将来負担比率（分子）の構造'!J$41</f>
        <v>12230</v>
      </c>
      <c r="F66" s="135"/>
      <c r="G66" s="135"/>
      <c r="H66" s="135">
        <f>'将来負担比率（分子）の構造'!K$41</f>
        <v>12279</v>
      </c>
      <c r="I66" s="135"/>
      <c r="J66" s="135"/>
      <c r="K66" s="135">
        <f>'将来負担比率（分子）の構造'!L$41</f>
        <v>12641</v>
      </c>
      <c r="L66" s="135"/>
      <c r="M66" s="135"/>
      <c r="N66" s="135">
        <f>'将来負担比率（分子）の構造'!M$41</f>
        <v>12669</v>
      </c>
      <c r="O66" s="135"/>
      <c r="P66" s="135"/>
    </row>
    <row r="67" spans="1:16">
      <c r="A67" s="135" t="s">
        <v>63</v>
      </c>
      <c r="B67" s="135" t="e">
        <f>NA()</f>
        <v>#N/A</v>
      </c>
      <c r="C67" s="135">
        <f>IF(ISNUMBER('将来負担比率（分子）の構造'!I$52), IF('将来負担比率（分子）の構造'!I$52 &lt; 0, 0, '将来負担比率（分子）の構造'!I$52), NA())</f>
        <v>5173</v>
      </c>
      <c r="D67" s="135" t="e">
        <f>NA()</f>
        <v>#N/A</v>
      </c>
      <c r="E67" s="135" t="e">
        <f>NA()</f>
        <v>#N/A</v>
      </c>
      <c r="F67" s="135">
        <f>IF(ISNUMBER('将来負担比率（分子）の構造'!J$52), IF('将来負担比率（分子）の構造'!J$52 &lt; 0, 0, '将来負担比率（分子）の構造'!J$52), NA())</f>
        <v>4881</v>
      </c>
      <c r="G67" s="135" t="e">
        <f>NA()</f>
        <v>#N/A</v>
      </c>
      <c r="H67" s="135" t="e">
        <f>NA()</f>
        <v>#N/A</v>
      </c>
      <c r="I67" s="135">
        <f>IF(ISNUMBER('将来負担比率（分子）の構造'!K$52), IF('将来負担比率（分子）の構造'!K$52 &lt; 0, 0, '将来負担比率（分子）の構造'!K$52), NA())</f>
        <v>4634</v>
      </c>
      <c r="J67" s="135" t="e">
        <f>NA()</f>
        <v>#N/A</v>
      </c>
      <c r="K67" s="135" t="e">
        <f>NA()</f>
        <v>#N/A</v>
      </c>
      <c r="L67" s="135">
        <f>IF(ISNUMBER('将来負担比率（分子）の構造'!L$52), IF('将来負担比率（分子）の構造'!L$52 &lt; 0, 0, '将来負担比率（分子）の構造'!L$52), NA())</f>
        <v>4491</v>
      </c>
      <c r="M67" s="135" t="e">
        <f>NA()</f>
        <v>#N/A</v>
      </c>
      <c r="N67" s="135" t="e">
        <f>NA()</f>
        <v>#N/A</v>
      </c>
      <c r="O67" s="135">
        <f>IF(ISNUMBER('将来負担比率（分子）の構造'!M$52), IF('将来負担比率（分子）の構造'!M$52 &lt; 0, 0, '将来負担比率（分子）の構造'!M$52), NA())</f>
        <v>5048</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election activeCell="R33" sqref="R33:Y33"/>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2935077</v>
      </c>
      <c r="S5" s="581"/>
      <c r="T5" s="581"/>
      <c r="U5" s="581"/>
      <c r="V5" s="581"/>
      <c r="W5" s="581"/>
      <c r="X5" s="581"/>
      <c r="Y5" s="582"/>
      <c r="Z5" s="583">
        <v>26.3</v>
      </c>
      <c r="AA5" s="583"/>
      <c r="AB5" s="583"/>
      <c r="AC5" s="583"/>
      <c r="AD5" s="584">
        <v>2809178</v>
      </c>
      <c r="AE5" s="584"/>
      <c r="AF5" s="584"/>
      <c r="AG5" s="584"/>
      <c r="AH5" s="584"/>
      <c r="AI5" s="584"/>
      <c r="AJ5" s="584"/>
      <c r="AK5" s="584"/>
      <c r="AL5" s="585">
        <v>47.2</v>
      </c>
      <c r="AM5" s="586"/>
      <c r="AN5" s="586"/>
      <c r="AO5" s="587"/>
      <c r="AP5" s="577" t="s">
        <v>208</v>
      </c>
      <c r="AQ5" s="578"/>
      <c r="AR5" s="578"/>
      <c r="AS5" s="578"/>
      <c r="AT5" s="578"/>
      <c r="AU5" s="578"/>
      <c r="AV5" s="578"/>
      <c r="AW5" s="578"/>
      <c r="AX5" s="578"/>
      <c r="AY5" s="578"/>
      <c r="AZ5" s="578"/>
      <c r="BA5" s="578"/>
      <c r="BB5" s="578"/>
      <c r="BC5" s="578"/>
      <c r="BD5" s="578"/>
      <c r="BE5" s="578"/>
      <c r="BF5" s="579"/>
      <c r="BG5" s="591">
        <v>2602538</v>
      </c>
      <c r="BH5" s="592"/>
      <c r="BI5" s="592"/>
      <c r="BJ5" s="592"/>
      <c r="BK5" s="592"/>
      <c r="BL5" s="592"/>
      <c r="BM5" s="592"/>
      <c r="BN5" s="593"/>
      <c r="BO5" s="594">
        <v>88.7</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55136</v>
      </c>
      <c r="S6" s="592"/>
      <c r="T6" s="592"/>
      <c r="U6" s="592"/>
      <c r="V6" s="592"/>
      <c r="W6" s="592"/>
      <c r="X6" s="592"/>
      <c r="Y6" s="593"/>
      <c r="Z6" s="594">
        <v>0.5</v>
      </c>
      <c r="AA6" s="594"/>
      <c r="AB6" s="594"/>
      <c r="AC6" s="594"/>
      <c r="AD6" s="595">
        <v>55136</v>
      </c>
      <c r="AE6" s="595"/>
      <c r="AF6" s="595"/>
      <c r="AG6" s="595"/>
      <c r="AH6" s="595"/>
      <c r="AI6" s="595"/>
      <c r="AJ6" s="595"/>
      <c r="AK6" s="595"/>
      <c r="AL6" s="596">
        <v>0.9</v>
      </c>
      <c r="AM6" s="597"/>
      <c r="AN6" s="597"/>
      <c r="AO6" s="598"/>
      <c r="AP6" s="588" t="s">
        <v>214</v>
      </c>
      <c r="AQ6" s="589"/>
      <c r="AR6" s="589"/>
      <c r="AS6" s="589"/>
      <c r="AT6" s="589"/>
      <c r="AU6" s="589"/>
      <c r="AV6" s="589"/>
      <c r="AW6" s="589"/>
      <c r="AX6" s="589"/>
      <c r="AY6" s="589"/>
      <c r="AZ6" s="589"/>
      <c r="BA6" s="589"/>
      <c r="BB6" s="589"/>
      <c r="BC6" s="589"/>
      <c r="BD6" s="589"/>
      <c r="BE6" s="589"/>
      <c r="BF6" s="590"/>
      <c r="BG6" s="591">
        <v>2602538</v>
      </c>
      <c r="BH6" s="592"/>
      <c r="BI6" s="592"/>
      <c r="BJ6" s="592"/>
      <c r="BK6" s="592"/>
      <c r="BL6" s="592"/>
      <c r="BM6" s="592"/>
      <c r="BN6" s="593"/>
      <c r="BO6" s="594">
        <v>88.7</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145287</v>
      </c>
      <c r="CS6" s="592"/>
      <c r="CT6" s="592"/>
      <c r="CU6" s="592"/>
      <c r="CV6" s="592"/>
      <c r="CW6" s="592"/>
      <c r="CX6" s="592"/>
      <c r="CY6" s="593"/>
      <c r="CZ6" s="594">
        <v>1.4</v>
      </c>
      <c r="DA6" s="594"/>
      <c r="DB6" s="594"/>
      <c r="DC6" s="594"/>
      <c r="DD6" s="600" t="s">
        <v>209</v>
      </c>
      <c r="DE6" s="592"/>
      <c r="DF6" s="592"/>
      <c r="DG6" s="592"/>
      <c r="DH6" s="592"/>
      <c r="DI6" s="592"/>
      <c r="DJ6" s="592"/>
      <c r="DK6" s="592"/>
      <c r="DL6" s="592"/>
      <c r="DM6" s="592"/>
      <c r="DN6" s="592"/>
      <c r="DO6" s="592"/>
      <c r="DP6" s="593"/>
      <c r="DQ6" s="600">
        <v>145267</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6233</v>
      </c>
      <c r="S7" s="592"/>
      <c r="T7" s="592"/>
      <c r="U7" s="592"/>
      <c r="V7" s="592"/>
      <c r="W7" s="592"/>
      <c r="X7" s="592"/>
      <c r="Y7" s="593"/>
      <c r="Z7" s="594">
        <v>0.1</v>
      </c>
      <c r="AA7" s="594"/>
      <c r="AB7" s="594"/>
      <c r="AC7" s="594"/>
      <c r="AD7" s="595">
        <v>6233</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899196</v>
      </c>
      <c r="BH7" s="592"/>
      <c r="BI7" s="592"/>
      <c r="BJ7" s="592"/>
      <c r="BK7" s="592"/>
      <c r="BL7" s="592"/>
      <c r="BM7" s="592"/>
      <c r="BN7" s="593"/>
      <c r="BO7" s="594">
        <v>30.6</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1404492</v>
      </c>
      <c r="CS7" s="592"/>
      <c r="CT7" s="592"/>
      <c r="CU7" s="592"/>
      <c r="CV7" s="592"/>
      <c r="CW7" s="592"/>
      <c r="CX7" s="592"/>
      <c r="CY7" s="593"/>
      <c r="CZ7" s="594">
        <v>13.2</v>
      </c>
      <c r="DA7" s="594"/>
      <c r="DB7" s="594"/>
      <c r="DC7" s="594"/>
      <c r="DD7" s="600">
        <v>19558</v>
      </c>
      <c r="DE7" s="592"/>
      <c r="DF7" s="592"/>
      <c r="DG7" s="592"/>
      <c r="DH7" s="592"/>
      <c r="DI7" s="592"/>
      <c r="DJ7" s="592"/>
      <c r="DK7" s="592"/>
      <c r="DL7" s="592"/>
      <c r="DM7" s="592"/>
      <c r="DN7" s="592"/>
      <c r="DO7" s="592"/>
      <c r="DP7" s="593"/>
      <c r="DQ7" s="600">
        <v>1212587</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9341</v>
      </c>
      <c r="S8" s="592"/>
      <c r="T8" s="592"/>
      <c r="U8" s="592"/>
      <c r="V8" s="592"/>
      <c r="W8" s="592"/>
      <c r="X8" s="592"/>
      <c r="Y8" s="593"/>
      <c r="Z8" s="594">
        <v>0.1</v>
      </c>
      <c r="AA8" s="594"/>
      <c r="AB8" s="594"/>
      <c r="AC8" s="594"/>
      <c r="AD8" s="595">
        <v>9341</v>
      </c>
      <c r="AE8" s="595"/>
      <c r="AF8" s="595"/>
      <c r="AG8" s="595"/>
      <c r="AH8" s="595"/>
      <c r="AI8" s="595"/>
      <c r="AJ8" s="595"/>
      <c r="AK8" s="595"/>
      <c r="AL8" s="596">
        <v>0.2</v>
      </c>
      <c r="AM8" s="597"/>
      <c r="AN8" s="597"/>
      <c r="AO8" s="598"/>
      <c r="AP8" s="588" t="s">
        <v>220</v>
      </c>
      <c r="AQ8" s="589"/>
      <c r="AR8" s="589"/>
      <c r="AS8" s="589"/>
      <c r="AT8" s="589"/>
      <c r="AU8" s="589"/>
      <c r="AV8" s="589"/>
      <c r="AW8" s="589"/>
      <c r="AX8" s="589"/>
      <c r="AY8" s="589"/>
      <c r="AZ8" s="589"/>
      <c r="BA8" s="589"/>
      <c r="BB8" s="589"/>
      <c r="BC8" s="589"/>
      <c r="BD8" s="589"/>
      <c r="BE8" s="589"/>
      <c r="BF8" s="590"/>
      <c r="BG8" s="591">
        <v>29442</v>
      </c>
      <c r="BH8" s="592"/>
      <c r="BI8" s="592"/>
      <c r="BJ8" s="592"/>
      <c r="BK8" s="592"/>
      <c r="BL8" s="592"/>
      <c r="BM8" s="592"/>
      <c r="BN8" s="593"/>
      <c r="BO8" s="594">
        <v>1</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2991058</v>
      </c>
      <c r="CS8" s="592"/>
      <c r="CT8" s="592"/>
      <c r="CU8" s="592"/>
      <c r="CV8" s="592"/>
      <c r="CW8" s="592"/>
      <c r="CX8" s="592"/>
      <c r="CY8" s="593"/>
      <c r="CZ8" s="594">
        <v>28.1</v>
      </c>
      <c r="DA8" s="594"/>
      <c r="DB8" s="594"/>
      <c r="DC8" s="594"/>
      <c r="DD8" s="600">
        <v>185574</v>
      </c>
      <c r="DE8" s="592"/>
      <c r="DF8" s="592"/>
      <c r="DG8" s="592"/>
      <c r="DH8" s="592"/>
      <c r="DI8" s="592"/>
      <c r="DJ8" s="592"/>
      <c r="DK8" s="592"/>
      <c r="DL8" s="592"/>
      <c r="DM8" s="592"/>
      <c r="DN8" s="592"/>
      <c r="DO8" s="592"/>
      <c r="DP8" s="593"/>
      <c r="DQ8" s="600">
        <v>1779740</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15597</v>
      </c>
      <c r="S9" s="592"/>
      <c r="T9" s="592"/>
      <c r="U9" s="592"/>
      <c r="V9" s="592"/>
      <c r="W9" s="592"/>
      <c r="X9" s="592"/>
      <c r="Y9" s="593"/>
      <c r="Z9" s="594">
        <v>0.1</v>
      </c>
      <c r="AA9" s="594"/>
      <c r="AB9" s="594"/>
      <c r="AC9" s="594"/>
      <c r="AD9" s="595">
        <v>15597</v>
      </c>
      <c r="AE9" s="595"/>
      <c r="AF9" s="595"/>
      <c r="AG9" s="595"/>
      <c r="AH9" s="595"/>
      <c r="AI9" s="595"/>
      <c r="AJ9" s="595"/>
      <c r="AK9" s="595"/>
      <c r="AL9" s="596">
        <v>0.3</v>
      </c>
      <c r="AM9" s="597"/>
      <c r="AN9" s="597"/>
      <c r="AO9" s="598"/>
      <c r="AP9" s="588" t="s">
        <v>223</v>
      </c>
      <c r="AQ9" s="589"/>
      <c r="AR9" s="589"/>
      <c r="AS9" s="589"/>
      <c r="AT9" s="589"/>
      <c r="AU9" s="589"/>
      <c r="AV9" s="589"/>
      <c r="AW9" s="589"/>
      <c r="AX9" s="589"/>
      <c r="AY9" s="589"/>
      <c r="AZ9" s="589"/>
      <c r="BA9" s="589"/>
      <c r="BB9" s="589"/>
      <c r="BC9" s="589"/>
      <c r="BD9" s="589"/>
      <c r="BE9" s="589"/>
      <c r="BF9" s="590"/>
      <c r="BG9" s="591">
        <v>702109</v>
      </c>
      <c r="BH9" s="592"/>
      <c r="BI9" s="592"/>
      <c r="BJ9" s="592"/>
      <c r="BK9" s="592"/>
      <c r="BL9" s="592"/>
      <c r="BM9" s="592"/>
      <c r="BN9" s="593"/>
      <c r="BO9" s="594">
        <v>23.9</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1526002</v>
      </c>
      <c r="CS9" s="592"/>
      <c r="CT9" s="592"/>
      <c r="CU9" s="592"/>
      <c r="CV9" s="592"/>
      <c r="CW9" s="592"/>
      <c r="CX9" s="592"/>
      <c r="CY9" s="593"/>
      <c r="CZ9" s="594">
        <v>14.3</v>
      </c>
      <c r="DA9" s="594"/>
      <c r="DB9" s="594"/>
      <c r="DC9" s="594"/>
      <c r="DD9" s="600">
        <v>213076</v>
      </c>
      <c r="DE9" s="592"/>
      <c r="DF9" s="592"/>
      <c r="DG9" s="592"/>
      <c r="DH9" s="592"/>
      <c r="DI9" s="592"/>
      <c r="DJ9" s="592"/>
      <c r="DK9" s="592"/>
      <c r="DL9" s="592"/>
      <c r="DM9" s="592"/>
      <c r="DN9" s="592"/>
      <c r="DO9" s="592"/>
      <c r="DP9" s="593"/>
      <c r="DQ9" s="600">
        <v>1006628</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209859</v>
      </c>
      <c r="S10" s="592"/>
      <c r="T10" s="592"/>
      <c r="U10" s="592"/>
      <c r="V10" s="592"/>
      <c r="W10" s="592"/>
      <c r="X10" s="592"/>
      <c r="Y10" s="593"/>
      <c r="Z10" s="594">
        <v>1.9</v>
      </c>
      <c r="AA10" s="594"/>
      <c r="AB10" s="594"/>
      <c r="AC10" s="594"/>
      <c r="AD10" s="595">
        <v>209859</v>
      </c>
      <c r="AE10" s="595"/>
      <c r="AF10" s="595"/>
      <c r="AG10" s="595"/>
      <c r="AH10" s="595"/>
      <c r="AI10" s="595"/>
      <c r="AJ10" s="595"/>
      <c r="AK10" s="595"/>
      <c r="AL10" s="596">
        <v>3.5</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78855</v>
      </c>
      <c r="BH10" s="592"/>
      <c r="BI10" s="592"/>
      <c r="BJ10" s="592"/>
      <c r="BK10" s="592"/>
      <c r="BL10" s="592"/>
      <c r="BM10" s="592"/>
      <c r="BN10" s="593"/>
      <c r="BO10" s="594">
        <v>2.7</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25365</v>
      </c>
      <c r="CS10" s="592"/>
      <c r="CT10" s="592"/>
      <c r="CU10" s="592"/>
      <c r="CV10" s="592"/>
      <c r="CW10" s="592"/>
      <c r="CX10" s="592"/>
      <c r="CY10" s="593"/>
      <c r="CZ10" s="594">
        <v>0.2</v>
      </c>
      <c r="DA10" s="594"/>
      <c r="DB10" s="594"/>
      <c r="DC10" s="594"/>
      <c r="DD10" s="600" t="s">
        <v>112</v>
      </c>
      <c r="DE10" s="592"/>
      <c r="DF10" s="592"/>
      <c r="DG10" s="592"/>
      <c r="DH10" s="592"/>
      <c r="DI10" s="592"/>
      <c r="DJ10" s="592"/>
      <c r="DK10" s="592"/>
      <c r="DL10" s="592"/>
      <c r="DM10" s="592"/>
      <c r="DN10" s="592"/>
      <c r="DO10" s="592"/>
      <c r="DP10" s="593"/>
      <c r="DQ10" s="600">
        <v>34</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8069</v>
      </c>
      <c r="S11" s="592"/>
      <c r="T11" s="592"/>
      <c r="U11" s="592"/>
      <c r="V11" s="592"/>
      <c r="W11" s="592"/>
      <c r="X11" s="592"/>
      <c r="Y11" s="593"/>
      <c r="Z11" s="594">
        <v>0.1</v>
      </c>
      <c r="AA11" s="594"/>
      <c r="AB11" s="594"/>
      <c r="AC11" s="594"/>
      <c r="AD11" s="595">
        <v>8069</v>
      </c>
      <c r="AE11" s="595"/>
      <c r="AF11" s="595"/>
      <c r="AG11" s="595"/>
      <c r="AH11" s="595"/>
      <c r="AI11" s="595"/>
      <c r="AJ11" s="595"/>
      <c r="AK11" s="595"/>
      <c r="AL11" s="596">
        <v>0.1</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88790</v>
      </c>
      <c r="BH11" s="592"/>
      <c r="BI11" s="592"/>
      <c r="BJ11" s="592"/>
      <c r="BK11" s="592"/>
      <c r="BL11" s="592"/>
      <c r="BM11" s="592"/>
      <c r="BN11" s="593"/>
      <c r="BO11" s="594">
        <v>3</v>
      </c>
      <c r="BP11" s="594"/>
      <c r="BQ11" s="594"/>
      <c r="BR11" s="594"/>
      <c r="BS11" s="600" t="s">
        <v>112</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392296</v>
      </c>
      <c r="CS11" s="592"/>
      <c r="CT11" s="592"/>
      <c r="CU11" s="592"/>
      <c r="CV11" s="592"/>
      <c r="CW11" s="592"/>
      <c r="CX11" s="592"/>
      <c r="CY11" s="593"/>
      <c r="CZ11" s="594">
        <v>3.7</v>
      </c>
      <c r="DA11" s="594"/>
      <c r="DB11" s="594"/>
      <c r="DC11" s="594"/>
      <c r="DD11" s="600">
        <v>209251</v>
      </c>
      <c r="DE11" s="592"/>
      <c r="DF11" s="592"/>
      <c r="DG11" s="592"/>
      <c r="DH11" s="592"/>
      <c r="DI11" s="592"/>
      <c r="DJ11" s="592"/>
      <c r="DK11" s="592"/>
      <c r="DL11" s="592"/>
      <c r="DM11" s="592"/>
      <c r="DN11" s="592"/>
      <c r="DO11" s="592"/>
      <c r="DP11" s="593"/>
      <c r="DQ11" s="600">
        <v>184005</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1478455</v>
      </c>
      <c r="BH12" s="592"/>
      <c r="BI12" s="592"/>
      <c r="BJ12" s="592"/>
      <c r="BK12" s="592"/>
      <c r="BL12" s="592"/>
      <c r="BM12" s="592"/>
      <c r="BN12" s="593"/>
      <c r="BO12" s="594">
        <v>50.4</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545064</v>
      </c>
      <c r="CS12" s="592"/>
      <c r="CT12" s="592"/>
      <c r="CU12" s="592"/>
      <c r="CV12" s="592"/>
      <c r="CW12" s="592"/>
      <c r="CX12" s="592"/>
      <c r="CY12" s="593"/>
      <c r="CZ12" s="594">
        <v>5.0999999999999996</v>
      </c>
      <c r="DA12" s="594"/>
      <c r="DB12" s="594"/>
      <c r="DC12" s="594"/>
      <c r="DD12" s="600">
        <v>10108</v>
      </c>
      <c r="DE12" s="592"/>
      <c r="DF12" s="592"/>
      <c r="DG12" s="592"/>
      <c r="DH12" s="592"/>
      <c r="DI12" s="592"/>
      <c r="DJ12" s="592"/>
      <c r="DK12" s="592"/>
      <c r="DL12" s="592"/>
      <c r="DM12" s="592"/>
      <c r="DN12" s="592"/>
      <c r="DO12" s="592"/>
      <c r="DP12" s="593"/>
      <c r="DQ12" s="600">
        <v>371463</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22592</v>
      </c>
      <c r="S13" s="592"/>
      <c r="T13" s="592"/>
      <c r="U13" s="592"/>
      <c r="V13" s="592"/>
      <c r="W13" s="592"/>
      <c r="X13" s="592"/>
      <c r="Y13" s="593"/>
      <c r="Z13" s="594">
        <v>0.2</v>
      </c>
      <c r="AA13" s="594"/>
      <c r="AB13" s="594"/>
      <c r="AC13" s="594"/>
      <c r="AD13" s="595">
        <v>22592</v>
      </c>
      <c r="AE13" s="595"/>
      <c r="AF13" s="595"/>
      <c r="AG13" s="595"/>
      <c r="AH13" s="595"/>
      <c r="AI13" s="595"/>
      <c r="AJ13" s="595"/>
      <c r="AK13" s="595"/>
      <c r="AL13" s="596">
        <v>0.4</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1476747</v>
      </c>
      <c r="BH13" s="592"/>
      <c r="BI13" s="592"/>
      <c r="BJ13" s="592"/>
      <c r="BK13" s="592"/>
      <c r="BL13" s="592"/>
      <c r="BM13" s="592"/>
      <c r="BN13" s="593"/>
      <c r="BO13" s="594">
        <v>50.3</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870849</v>
      </c>
      <c r="CS13" s="592"/>
      <c r="CT13" s="592"/>
      <c r="CU13" s="592"/>
      <c r="CV13" s="592"/>
      <c r="CW13" s="592"/>
      <c r="CX13" s="592"/>
      <c r="CY13" s="593"/>
      <c r="CZ13" s="594">
        <v>8.1999999999999993</v>
      </c>
      <c r="DA13" s="594"/>
      <c r="DB13" s="594"/>
      <c r="DC13" s="594"/>
      <c r="DD13" s="600">
        <v>582086</v>
      </c>
      <c r="DE13" s="592"/>
      <c r="DF13" s="592"/>
      <c r="DG13" s="592"/>
      <c r="DH13" s="592"/>
      <c r="DI13" s="592"/>
      <c r="DJ13" s="592"/>
      <c r="DK13" s="592"/>
      <c r="DL13" s="592"/>
      <c r="DM13" s="592"/>
      <c r="DN13" s="592"/>
      <c r="DO13" s="592"/>
      <c r="DP13" s="593"/>
      <c r="DQ13" s="600">
        <v>334879</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45795</v>
      </c>
      <c r="BH14" s="592"/>
      <c r="BI14" s="592"/>
      <c r="BJ14" s="592"/>
      <c r="BK14" s="592"/>
      <c r="BL14" s="592"/>
      <c r="BM14" s="592"/>
      <c r="BN14" s="593"/>
      <c r="BO14" s="594">
        <v>1.6</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578612</v>
      </c>
      <c r="CS14" s="592"/>
      <c r="CT14" s="592"/>
      <c r="CU14" s="592"/>
      <c r="CV14" s="592"/>
      <c r="CW14" s="592"/>
      <c r="CX14" s="592"/>
      <c r="CY14" s="593"/>
      <c r="CZ14" s="594">
        <v>5.4</v>
      </c>
      <c r="DA14" s="594"/>
      <c r="DB14" s="594"/>
      <c r="DC14" s="594"/>
      <c r="DD14" s="600">
        <v>166080</v>
      </c>
      <c r="DE14" s="592"/>
      <c r="DF14" s="592"/>
      <c r="DG14" s="592"/>
      <c r="DH14" s="592"/>
      <c r="DI14" s="592"/>
      <c r="DJ14" s="592"/>
      <c r="DK14" s="592"/>
      <c r="DL14" s="592"/>
      <c r="DM14" s="592"/>
      <c r="DN14" s="592"/>
      <c r="DO14" s="592"/>
      <c r="DP14" s="593"/>
      <c r="DQ14" s="600">
        <v>417396</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6315</v>
      </c>
      <c r="S15" s="592"/>
      <c r="T15" s="592"/>
      <c r="U15" s="592"/>
      <c r="V15" s="592"/>
      <c r="W15" s="592"/>
      <c r="X15" s="592"/>
      <c r="Y15" s="593"/>
      <c r="Z15" s="594">
        <v>0.1</v>
      </c>
      <c r="AA15" s="594"/>
      <c r="AB15" s="594"/>
      <c r="AC15" s="594"/>
      <c r="AD15" s="595">
        <v>6315</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179092</v>
      </c>
      <c r="BH15" s="592"/>
      <c r="BI15" s="592"/>
      <c r="BJ15" s="592"/>
      <c r="BK15" s="592"/>
      <c r="BL15" s="592"/>
      <c r="BM15" s="592"/>
      <c r="BN15" s="593"/>
      <c r="BO15" s="594">
        <v>6.1</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777420</v>
      </c>
      <c r="CS15" s="592"/>
      <c r="CT15" s="592"/>
      <c r="CU15" s="592"/>
      <c r="CV15" s="592"/>
      <c r="CW15" s="592"/>
      <c r="CX15" s="592"/>
      <c r="CY15" s="593"/>
      <c r="CZ15" s="594">
        <v>7.3</v>
      </c>
      <c r="DA15" s="594"/>
      <c r="DB15" s="594"/>
      <c r="DC15" s="594"/>
      <c r="DD15" s="600">
        <v>96320</v>
      </c>
      <c r="DE15" s="592"/>
      <c r="DF15" s="592"/>
      <c r="DG15" s="592"/>
      <c r="DH15" s="592"/>
      <c r="DI15" s="592"/>
      <c r="DJ15" s="592"/>
      <c r="DK15" s="592"/>
      <c r="DL15" s="592"/>
      <c r="DM15" s="592"/>
      <c r="DN15" s="592"/>
      <c r="DO15" s="592"/>
      <c r="DP15" s="593"/>
      <c r="DQ15" s="600">
        <v>680816</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3237117</v>
      </c>
      <c r="S16" s="592"/>
      <c r="T16" s="592"/>
      <c r="U16" s="592"/>
      <c r="V16" s="592"/>
      <c r="W16" s="592"/>
      <c r="X16" s="592"/>
      <c r="Y16" s="593"/>
      <c r="Z16" s="594">
        <v>29.1</v>
      </c>
      <c r="AA16" s="594"/>
      <c r="AB16" s="594"/>
      <c r="AC16" s="594"/>
      <c r="AD16" s="595">
        <v>2749718</v>
      </c>
      <c r="AE16" s="595"/>
      <c r="AF16" s="595"/>
      <c r="AG16" s="595"/>
      <c r="AH16" s="595"/>
      <c r="AI16" s="595"/>
      <c r="AJ16" s="595"/>
      <c r="AK16" s="595"/>
      <c r="AL16" s="596">
        <v>46.2</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6009</v>
      </c>
      <c r="CS16" s="592"/>
      <c r="CT16" s="592"/>
      <c r="CU16" s="592"/>
      <c r="CV16" s="592"/>
      <c r="CW16" s="592"/>
      <c r="CX16" s="592"/>
      <c r="CY16" s="593"/>
      <c r="CZ16" s="594">
        <v>0.1</v>
      </c>
      <c r="DA16" s="594"/>
      <c r="DB16" s="594"/>
      <c r="DC16" s="594"/>
      <c r="DD16" s="600" t="s">
        <v>112</v>
      </c>
      <c r="DE16" s="592"/>
      <c r="DF16" s="592"/>
      <c r="DG16" s="592"/>
      <c r="DH16" s="592"/>
      <c r="DI16" s="592"/>
      <c r="DJ16" s="592"/>
      <c r="DK16" s="592"/>
      <c r="DL16" s="592"/>
      <c r="DM16" s="592"/>
      <c r="DN16" s="592"/>
      <c r="DO16" s="592"/>
      <c r="DP16" s="593"/>
      <c r="DQ16" s="600">
        <v>614</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2749718</v>
      </c>
      <c r="S17" s="592"/>
      <c r="T17" s="592"/>
      <c r="U17" s="592"/>
      <c r="V17" s="592"/>
      <c r="W17" s="592"/>
      <c r="X17" s="592"/>
      <c r="Y17" s="593"/>
      <c r="Z17" s="594">
        <v>24.7</v>
      </c>
      <c r="AA17" s="594"/>
      <c r="AB17" s="594"/>
      <c r="AC17" s="594"/>
      <c r="AD17" s="595">
        <v>2749718</v>
      </c>
      <c r="AE17" s="595"/>
      <c r="AF17" s="595"/>
      <c r="AG17" s="595"/>
      <c r="AH17" s="595"/>
      <c r="AI17" s="595"/>
      <c r="AJ17" s="595"/>
      <c r="AK17" s="595"/>
      <c r="AL17" s="596">
        <v>46.2</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1288072</v>
      </c>
      <c r="CS17" s="592"/>
      <c r="CT17" s="592"/>
      <c r="CU17" s="592"/>
      <c r="CV17" s="592"/>
      <c r="CW17" s="592"/>
      <c r="CX17" s="592"/>
      <c r="CY17" s="593"/>
      <c r="CZ17" s="594">
        <v>12.1</v>
      </c>
      <c r="DA17" s="594"/>
      <c r="DB17" s="594"/>
      <c r="DC17" s="594"/>
      <c r="DD17" s="600" t="s">
        <v>112</v>
      </c>
      <c r="DE17" s="592"/>
      <c r="DF17" s="592"/>
      <c r="DG17" s="592"/>
      <c r="DH17" s="592"/>
      <c r="DI17" s="592"/>
      <c r="DJ17" s="592"/>
      <c r="DK17" s="592"/>
      <c r="DL17" s="592"/>
      <c r="DM17" s="592"/>
      <c r="DN17" s="592"/>
      <c r="DO17" s="592"/>
      <c r="DP17" s="593"/>
      <c r="DQ17" s="600">
        <v>1244337</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487399</v>
      </c>
      <c r="S18" s="592"/>
      <c r="T18" s="592"/>
      <c r="U18" s="592"/>
      <c r="V18" s="592"/>
      <c r="W18" s="592"/>
      <c r="X18" s="592"/>
      <c r="Y18" s="593"/>
      <c r="Z18" s="594">
        <v>4.4000000000000004</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v>105241</v>
      </c>
      <c r="CS18" s="592"/>
      <c r="CT18" s="592"/>
      <c r="CU18" s="592"/>
      <c r="CV18" s="592"/>
      <c r="CW18" s="592"/>
      <c r="CX18" s="592"/>
      <c r="CY18" s="593"/>
      <c r="CZ18" s="594">
        <v>1</v>
      </c>
      <c r="DA18" s="594"/>
      <c r="DB18" s="594"/>
      <c r="DC18" s="594"/>
      <c r="DD18" s="600" t="s">
        <v>112</v>
      </c>
      <c r="DE18" s="592"/>
      <c r="DF18" s="592"/>
      <c r="DG18" s="592"/>
      <c r="DH18" s="592"/>
      <c r="DI18" s="592"/>
      <c r="DJ18" s="592"/>
      <c r="DK18" s="592"/>
      <c r="DL18" s="592"/>
      <c r="DM18" s="592"/>
      <c r="DN18" s="592"/>
      <c r="DO18" s="592"/>
      <c r="DP18" s="593"/>
      <c r="DQ18" s="600">
        <v>104803</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t="s">
        <v>112</v>
      </c>
      <c r="S19" s="592"/>
      <c r="T19" s="592"/>
      <c r="U19" s="592"/>
      <c r="V19" s="592"/>
      <c r="W19" s="592"/>
      <c r="X19" s="592"/>
      <c r="Y19" s="593"/>
      <c r="Z19" s="594" t="s">
        <v>112</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332539</v>
      </c>
      <c r="BH19" s="592"/>
      <c r="BI19" s="592"/>
      <c r="BJ19" s="592"/>
      <c r="BK19" s="592"/>
      <c r="BL19" s="592"/>
      <c r="BM19" s="592"/>
      <c r="BN19" s="593"/>
      <c r="BO19" s="594">
        <v>11.3</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6505336</v>
      </c>
      <c r="S20" s="592"/>
      <c r="T20" s="592"/>
      <c r="U20" s="592"/>
      <c r="V20" s="592"/>
      <c r="W20" s="592"/>
      <c r="X20" s="592"/>
      <c r="Y20" s="593"/>
      <c r="Z20" s="594">
        <v>58.4</v>
      </c>
      <c r="AA20" s="594"/>
      <c r="AB20" s="594"/>
      <c r="AC20" s="594"/>
      <c r="AD20" s="595">
        <v>5892038</v>
      </c>
      <c r="AE20" s="595"/>
      <c r="AF20" s="595"/>
      <c r="AG20" s="595"/>
      <c r="AH20" s="595"/>
      <c r="AI20" s="595"/>
      <c r="AJ20" s="595"/>
      <c r="AK20" s="595"/>
      <c r="AL20" s="596">
        <v>99</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332539</v>
      </c>
      <c r="BH20" s="592"/>
      <c r="BI20" s="592"/>
      <c r="BJ20" s="592"/>
      <c r="BK20" s="592"/>
      <c r="BL20" s="592"/>
      <c r="BM20" s="592"/>
      <c r="BN20" s="593"/>
      <c r="BO20" s="594">
        <v>11.3</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10655767</v>
      </c>
      <c r="CS20" s="592"/>
      <c r="CT20" s="592"/>
      <c r="CU20" s="592"/>
      <c r="CV20" s="592"/>
      <c r="CW20" s="592"/>
      <c r="CX20" s="592"/>
      <c r="CY20" s="593"/>
      <c r="CZ20" s="594">
        <v>100</v>
      </c>
      <c r="DA20" s="594"/>
      <c r="DB20" s="594"/>
      <c r="DC20" s="594"/>
      <c r="DD20" s="600">
        <v>1482053</v>
      </c>
      <c r="DE20" s="592"/>
      <c r="DF20" s="592"/>
      <c r="DG20" s="592"/>
      <c r="DH20" s="592"/>
      <c r="DI20" s="592"/>
      <c r="DJ20" s="592"/>
      <c r="DK20" s="592"/>
      <c r="DL20" s="592"/>
      <c r="DM20" s="592"/>
      <c r="DN20" s="592"/>
      <c r="DO20" s="592"/>
      <c r="DP20" s="593"/>
      <c r="DQ20" s="600">
        <v>7482569</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1584</v>
      </c>
      <c r="S21" s="592"/>
      <c r="T21" s="592"/>
      <c r="U21" s="592"/>
      <c r="V21" s="592"/>
      <c r="W21" s="592"/>
      <c r="X21" s="592"/>
      <c r="Y21" s="593"/>
      <c r="Z21" s="594">
        <v>0</v>
      </c>
      <c r="AA21" s="594"/>
      <c r="AB21" s="594"/>
      <c r="AC21" s="594"/>
      <c r="AD21" s="595">
        <v>1584</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206640</v>
      </c>
      <c r="BH21" s="592"/>
      <c r="BI21" s="592"/>
      <c r="BJ21" s="592"/>
      <c r="BK21" s="592"/>
      <c r="BL21" s="592"/>
      <c r="BM21" s="592"/>
      <c r="BN21" s="593"/>
      <c r="BO21" s="594">
        <v>7</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5120</v>
      </c>
      <c r="S22" s="592"/>
      <c r="T22" s="592"/>
      <c r="U22" s="592"/>
      <c r="V22" s="592"/>
      <c r="W22" s="592"/>
      <c r="X22" s="592"/>
      <c r="Y22" s="593"/>
      <c r="Z22" s="594">
        <v>0</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202101</v>
      </c>
      <c r="S23" s="592"/>
      <c r="T23" s="592"/>
      <c r="U23" s="592"/>
      <c r="V23" s="592"/>
      <c r="W23" s="592"/>
      <c r="X23" s="592"/>
      <c r="Y23" s="593"/>
      <c r="Z23" s="594">
        <v>1.8</v>
      </c>
      <c r="AA23" s="594"/>
      <c r="AB23" s="594"/>
      <c r="AC23" s="594"/>
      <c r="AD23" s="595">
        <v>15332</v>
      </c>
      <c r="AE23" s="595"/>
      <c r="AF23" s="595"/>
      <c r="AG23" s="595"/>
      <c r="AH23" s="595"/>
      <c r="AI23" s="595"/>
      <c r="AJ23" s="595"/>
      <c r="AK23" s="595"/>
      <c r="AL23" s="596">
        <v>0.3</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v>125899</v>
      </c>
      <c r="BH23" s="592"/>
      <c r="BI23" s="592"/>
      <c r="BJ23" s="592"/>
      <c r="BK23" s="592"/>
      <c r="BL23" s="592"/>
      <c r="BM23" s="592"/>
      <c r="BN23" s="593"/>
      <c r="BO23" s="594">
        <v>4.3</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91558</v>
      </c>
      <c r="S24" s="592"/>
      <c r="T24" s="592"/>
      <c r="U24" s="592"/>
      <c r="V24" s="592"/>
      <c r="W24" s="592"/>
      <c r="X24" s="592"/>
      <c r="Y24" s="593"/>
      <c r="Z24" s="594">
        <v>0.8</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5007998</v>
      </c>
      <c r="CS24" s="581"/>
      <c r="CT24" s="581"/>
      <c r="CU24" s="581"/>
      <c r="CV24" s="581"/>
      <c r="CW24" s="581"/>
      <c r="CX24" s="581"/>
      <c r="CY24" s="582"/>
      <c r="CZ24" s="618">
        <v>47</v>
      </c>
      <c r="DA24" s="619"/>
      <c r="DB24" s="619"/>
      <c r="DC24" s="620"/>
      <c r="DD24" s="617">
        <v>3815690</v>
      </c>
      <c r="DE24" s="581"/>
      <c r="DF24" s="581"/>
      <c r="DG24" s="581"/>
      <c r="DH24" s="581"/>
      <c r="DI24" s="581"/>
      <c r="DJ24" s="581"/>
      <c r="DK24" s="582"/>
      <c r="DL24" s="617">
        <v>3691444</v>
      </c>
      <c r="DM24" s="581"/>
      <c r="DN24" s="581"/>
      <c r="DO24" s="581"/>
      <c r="DP24" s="581"/>
      <c r="DQ24" s="581"/>
      <c r="DR24" s="581"/>
      <c r="DS24" s="581"/>
      <c r="DT24" s="581"/>
      <c r="DU24" s="581"/>
      <c r="DV24" s="582"/>
      <c r="DW24" s="585">
        <v>57.4</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1381680</v>
      </c>
      <c r="S25" s="592"/>
      <c r="T25" s="592"/>
      <c r="U25" s="592"/>
      <c r="V25" s="592"/>
      <c r="W25" s="592"/>
      <c r="X25" s="592"/>
      <c r="Y25" s="593"/>
      <c r="Z25" s="594">
        <v>12.4</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2424484</v>
      </c>
      <c r="CS25" s="623"/>
      <c r="CT25" s="623"/>
      <c r="CU25" s="623"/>
      <c r="CV25" s="623"/>
      <c r="CW25" s="623"/>
      <c r="CX25" s="623"/>
      <c r="CY25" s="624"/>
      <c r="CZ25" s="625">
        <v>22.8</v>
      </c>
      <c r="DA25" s="626"/>
      <c r="DB25" s="626"/>
      <c r="DC25" s="627"/>
      <c r="DD25" s="600">
        <v>2116733</v>
      </c>
      <c r="DE25" s="623"/>
      <c r="DF25" s="623"/>
      <c r="DG25" s="623"/>
      <c r="DH25" s="623"/>
      <c r="DI25" s="623"/>
      <c r="DJ25" s="623"/>
      <c r="DK25" s="624"/>
      <c r="DL25" s="600">
        <v>2010892</v>
      </c>
      <c r="DM25" s="623"/>
      <c r="DN25" s="623"/>
      <c r="DO25" s="623"/>
      <c r="DP25" s="623"/>
      <c r="DQ25" s="623"/>
      <c r="DR25" s="623"/>
      <c r="DS25" s="623"/>
      <c r="DT25" s="623"/>
      <c r="DU25" s="623"/>
      <c r="DV25" s="624"/>
      <c r="DW25" s="596">
        <v>31.3</v>
      </c>
      <c r="DX25" s="621"/>
      <c r="DY25" s="621"/>
      <c r="DZ25" s="621"/>
      <c r="EA25" s="621"/>
      <c r="EB25" s="621"/>
      <c r="EC25" s="622"/>
    </row>
    <row r="26" spans="2:133" ht="11.25" customHeight="1">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1621073</v>
      </c>
      <c r="CS26" s="592"/>
      <c r="CT26" s="592"/>
      <c r="CU26" s="592"/>
      <c r="CV26" s="592"/>
      <c r="CW26" s="592"/>
      <c r="CX26" s="592"/>
      <c r="CY26" s="593"/>
      <c r="CZ26" s="625">
        <v>15.2</v>
      </c>
      <c r="DA26" s="626"/>
      <c r="DB26" s="626"/>
      <c r="DC26" s="627"/>
      <c r="DD26" s="600">
        <v>1365394</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21"/>
      <c r="DY26" s="621"/>
      <c r="DZ26" s="621"/>
      <c r="EA26" s="621"/>
      <c r="EB26" s="621"/>
      <c r="EC26" s="622"/>
    </row>
    <row r="27" spans="2:133" ht="11.25" customHeight="1">
      <c r="B27" s="588" t="s">
        <v>279</v>
      </c>
      <c r="C27" s="589"/>
      <c r="D27" s="589"/>
      <c r="E27" s="589"/>
      <c r="F27" s="589"/>
      <c r="G27" s="589"/>
      <c r="H27" s="589"/>
      <c r="I27" s="589"/>
      <c r="J27" s="589"/>
      <c r="K27" s="589"/>
      <c r="L27" s="589"/>
      <c r="M27" s="589"/>
      <c r="N27" s="589"/>
      <c r="O27" s="589"/>
      <c r="P27" s="589"/>
      <c r="Q27" s="590"/>
      <c r="R27" s="591">
        <v>553129</v>
      </c>
      <c r="S27" s="592"/>
      <c r="T27" s="592"/>
      <c r="U27" s="592"/>
      <c r="V27" s="592"/>
      <c r="W27" s="592"/>
      <c r="X27" s="592"/>
      <c r="Y27" s="593"/>
      <c r="Z27" s="594">
        <v>5</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2935077</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1295442</v>
      </c>
      <c r="CS27" s="623"/>
      <c r="CT27" s="623"/>
      <c r="CU27" s="623"/>
      <c r="CV27" s="623"/>
      <c r="CW27" s="623"/>
      <c r="CX27" s="623"/>
      <c r="CY27" s="624"/>
      <c r="CZ27" s="625">
        <v>12.2</v>
      </c>
      <c r="DA27" s="626"/>
      <c r="DB27" s="626"/>
      <c r="DC27" s="627"/>
      <c r="DD27" s="600">
        <v>454620</v>
      </c>
      <c r="DE27" s="623"/>
      <c r="DF27" s="623"/>
      <c r="DG27" s="623"/>
      <c r="DH27" s="623"/>
      <c r="DI27" s="623"/>
      <c r="DJ27" s="623"/>
      <c r="DK27" s="624"/>
      <c r="DL27" s="600">
        <v>436253</v>
      </c>
      <c r="DM27" s="623"/>
      <c r="DN27" s="623"/>
      <c r="DO27" s="623"/>
      <c r="DP27" s="623"/>
      <c r="DQ27" s="623"/>
      <c r="DR27" s="623"/>
      <c r="DS27" s="623"/>
      <c r="DT27" s="623"/>
      <c r="DU27" s="623"/>
      <c r="DV27" s="624"/>
      <c r="DW27" s="596">
        <v>6.8</v>
      </c>
      <c r="DX27" s="621"/>
      <c r="DY27" s="621"/>
      <c r="DZ27" s="621"/>
      <c r="EA27" s="621"/>
      <c r="EB27" s="621"/>
      <c r="EC27" s="622"/>
    </row>
    <row r="28" spans="2:133" ht="11.25" customHeight="1">
      <c r="B28" s="588" t="s">
        <v>282</v>
      </c>
      <c r="C28" s="589"/>
      <c r="D28" s="589"/>
      <c r="E28" s="589"/>
      <c r="F28" s="589"/>
      <c r="G28" s="589"/>
      <c r="H28" s="589"/>
      <c r="I28" s="589"/>
      <c r="J28" s="589"/>
      <c r="K28" s="589"/>
      <c r="L28" s="589"/>
      <c r="M28" s="589"/>
      <c r="N28" s="589"/>
      <c r="O28" s="589"/>
      <c r="P28" s="589"/>
      <c r="Q28" s="590"/>
      <c r="R28" s="591">
        <v>71298</v>
      </c>
      <c r="S28" s="592"/>
      <c r="T28" s="592"/>
      <c r="U28" s="592"/>
      <c r="V28" s="592"/>
      <c r="W28" s="592"/>
      <c r="X28" s="592"/>
      <c r="Y28" s="593"/>
      <c r="Z28" s="594">
        <v>0.6</v>
      </c>
      <c r="AA28" s="594"/>
      <c r="AB28" s="594"/>
      <c r="AC28" s="594"/>
      <c r="AD28" s="595">
        <v>41764</v>
      </c>
      <c r="AE28" s="595"/>
      <c r="AF28" s="595"/>
      <c r="AG28" s="595"/>
      <c r="AH28" s="595"/>
      <c r="AI28" s="595"/>
      <c r="AJ28" s="595"/>
      <c r="AK28" s="595"/>
      <c r="AL28" s="596">
        <v>0.7</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1288072</v>
      </c>
      <c r="CS28" s="592"/>
      <c r="CT28" s="592"/>
      <c r="CU28" s="592"/>
      <c r="CV28" s="592"/>
      <c r="CW28" s="592"/>
      <c r="CX28" s="592"/>
      <c r="CY28" s="593"/>
      <c r="CZ28" s="625">
        <v>12.1</v>
      </c>
      <c r="DA28" s="626"/>
      <c r="DB28" s="626"/>
      <c r="DC28" s="627"/>
      <c r="DD28" s="600">
        <v>1244337</v>
      </c>
      <c r="DE28" s="592"/>
      <c r="DF28" s="592"/>
      <c r="DG28" s="592"/>
      <c r="DH28" s="592"/>
      <c r="DI28" s="592"/>
      <c r="DJ28" s="592"/>
      <c r="DK28" s="593"/>
      <c r="DL28" s="600">
        <v>1244299</v>
      </c>
      <c r="DM28" s="592"/>
      <c r="DN28" s="592"/>
      <c r="DO28" s="592"/>
      <c r="DP28" s="592"/>
      <c r="DQ28" s="592"/>
      <c r="DR28" s="592"/>
      <c r="DS28" s="592"/>
      <c r="DT28" s="592"/>
      <c r="DU28" s="592"/>
      <c r="DV28" s="593"/>
      <c r="DW28" s="596">
        <v>19.3</v>
      </c>
      <c r="DX28" s="621"/>
      <c r="DY28" s="621"/>
      <c r="DZ28" s="621"/>
      <c r="EA28" s="621"/>
      <c r="EB28" s="621"/>
      <c r="EC28" s="622"/>
    </row>
    <row r="29" spans="2:133" ht="11.25" customHeight="1">
      <c r="B29" s="588" t="s">
        <v>284</v>
      </c>
      <c r="C29" s="589"/>
      <c r="D29" s="589"/>
      <c r="E29" s="589"/>
      <c r="F29" s="589"/>
      <c r="G29" s="589"/>
      <c r="H29" s="589"/>
      <c r="I29" s="589"/>
      <c r="J29" s="589"/>
      <c r="K29" s="589"/>
      <c r="L29" s="589"/>
      <c r="M29" s="589"/>
      <c r="N29" s="589"/>
      <c r="O29" s="589"/>
      <c r="P29" s="589"/>
      <c r="Q29" s="590"/>
      <c r="R29" s="591">
        <v>41358</v>
      </c>
      <c r="S29" s="592"/>
      <c r="T29" s="592"/>
      <c r="U29" s="592"/>
      <c r="V29" s="592"/>
      <c r="W29" s="592"/>
      <c r="X29" s="592"/>
      <c r="Y29" s="593"/>
      <c r="Z29" s="594">
        <v>0.4</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1288072</v>
      </c>
      <c r="CS29" s="623"/>
      <c r="CT29" s="623"/>
      <c r="CU29" s="623"/>
      <c r="CV29" s="623"/>
      <c r="CW29" s="623"/>
      <c r="CX29" s="623"/>
      <c r="CY29" s="624"/>
      <c r="CZ29" s="625">
        <v>12.1</v>
      </c>
      <c r="DA29" s="626"/>
      <c r="DB29" s="626"/>
      <c r="DC29" s="627"/>
      <c r="DD29" s="600">
        <v>1244337</v>
      </c>
      <c r="DE29" s="623"/>
      <c r="DF29" s="623"/>
      <c r="DG29" s="623"/>
      <c r="DH29" s="623"/>
      <c r="DI29" s="623"/>
      <c r="DJ29" s="623"/>
      <c r="DK29" s="624"/>
      <c r="DL29" s="600">
        <v>1244299</v>
      </c>
      <c r="DM29" s="623"/>
      <c r="DN29" s="623"/>
      <c r="DO29" s="623"/>
      <c r="DP29" s="623"/>
      <c r="DQ29" s="623"/>
      <c r="DR29" s="623"/>
      <c r="DS29" s="623"/>
      <c r="DT29" s="623"/>
      <c r="DU29" s="623"/>
      <c r="DV29" s="624"/>
      <c r="DW29" s="596">
        <v>19.3</v>
      </c>
      <c r="DX29" s="621"/>
      <c r="DY29" s="621"/>
      <c r="DZ29" s="621"/>
      <c r="EA29" s="621"/>
      <c r="EB29" s="621"/>
      <c r="EC29" s="622"/>
    </row>
    <row r="30" spans="2:133" ht="11.25" customHeight="1">
      <c r="B30" s="588" t="s">
        <v>289</v>
      </c>
      <c r="C30" s="589"/>
      <c r="D30" s="589"/>
      <c r="E30" s="589"/>
      <c r="F30" s="589"/>
      <c r="G30" s="589"/>
      <c r="H30" s="589"/>
      <c r="I30" s="589"/>
      <c r="J30" s="589"/>
      <c r="K30" s="589"/>
      <c r="L30" s="589"/>
      <c r="M30" s="589"/>
      <c r="N30" s="589"/>
      <c r="O30" s="589"/>
      <c r="P30" s="589"/>
      <c r="Q30" s="590"/>
      <c r="R30" s="591">
        <v>229331</v>
      </c>
      <c r="S30" s="592"/>
      <c r="T30" s="592"/>
      <c r="U30" s="592"/>
      <c r="V30" s="592"/>
      <c r="W30" s="592"/>
      <c r="X30" s="592"/>
      <c r="Y30" s="593"/>
      <c r="Z30" s="594">
        <v>2.1</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95.3</v>
      </c>
      <c r="BH30" s="650"/>
      <c r="BI30" s="650"/>
      <c r="BJ30" s="650"/>
      <c r="BK30" s="650"/>
      <c r="BL30" s="650"/>
      <c r="BM30" s="586">
        <v>83.7</v>
      </c>
      <c r="BN30" s="650"/>
      <c r="BO30" s="650"/>
      <c r="BP30" s="650"/>
      <c r="BQ30" s="651"/>
      <c r="BR30" s="649">
        <v>95</v>
      </c>
      <c r="BS30" s="650"/>
      <c r="BT30" s="650"/>
      <c r="BU30" s="650"/>
      <c r="BV30" s="650"/>
      <c r="BW30" s="650"/>
      <c r="BX30" s="586">
        <v>83.7</v>
      </c>
      <c r="BY30" s="650"/>
      <c r="BZ30" s="650"/>
      <c r="CA30" s="650"/>
      <c r="CB30" s="651"/>
      <c r="CD30" s="654"/>
      <c r="CE30" s="655"/>
      <c r="CF30" s="605" t="s">
        <v>292</v>
      </c>
      <c r="CG30" s="606"/>
      <c r="CH30" s="606"/>
      <c r="CI30" s="606"/>
      <c r="CJ30" s="606"/>
      <c r="CK30" s="606"/>
      <c r="CL30" s="606"/>
      <c r="CM30" s="606"/>
      <c r="CN30" s="606"/>
      <c r="CO30" s="606"/>
      <c r="CP30" s="606"/>
      <c r="CQ30" s="607"/>
      <c r="CR30" s="591">
        <v>1128183</v>
      </c>
      <c r="CS30" s="592"/>
      <c r="CT30" s="592"/>
      <c r="CU30" s="592"/>
      <c r="CV30" s="592"/>
      <c r="CW30" s="592"/>
      <c r="CX30" s="592"/>
      <c r="CY30" s="593"/>
      <c r="CZ30" s="625">
        <v>10.6</v>
      </c>
      <c r="DA30" s="626"/>
      <c r="DB30" s="626"/>
      <c r="DC30" s="627"/>
      <c r="DD30" s="600">
        <v>1089746</v>
      </c>
      <c r="DE30" s="592"/>
      <c r="DF30" s="592"/>
      <c r="DG30" s="592"/>
      <c r="DH30" s="592"/>
      <c r="DI30" s="592"/>
      <c r="DJ30" s="592"/>
      <c r="DK30" s="593"/>
      <c r="DL30" s="600">
        <v>1089746</v>
      </c>
      <c r="DM30" s="592"/>
      <c r="DN30" s="592"/>
      <c r="DO30" s="592"/>
      <c r="DP30" s="592"/>
      <c r="DQ30" s="592"/>
      <c r="DR30" s="592"/>
      <c r="DS30" s="592"/>
      <c r="DT30" s="592"/>
      <c r="DU30" s="592"/>
      <c r="DV30" s="593"/>
      <c r="DW30" s="596">
        <v>16.899999999999999</v>
      </c>
      <c r="DX30" s="621"/>
      <c r="DY30" s="621"/>
      <c r="DZ30" s="621"/>
      <c r="EA30" s="621"/>
      <c r="EB30" s="621"/>
      <c r="EC30" s="622"/>
    </row>
    <row r="31" spans="2:133" ht="11.25" customHeight="1">
      <c r="B31" s="588" t="s">
        <v>293</v>
      </c>
      <c r="C31" s="589"/>
      <c r="D31" s="589"/>
      <c r="E31" s="589"/>
      <c r="F31" s="589"/>
      <c r="G31" s="589"/>
      <c r="H31" s="589"/>
      <c r="I31" s="589"/>
      <c r="J31" s="589"/>
      <c r="K31" s="589"/>
      <c r="L31" s="589"/>
      <c r="M31" s="589"/>
      <c r="N31" s="589"/>
      <c r="O31" s="589"/>
      <c r="P31" s="589"/>
      <c r="Q31" s="590"/>
      <c r="R31" s="591">
        <v>403579</v>
      </c>
      <c r="S31" s="592"/>
      <c r="T31" s="592"/>
      <c r="U31" s="592"/>
      <c r="V31" s="592"/>
      <c r="W31" s="592"/>
      <c r="X31" s="592"/>
      <c r="Y31" s="593"/>
      <c r="Z31" s="594">
        <v>3.6</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97.9</v>
      </c>
      <c r="BH31" s="623"/>
      <c r="BI31" s="623"/>
      <c r="BJ31" s="623"/>
      <c r="BK31" s="623"/>
      <c r="BL31" s="623"/>
      <c r="BM31" s="597">
        <v>94.2</v>
      </c>
      <c r="BN31" s="647"/>
      <c r="BO31" s="647"/>
      <c r="BP31" s="647"/>
      <c r="BQ31" s="648"/>
      <c r="BR31" s="646">
        <v>97.6</v>
      </c>
      <c r="BS31" s="623"/>
      <c r="BT31" s="623"/>
      <c r="BU31" s="623"/>
      <c r="BV31" s="623"/>
      <c r="BW31" s="623"/>
      <c r="BX31" s="597">
        <v>94.3</v>
      </c>
      <c r="BY31" s="647"/>
      <c r="BZ31" s="647"/>
      <c r="CA31" s="647"/>
      <c r="CB31" s="648"/>
      <c r="CD31" s="654"/>
      <c r="CE31" s="655"/>
      <c r="CF31" s="605" t="s">
        <v>296</v>
      </c>
      <c r="CG31" s="606"/>
      <c r="CH31" s="606"/>
      <c r="CI31" s="606"/>
      <c r="CJ31" s="606"/>
      <c r="CK31" s="606"/>
      <c r="CL31" s="606"/>
      <c r="CM31" s="606"/>
      <c r="CN31" s="606"/>
      <c r="CO31" s="606"/>
      <c r="CP31" s="606"/>
      <c r="CQ31" s="607"/>
      <c r="CR31" s="591">
        <v>159889</v>
      </c>
      <c r="CS31" s="623"/>
      <c r="CT31" s="623"/>
      <c r="CU31" s="623"/>
      <c r="CV31" s="623"/>
      <c r="CW31" s="623"/>
      <c r="CX31" s="623"/>
      <c r="CY31" s="624"/>
      <c r="CZ31" s="625">
        <v>1.5</v>
      </c>
      <c r="DA31" s="626"/>
      <c r="DB31" s="626"/>
      <c r="DC31" s="627"/>
      <c r="DD31" s="600">
        <v>154591</v>
      </c>
      <c r="DE31" s="623"/>
      <c r="DF31" s="623"/>
      <c r="DG31" s="623"/>
      <c r="DH31" s="623"/>
      <c r="DI31" s="623"/>
      <c r="DJ31" s="623"/>
      <c r="DK31" s="624"/>
      <c r="DL31" s="600">
        <v>154553</v>
      </c>
      <c r="DM31" s="623"/>
      <c r="DN31" s="623"/>
      <c r="DO31" s="623"/>
      <c r="DP31" s="623"/>
      <c r="DQ31" s="623"/>
      <c r="DR31" s="623"/>
      <c r="DS31" s="623"/>
      <c r="DT31" s="623"/>
      <c r="DU31" s="623"/>
      <c r="DV31" s="624"/>
      <c r="DW31" s="596">
        <v>2.4</v>
      </c>
      <c r="DX31" s="621"/>
      <c r="DY31" s="621"/>
      <c r="DZ31" s="621"/>
      <c r="EA31" s="621"/>
      <c r="EB31" s="621"/>
      <c r="EC31" s="622"/>
    </row>
    <row r="32" spans="2:133" ht="11.25" customHeight="1">
      <c r="B32" s="588" t="s">
        <v>297</v>
      </c>
      <c r="C32" s="589"/>
      <c r="D32" s="589"/>
      <c r="E32" s="589"/>
      <c r="F32" s="589"/>
      <c r="G32" s="589"/>
      <c r="H32" s="589"/>
      <c r="I32" s="589"/>
      <c r="J32" s="589"/>
      <c r="K32" s="589"/>
      <c r="L32" s="589"/>
      <c r="M32" s="589"/>
      <c r="N32" s="589"/>
      <c r="O32" s="589"/>
      <c r="P32" s="589"/>
      <c r="Q32" s="590"/>
      <c r="R32" s="591">
        <v>499301</v>
      </c>
      <c r="S32" s="592"/>
      <c r="T32" s="592"/>
      <c r="U32" s="592"/>
      <c r="V32" s="592"/>
      <c r="W32" s="592"/>
      <c r="X32" s="592"/>
      <c r="Y32" s="593"/>
      <c r="Z32" s="594">
        <v>4.5</v>
      </c>
      <c r="AA32" s="594"/>
      <c r="AB32" s="594"/>
      <c r="AC32" s="594"/>
      <c r="AD32" s="595">
        <v>3137</v>
      </c>
      <c r="AE32" s="595"/>
      <c r="AF32" s="595"/>
      <c r="AG32" s="595"/>
      <c r="AH32" s="595"/>
      <c r="AI32" s="595"/>
      <c r="AJ32" s="595"/>
      <c r="AK32" s="595"/>
      <c r="AL32" s="596">
        <v>0.1</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92.9</v>
      </c>
      <c r="BH32" s="659"/>
      <c r="BI32" s="659"/>
      <c r="BJ32" s="659"/>
      <c r="BK32" s="659"/>
      <c r="BL32" s="659"/>
      <c r="BM32" s="660">
        <v>76</v>
      </c>
      <c r="BN32" s="659"/>
      <c r="BO32" s="659"/>
      <c r="BP32" s="659"/>
      <c r="BQ32" s="661"/>
      <c r="BR32" s="658">
        <v>92.7</v>
      </c>
      <c r="BS32" s="659"/>
      <c r="BT32" s="659"/>
      <c r="BU32" s="659"/>
      <c r="BV32" s="659"/>
      <c r="BW32" s="659"/>
      <c r="BX32" s="660">
        <v>76.3</v>
      </c>
      <c r="BY32" s="659"/>
      <c r="BZ32" s="659"/>
      <c r="CA32" s="659"/>
      <c r="CB32" s="661"/>
      <c r="CD32" s="656"/>
      <c r="CE32" s="657"/>
      <c r="CF32" s="605" t="s">
        <v>299</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21"/>
      <c r="DY32" s="621"/>
      <c r="DZ32" s="621"/>
      <c r="EA32" s="621"/>
      <c r="EB32" s="621"/>
      <c r="EC32" s="622"/>
    </row>
    <row r="33" spans="2:133" ht="11.25" customHeight="1">
      <c r="B33" s="588" t="s">
        <v>300</v>
      </c>
      <c r="C33" s="589"/>
      <c r="D33" s="589"/>
      <c r="E33" s="589"/>
      <c r="F33" s="589"/>
      <c r="G33" s="589"/>
      <c r="H33" s="589"/>
      <c r="I33" s="589"/>
      <c r="J33" s="589"/>
      <c r="K33" s="589"/>
      <c r="L33" s="589"/>
      <c r="M33" s="589"/>
      <c r="N33" s="589"/>
      <c r="O33" s="589"/>
      <c r="P33" s="589"/>
      <c r="Q33" s="590"/>
      <c r="R33" s="591">
        <v>1156100</v>
      </c>
      <c r="S33" s="592"/>
      <c r="T33" s="592"/>
      <c r="U33" s="592"/>
      <c r="V33" s="592"/>
      <c r="W33" s="592"/>
      <c r="X33" s="592"/>
      <c r="Y33" s="593"/>
      <c r="Z33" s="594">
        <v>10.4</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4159707</v>
      </c>
      <c r="CS33" s="623"/>
      <c r="CT33" s="623"/>
      <c r="CU33" s="623"/>
      <c r="CV33" s="623"/>
      <c r="CW33" s="623"/>
      <c r="CX33" s="623"/>
      <c r="CY33" s="624"/>
      <c r="CZ33" s="625">
        <v>39</v>
      </c>
      <c r="DA33" s="626"/>
      <c r="DB33" s="626"/>
      <c r="DC33" s="627"/>
      <c r="DD33" s="600">
        <v>3213702</v>
      </c>
      <c r="DE33" s="623"/>
      <c r="DF33" s="623"/>
      <c r="DG33" s="623"/>
      <c r="DH33" s="623"/>
      <c r="DI33" s="623"/>
      <c r="DJ33" s="623"/>
      <c r="DK33" s="624"/>
      <c r="DL33" s="600">
        <v>1865068</v>
      </c>
      <c r="DM33" s="623"/>
      <c r="DN33" s="623"/>
      <c r="DO33" s="623"/>
      <c r="DP33" s="623"/>
      <c r="DQ33" s="623"/>
      <c r="DR33" s="623"/>
      <c r="DS33" s="623"/>
      <c r="DT33" s="623"/>
      <c r="DU33" s="623"/>
      <c r="DV33" s="624"/>
      <c r="DW33" s="596">
        <v>29</v>
      </c>
      <c r="DX33" s="621"/>
      <c r="DY33" s="621"/>
      <c r="DZ33" s="621"/>
      <c r="EA33" s="621"/>
      <c r="EB33" s="621"/>
      <c r="EC33" s="622"/>
    </row>
    <row r="34" spans="2:133" ht="11.25" customHeight="1">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1620731</v>
      </c>
      <c r="CS34" s="592"/>
      <c r="CT34" s="592"/>
      <c r="CU34" s="592"/>
      <c r="CV34" s="592"/>
      <c r="CW34" s="592"/>
      <c r="CX34" s="592"/>
      <c r="CY34" s="593"/>
      <c r="CZ34" s="625">
        <v>15.2</v>
      </c>
      <c r="DA34" s="626"/>
      <c r="DB34" s="626"/>
      <c r="DC34" s="627"/>
      <c r="DD34" s="600">
        <v>1071887</v>
      </c>
      <c r="DE34" s="592"/>
      <c r="DF34" s="592"/>
      <c r="DG34" s="592"/>
      <c r="DH34" s="592"/>
      <c r="DI34" s="592"/>
      <c r="DJ34" s="592"/>
      <c r="DK34" s="593"/>
      <c r="DL34" s="600">
        <v>817303</v>
      </c>
      <c r="DM34" s="592"/>
      <c r="DN34" s="592"/>
      <c r="DO34" s="592"/>
      <c r="DP34" s="592"/>
      <c r="DQ34" s="592"/>
      <c r="DR34" s="592"/>
      <c r="DS34" s="592"/>
      <c r="DT34" s="592"/>
      <c r="DU34" s="592"/>
      <c r="DV34" s="593"/>
      <c r="DW34" s="596">
        <v>12.7</v>
      </c>
      <c r="DX34" s="621"/>
      <c r="DY34" s="621"/>
      <c r="DZ34" s="621"/>
      <c r="EA34" s="621"/>
      <c r="EB34" s="621"/>
      <c r="EC34" s="622"/>
    </row>
    <row r="35" spans="2:133" ht="11.25" customHeight="1">
      <c r="B35" s="588" t="s">
        <v>306</v>
      </c>
      <c r="C35" s="589"/>
      <c r="D35" s="589"/>
      <c r="E35" s="589"/>
      <c r="F35" s="589"/>
      <c r="G35" s="589"/>
      <c r="H35" s="589"/>
      <c r="I35" s="589"/>
      <c r="J35" s="589"/>
      <c r="K35" s="589"/>
      <c r="L35" s="589"/>
      <c r="M35" s="589"/>
      <c r="N35" s="589"/>
      <c r="O35" s="589"/>
      <c r="P35" s="589"/>
      <c r="Q35" s="590"/>
      <c r="R35" s="591">
        <v>479300</v>
      </c>
      <c r="S35" s="592"/>
      <c r="T35" s="592"/>
      <c r="U35" s="592"/>
      <c r="V35" s="592"/>
      <c r="W35" s="592"/>
      <c r="X35" s="592"/>
      <c r="Y35" s="593"/>
      <c r="Z35" s="594">
        <v>4.3</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1081419</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16020</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77162</v>
      </c>
      <c r="CS35" s="623"/>
      <c r="CT35" s="623"/>
      <c r="CU35" s="623"/>
      <c r="CV35" s="623"/>
      <c r="CW35" s="623"/>
      <c r="CX35" s="623"/>
      <c r="CY35" s="624"/>
      <c r="CZ35" s="625">
        <v>0.7</v>
      </c>
      <c r="DA35" s="626"/>
      <c r="DB35" s="626"/>
      <c r="DC35" s="627"/>
      <c r="DD35" s="600">
        <v>55318</v>
      </c>
      <c r="DE35" s="623"/>
      <c r="DF35" s="623"/>
      <c r="DG35" s="623"/>
      <c r="DH35" s="623"/>
      <c r="DI35" s="623"/>
      <c r="DJ35" s="623"/>
      <c r="DK35" s="624"/>
      <c r="DL35" s="600">
        <v>19263</v>
      </c>
      <c r="DM35" s="623"/>
      <c r="DN35" s="623"/>
      <c r="DO35" s="623"/>
      <c r="DP35" s="623"/>
      <c r="DQ35" s="623"/>
      <c r="DR35" s="623"/>
      <c r="DS35" s="623"/>
      <c r="DT35" s="623"/>
      <c r="DU35" s="623"/>
      <c r="DV35" s="624"/>
      <c r="DW35" s="596">
        <v>0.3</v>
      </c>
      <c r="DX35" s="621"/>
      <c r="DY35" s="621"/>
      <c r="DZ35" s="621"/>
      <c r="EA35" s="621"/>
      <c r="EB35" s="621"/>
      <c r="EC35" s="622"/>
    </row>
    <row r="36" spans="2:133" ht="11.25" customHeight="1">
      <c r="B36" s="634" t="s">
        <v>310</v>
      </c>
      <c r="C36" s="635"/>
      <c r="D36" s="635"/>
      <c r="E36" s="635"/>
      <c r="F36" s="635"/>
      <c r="G36" s="635"/>
      <c r="H36" s="635"/>
      <c r="I36" s="635"/>
      <c r="J36" s="635"/>
      <c r="K36" s="635"/>
      <c r="L36" s="635"/>
      <c r="M36" s="635"/>
      <c r="N36" s="635"/>
      <c r="O36" s="635"/>
      <c r="P36" s="635"/>
      <c r="Q36" s="636"/>
      <c r="R36" s="663">
        <v>11141475</v>
      </c>
      <c r="S36" s="664"/>
      <c r="T36" s="664"/>
      <c r="U36" s="664"/>
      <c r="V36" s="664"/>
      <c r="W36" s="664"/>
      <c r="X36" s="664"/>
      <c r="Y36" s="665"/>
      <c r="Z36" s="666">
        <v>100</v>
      </c>
      <c r="AA36" s="666"/>
      <c r="AB36" s="666"/>
      <c r="AC36" s="666"/>
      <c r="AD36" s="667">
        <v>5953855</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105241</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-21573</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952899</v>
      </c>
      <c r="CS36" s="592"/>
      <c r="CT36" s="592"/>
      <c r="CU36" s="592"/>
      <c r="CV36" s="592"/>
      <c r="CW36" s="592"/>
      <c r="CX36" s="592"/>
      <c r="CY36" s="593"/>
      <c r="CZ36" s="625">
        <v>8.9</v>
      </c>
      <c r="DA36" s="626"/>
      <c r="DB36" s="626"/>
      <c r="DC36" s="627"/>
      <c r="DD36" s="600">
        <v>750663</v>
      </c>
      <c r="DE36" s="592"/>
      <c r="DF36" s="592"/>
      <c r="DG36" s="592"/>
      <c r="DH36" s="592"/>
      <c r="DI36" s="592"/>
      <c r="DJ36" s="592"/>
      <c r="DK36" s="593"/>
      <c r="DL36" s="600">
        <v>341451</v>
      </c>
      <c r="DM36" s="592"/>
      <c r="DN36" s="592"/>
      <c r="DO36" s="592"/>
      <c r="DP36" s="592"/>
      <c r="DQ36" s="592"/>
      <c r="DR36" s="592"/>
      <c r="DS36" s="592"/>
      <c r="DT36" s="592"/>
      <c r="DU36" s="592"/>
      <c r="DV36" s="593"/>
      <c r="DW36" s="596">
        <v>5.3</v>
      </c>
      <c r="DX36" s="621"/>
      <c r="DY36" s="621"/>
      <c r="DZ36" s="621"/>
      <c r="EA36" s="621"/>
      <c r="EB36" s="621"/>
      <c r="EC36" s="622"/>
    </row>
    <row r="37" spans="2:133" ht="11.25" customHeight="1">
      <c r="AQ37" s="670" t="s">
        <v>314</v>
      </c>
      <c r="AR37" s="671"/>
      <c r="AS37" s="671"/>
      <c r="AT37" s="671"/>
      <c r="AU37" s="671"/>
      <c r="AV37" s="671"/>
      <c r="AW37" s="671"/>
      <c r="AX37" s="671"/>
      <c r="AY37" s="672"/>
      <c r="AZ37" s="591">
        <v>85389</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4022</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381426</v>
      </c>
      <c r="CS37" s="623"/>
      <c r="CT37" s="623"/>
      <c r="CU37" s="623"/>
      <c r="CV37" s="623"/>
      <c r="CW37" s="623"/>
      <c r="CX37" s="623"/>
      <c r="CY37" s="624"/>
      <c r="CZ37" s="625">
        <v>3.6</v>
      </c>
      <c r="DA37" s="626"/>
      <c r="DB37" s="626"/>
      <c r="DC37" s="627"/>
      <c r="DD37" s="600">
        <v>348226</v>
      </c>
      <c r="DE37" s="623"/>
      <c r="DF37" s="623"/>
      <c r="DG37" s="623"/>
      <c r="DH37" s="623"/>
      <c r="DI37" s="623"/>
      <c r="DJ37" s="623"/>
      <c r="DK37" s="624"/>
      <c r="DL37" s="600">
        <v>126863</v>
      </c>
      <c r="DM37" s="623"/>
      <c r="DN37" s="623"/>
      <c r="DO37" s="623"/>
      <c r="DP37" s="623"/>
      <c r="DQ37" s="623"/>
      <c r="DR37" s="623"/>
      <c r="DS37" s="623"/>
      <c r="DT37" s="623"/>
      <c r="DU37" s="623"/>
      <c r="DV37" s="624"/>
      <c r="DW37" s="596">
        <v>2</v>
      </c>
      <c r="DX37" s="621"/>
      <c r="DY37" s="621"/>
      <c r="DZ37" s="621"/>
      <c r="EA37" s="621"/>
      <c r="EB37" s="621"/>
      <c r="EC37" s="622"/>
    </row>
    <row r="38" spans="2:133" ht="11.25" customHeight="1">
      <c r="AQ38" s="670" t="s">
        <v>317</v>
      </c>
      <c r="AR38" s="671"/>
      <c r="AS38" s="671"/>
      <c r="AT38" s="671"/>
      <c r="AU38" s="671"/>
      <c r="AV38" s="671"/>
      <c r="AW38" s="671"/>
      <c r="AX38" s="671"/>
      <c r="AY38" s="672"/>
      <c r="AZ38" s="591">
        <v>45840</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7824</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1028343</v>
      </c>
      <c r="CS38" s="592"/>
      <c r="CT38" s="592"/>
      <c r="CU38" s="592"/>
      <c r="CV38" s="592"/>
      <c r="CW38" s="592"/>
      <c r="CX38" s="592"/>
      <c r="CY38" s="593"/>
      <c r="CZ38" s="625">
        <v>9.6999999999999993</v>
      </c>
      <c r="DA38" s="626"/>
      <c r="DB38" s="626"/>
      <c r="DC38" s="627"/>
      <c r="DD38" s="600">
        <v>926466</v>
      </c>
      <c r="DE38" s="592"/>
      <c r="DF38" s="592"/>
      <c r="DG38" s="592"/>
      <c r="DH38" s="592"/>
      <c r="DI38" s="592"/>
      <c r="DJ38" s="592"/>
      <c r="DK38" s="593"/>
      <c r="DL38" s="600">
        <v>687051</v>
      </c>
      <c r="DM38" s="592"/>
      <c r="DN38" s="592"/>
      <c r="DO38" s="592"/>
      <c r="DP38" s="592"/>
      <c r="DQ38" s="592"/>
      <c r="DR38" s="592"/>
      <c r="DS38" s="592"/>
      <c r="DT38" s="592"/>
      <c r="DU38" s="592"/>
      <c r="DV38" s="593"/>
      <c r="DW38" s="596">
        <v>10.7</v>
      </c>
      <c r="DX38" s="621"/>
      <c r="DY38" s="621"/>
      <c r="DZ38" s="621"/>
      <c r="EA38" s="621"/>
      <c r="EB38" s="621"/>
      <c r="EC38" s="622"/>
    </row>
    <row r="39" spans="2:133" ht="11.25" customHeight="1">
      <c r="AQ39" s="670" t="s">
        <v>320</v>
      </c>
      <c r="AR39" s="671"/>
      <c r="AS39" s="671"/>
      <c r="AT39" s="671"/>
      <c r="AU39" s="671"/>
      <c r="AV39" s="671"/>
      <c r="AW39" s="671"/>
      <c r="AX39" s="671"/>
      <c r="AY39" s="672"/>
      <c r="AZ39" s="591" t="s">
        <v>321</v>
      </c>
      <c r="BA39" s="592"/>
      <c r="BB39" s="592"/>
      <c r="BC39" s="592"/>
      <c r="BD39" s="623"/>
      <c r="BE39" s="623"/>
      <c r="BF39" s="648"/>
      <c r="BG39" s="676" t="s">
        <v>322</v>
      </c>
      <c r="BH39" s="677"/>
      <c r="BI39" s="677"/>
      <c r="BJ39" s="677"/>
      <c r="BK39" s="677"/>
      <c r="BL39" s="187"/>
      <c r="BM39" s="606" t="s">
        <v>323</v>
      </c>
      <c r="BN39" s="606"/>
      <c r="BO39" s="606"/>
      <c r="BP39" s="606"/>
      <c r="BQ39" s="606"/>
      <c r="BR39" s="606"/>
      <c r="BS39" s="606"/>
      <c r="BT39" s="606"/>
      <c r="BU39" s="607"/>
      <c r="BV39" s="591">
        <v>80</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448572</v>
      </c>
      <c r="CS39" s="623"/>
      <c r="CT39" s="623"/>
      <c r="CU39" s="623"/>
      <c r="CV39" s="623"/>
      <c r="CW39" s="623"/>
      <c r="CX39" s="623"/>
      <c r="CY39" s="624"/>
      <c r="CZ39" s="625">
        <v>4.2</v>
      </c>
      <c r="DA39" s="626"/>
      <c r="DB39" s="626"/>
      <c r="DC39" s="627"/>
      <c r="DD39" s="600">
        <v>409368</v>
      </c>
      <c r="DE39" s="623"/>
      <c r="DF39" s="623"/>
      <c r="DG39" s="623"/>
      <c r="DH39" s="623"/>
      <c r="DI39" s="623"/>
      <c r="DJ39" s="623"/>
      <c r="DK39" s="624"/>
      <c r="DL39" s="600" t="s">
        <v>321</v>
      </c>
      <c r="DM39" s="623"/>
      <c r="DN39" s="623"/>
      <c r="DO39" s="623"/>
      <c r="DP39" s="623"/>
      <c r="DQ39" s="623"/>
      <c r="DR39" s="623"/>
      <c r="DS39" s="623"/>
      <c r="DT39" s="623"/>
      <c r="DU39" s="623"/>
      <c r="DV39" s="624"/>
      <c r="DW39" s="596" t="s">
        <v>321</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188046</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111</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32000</v>
      </c>
      <c r="CS40" s="592"/>
      <c r="CT40" s="592"/>
      <c r="CU40" s="592"/>
      <c r="CV40" s="592"/>
      <c r="CW40" s="592"/>
      <c r="CX40" s="592"/>
      <c r="CY40" s="593"/>
      <c r="CZ40" s="625">
        <v>0.3</v>
      </c>
      <c r="DA40" s="626"/>
      <c r="DB40" s="626"/>
      <c r="DC40" s="627"/>
      <c r="DD40" s="600" t="s">
        <v>321</v>
      </c>
      <c r="DE40" s="592"/>
      <c r="DF40" s="592"/>
      <c r="DG40" s="592"/>
      <c r="DH40" s="592"/>
      <c r="DI40" s="592"/>
      <c r="DJ40" s="592"/>
      <c r="DK40" s="593"/>
      <c r="DL40" s="600" t="s">
        <v>321</v>
      </c>
      <c r="DM40" s="592"/>
      <c r="DN40" s="592"/>
      <c r="DO40" s="592"/>
      <c r="DP40" s="592"/>
      <c r="DQ40" s="592"/>
      <c r="DR40" s="592"/>
      <c r="DS40" s="592"/>
      <c r="DT40" s="592"/>
      <c r="DU40" s="592"/>
      <c r="DV40" s="593"/>
      <c r="DW40" s="596" t="s">
        <v>321</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656903</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266</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1488062</v>
      </c>
      <c r="CS42" s="592"/>
      <c r="CT42" s="592"/>
      <c r="CU42" s="592"/>
      <c r="CV42" s="592"/>
      <c r="CW42" s="592"/>
      <c r="CX42" s="592"/>
      <c r="CY42" s="593"/>
      <c r="CZ42" s="625">
        <v>14</v>
      </c>
      <c r="DA42" s="674"/>
      <c r="DB42" s="674"/>
      <c r="DC42" s="675"/>
      <c r="DD42" s="600">
        <v>453177</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22829</v>
      </c>
      <c r="CS43" s="623"/>
      <c r="CT43" s="623"/>
      <c r="CU43" s="623"/>
      <c r="CV43" s="623"/>
      <c r="CW43" s="623"/>
      <c r="CX43" s="623"/>
      <c r="CY43" s="624"/>
      <c r="CZ43" s="625">
        <v>0.2</v>
      </c>
      <c r="DA43" s="626"/>
      <c r="DB43" s="626"/>
      <c r="DC43" s="627"/>
      <c r="DD43" s="600">
        <v>22829</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1482053</v>
      </c>
      <c r="CS44" s="592"/>
      <c r="CT44" s="592"/>
      <c r="CU44" s="592"/>
      <c r="CV44" s="592"/>
      <c r="CW44" s="592"/>
      <c r="CX44" s="592"/>
      <c r="CY44" s="593"/>
      <c r="CZ44" s="625">
        <v>13.9</v>
      </c>
      <c r="DA44" s="674"/>
      <c r="DB44" s="674"/>
      <c r="DC44" s="675"/>
      <c r="DD44" s="600">
        <v>452563</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638059</v>
      </c>
      <c r="CS45" s="623"/>
      <c r="CT45" s="623"/>
      <c r="CU45" s="623"/>
      <c r="CV45" s="623"/>
      <c r="CW45" s="623"/>
      <c r="CX45" s="623"/>
      <c r="CY45" s="624"/>
      <c r="CZ45" s="625">
        <v>6</v>
      </c>
      <c r="DA45" s="626"/>
      <c r="DB45" s="626"/>
      <c r="DC45" s="627"/>
      <c r="DD45" s="600">
        <v>32836</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820194</v>
      </c>
      <c r="CS46" s="592"/>
      <c r="CT46" s="592"/>
      <c r="CU46" s="592"/>
      <c r="CV46" s="592"/>
      <c r="CW46" s="592"/>
      <c r="CX46" s="592"/>
      <c r="CY46" s="593"/>
      <c r="CZ46" s="625">
        <v>7.7</v>
      </c>
      <c r="DA46" s="674"/>
      <c r="DB46" s="674"/>
      <c r="DC46" s="675"/>
      <c r="DD46" s="600">
        <v>408427</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6009</v>
      </c>
      <c r="CS47" s="623"/>
      <c r="CT47" s="623"/>
      <c r="CU47" s="623"/>
      <c r="CV47" s="623"/>
      <c r="CW47" s="623"/>
      <c r="CX47" s="623"/>
      <c r="CY47" s="624"/>
      <c r="CZ47" s="625">
        <v>0.1</v>
      </c>
      <c r="DA47" s="626"/>
      <c r="DB47" s="626"/>
      <c r="DC47" s="627"/>
      <c r="DD47" s="600">
        <v>614</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342</v>
      </c>
      <c r="CS48" s="592"/>
      <c r="CT48" s="592"/>
      <c r="CU48" s="592"/>
      <c r="CV48" s="592"/>
      <c r="CW48" s="592"/>
      <c r="CX48" s="592"/>
      <c r="CY48" s="593"/>
      <c r="CZ48" s="625" t="s">
        <v>342</v>
      </c>
      <c r="DA48" s="674"/>
      <c r="DB48" s="674"/>
      <c r="DC48" s="675"/>
      <c r="DD48" s="600" t="s">
        <v>342</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343</v>
      </c>
      <c r="CE49" s="635"/>
      <c r="CF49" s="635"/>
      <c r="CG49" s="635"/>
      <c r="CH49" s="635"/>
      <c r="CI49" s="635"/>
      <c r="CJ49" s="635"/>
      <c r="CK49" s="635"/>
      <c r="CL49" s="635"/>
      <c r="CM49" s="635"/>
      <c r="CN49" s="635"/>
      <c r="CO49" s="635"/>
      <c r="CP49" s="635"/>
      <c r="CQ49" s="636"/>
      <c r="CR49" s="663">
        <v>10655767</v>
      </c>
      <c r="CS49" s="659"/>
      <c r="CT49" s="659"/>
      <c r="CU49" s="659"/>
      <c r="CV49" s="659"/>
      <c r="CW49" s="659"/>
      <c r="CX49" s="659"/>
      <c r="CY49" s="686"/>
      <c r="CZ49" s="687">
        <v>100</v>
      </c>
      <c r="DA49" s="688"/>
      <c r="DB49" s="688"/>
      <c r="DC49" s="689"/>
      <c r="DD49" s="690">
        <v>7482569</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108" zoomScale="70" zoomScaleNormal="25" zoomScaleSheetLayoutView="70" workbookViewId="0">
      <selection activeCell="BJ28" sqref="BJ28"/>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358</v>
      </c>
      <c r="CI5" s="704"/>
      <c r="CJ5" s="704"/>
      <c r="CK5" s="704"/>
      <c r="CL5" s="705"/>
      <c r="CM5" s="703" t="s">
        <v>359</v>
      </c>
      <c r="CN5" s="704"/>
      <c r="CO5" s="704"/>
      <c r="CP5" s="704"/>
      <c r="CQ5" s="705"/>
      <c r="CR5" s="703" t="s">
        <v>360</v>
      </c>
      <c r="CS5" s="704"/>
      <c r="CT5" s="704"/>
      <c r="CU5" s="704"/>
      <c r="CV5" s="705"/>
      <c r="CW5" s="703" t="s">
        <v>361</v>
      </c>
      <c r="CX5" s="704"/>
      <c r="CY5" s="704"/>
      <c r="CZ5" s="704"/>
      <c r="DA5" s="705"/>
      <c r="DB5" s="703" t="s">
        <v>362</v>
      </c>
      <c r="DC5" s="704"/>
      <c r="DD5" s="704"/>
      <c r="DE5" s="704"/>
      <c r="DF5" s="705"/>
      <c r="DG5" s="709" t="s">
        <v>363</v>
      </c>
      <c r="DH5" s="710"/>
      <c r="DI5" s="710"/>
      <c r="DJ5" s="710"/>
      <c r="DK5" s="711"/>
      <c r="DL5" s="709" t="s">
        <v>364</v>
      </c>
      <c r="DM5" s="710"/>
      <c r="DN5" s="710"/>
      <c r="DO5" s="710"/>
      <c r="DP5" s="711"/>
      <c r="DQ5" s="703" t="s">
        <v>365</v>
      </c>
      <c r="DR5" s="704"/>
      <c r="DS5" s="704"/>
      <c r="DT5" s="704"/>
      <c r="DU5" s="705"/>
      <c r="DV5" s="703" t="s">
        <v>356</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366</v>
      </c>
      <c r="C7" s="718"/>
      <c r="D7" s="718"/>
      <c r="E7" s="718"/>
      <c r="F7" s="718"/>
      <c r="G7" s="718"/>
      <c r="H7" s="718"/>
      <c r="I7" s="718"/>
      <c r="J7" s="718"/>
      <c r="K7" s="718"/>
      <c r="L7" s="718"/>
      <c r="M7" s="718"/>
      <c r="N7" s="718"/>
      <c r="O7" s="718"/>
      <c r="P7" s="719"/>
      <c r="Q7" s="720">
        <v>11141</v>
      </c>
      <c r="R7" s="721"/>
      <c r="S7" s="721"/>
      <c r="T7" s="721"/>
      <c r="U7" s="721"/>
      <c r="V7" s="721">
        <v>10656</v>
      </c>
      <c r="W7" s="721"/>
      <c r="X7" s="721"/>
      <c r="Y7" s="721"/>
      <c r="Z7" s="721"/>
      <c r="AA7" s="721">
        <v>486</v>
      </c>
      <c r="AB7" s="721"/>
      <c r="AC7" s="721"/>
      <c r="AD7" s="721"/>
      <c r="AE7" s="722"/>
      <c r="AF7" s="723">
        <v>480</v>
      </c>
      <c r="AG7" s="724"/>
      <c r="AH7" s="724"/>
      <c r="AI7" s="724"/>
      <c r="AJ7" s="725"/>
      <c r="AK7" s="760">
        <v>229</v>
      </c>
      <c r="AL7" s="761"/>
      <c r="AM7" s="761"/>
      <c r="AN7" s="761"/>
      <c r="AO7" s="761"/>
      <c r="AP7" s="761">
        <v>12669</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t="s">
        <v>563</v>
      </c>
      <c r="BS7" s="764" t="s">
        <v>555</v>
      </c>
      <c r="BT7" s="765"/>
      <c r="BU7" s="765"/>
      <c r="BV7" s="765"/>
      <c r="BW7" s="765"/>
      <c r="BX7" s="765"/>
      <c r="BY7" s="765"/>
      <c r="BZ7" s="765"/>
      <c r="CA7" s="765"/>
      <c r="CB7" s="765"/>
      <c r="CC7" s="765"/>
      <c r="CD7" s="765"/>
      <c r="CE7" s="765"/>
      <c r="CF7" s="765"/>
      <c r="CG7" s="766"/>
      <c r="CH7" s="757">
        <v>38</v>
      </c>
      <c r="CI7" s="758"/>
      <c r="CJ7" s="758"/>
      <c r="CK7" s="758"/>
      <c r="CL7" s="759"/>
      <c r="CM7" s="757">
        <v>1491</v>
      </c>
      <c r="CN7" s="758"/>
      <c r="CO7" s="758"/>
      <c r="CP7" s="758"/>
      <c r="CQ7" s="759"/>
      <c r="CR7" s="757">
        <v>1</v>
      </c>
      <c r="CS7" s="758"/>
      <c r="CT7" s="758"/>
      <c r="CU7" s="758"/>
      <c r="CV7" s="759"/>
      <c r="CW7" s="757">
        <v>17</v>
      </c>
      <c r="CX7" s="758"/>
      <c r="CY7" s="758"/>
      <c r="CZ7" s="758"/>
      <c r="DA7" s="759"/>
      <c r="DB7" s="757" t="s">
        <v>557</v>
      </c>
      <c r="DC7" s="758"/>
      <c r="DD7" s="758"/>
      <c r="DE7" s="758"/>
      <c r="DF7" s="759"/>
      <c r="DG7" s="757" t="s">
        <v>557</v>
      </c>
      <c r="DH7" s="758"/>
      <c r="DI7" s="758"/>
      <c r="DJ7" s="758"/>
      <c r="DK7" s="759"/>
      <c r="DL7" s="757">
        <v>290</v>
      </c>
      <c r="DM7" s="758"/>
      <c r="DN7" s="758"/>
      <c r="DO7" s="758"/>
      <c r="DP7" s="759"/>
      <c r="DQ7" s="757">
        <v>29</v>
      </c>
      <c r="DR7" s="758"/>
      <c r="DS7" s="758"/>
      <c r="DT7" s="758"/>
      <c r="DU7" s="759"/>
      <c r="DV7" s="738"/>
      <c r="DW7" s="739"/>
      <c r="DX7" s="739"/>
      <c r="DY7" s="739"/>
      <c r="DZ7" s="740"/>
      <c r="EA7" s="205"/>
    </row>
    <row r="8" spans="1:131" s="206" customFormat="1" ht="26.25" customHeight="1">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556</v>
      </c>
      <c r="BT8" s="755"/>
      <c r="BU8" s="755"/>
      <c r="BV8" s="755"/>
      <c r="BW8" s="755"/>
      <c r="BX8" s="755"/>
      <c r="BY8" s="755"/>
      <c r="BZ8" s="755"/>
      <c r="CA8" s="755"/>
      <c r="CB8" s="755"/>
      <c r="CC8" s="755"/>
      <c r="CD8" s="755"/>
      <c r="CE8" s="755"/>
      <c r="CF8" s="755"/>
      <c r="CG8" s="756"/>
      <c r="CH8" s="767">
        <v>-4</v>
      </c>
      <c r="CI8" s="768"/>
      <c r="CJ8" s="768"/>
      <c r="CK8" s="768"/>
      <c r="CL8" s="769"/>
      <c r="CM8" s="767">
        <v>105</v>
      </c>
      <c r="CN8" s="768"/>
      <c r="CO8" s="768"/>
      <c r="CP8" s="768"/>
      <c r="CQ8" s="769"/>
      <c r="CR8" s="767">
        <v>20</v>
      </c>
      <c r="CS8" s="768"/>
      <c r="CT8" s="768"/>
      <c r="CU8" s="768"/>
      <c r="CV8" s="769"/>
      <c r="CW8" s="767">
        <v>11</v>
      </c>
      <c r="CX8" s="768"/>
      <c r="CY8" s="768"/>
      <c r="CZ8" s="768"/>
      <c r="DA8" s="769"/>
      <c r="DB8" s="767" t="s">
        <v>557</v>
      </c>
      <c r="DC8" s="768"/>
      <c r="DD8" s="768"/>
      <c r="DE8" s="768"/>
      <c r="DF8" s="769"/>
      <c r="DG8" s="767" t="s">
        <v>557</v>
      </c>
      <c r="DH8" s="768"/>
      <c r="DI8" s="768"/>
      <c r="DJ8" s="768"/>
      <c r="DK8" s="769"/>
      <c r="DL8" s="767" t="s">
        <v>557</v>
      </c>
      <c r="DM8" s="768"/>
      <c r="DN8" s="768"/>
      <c r="DO8" s="768"/>
      <c r="DP8" s="769"/>
      <c r="DQ8" s="767" t="s">
        <v>557</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v>11141</v>
      </c>
      <c r="R23" s="780"/>
      <c r="S23" s="780"/>
      <c r="T23" s="780"/>
      <c r="U23" s="780"/>
      <c r="V23" s="780">
        <v>10656</v>
      </c>
      <c r="W23" s="780"/>
      <c r="X23" s="780"/>
      <c r="Y23" s="780"/>
      <c r="Z23" s="780"/>
      <c r="AA23" s="780">
        <v>486</v>
      </c>
      <c r="AB23" s="780"/>
      <c r="AC23" s="780"/>
      <c r="AD23" s="780"/>
      <c r="AE23" s="781"/>
      <c r="AF23" s="782">
        <v>480</v>
      </c>
      <c r="AG23" s="780"/>
      <c r="AH23" s="780"/>
      <c r="AI23" s="780"/>
      <c r="AJ23" s="783"/>
      <c r="AK23" s="784"/>
      <c r="AL23" s="785"/>
      <c r="AM23" s="785"/>
      <c r="AN23" s="785"/>
      <c r="AO23" s="785"/>
      <c r="AP23" s="780">
        <v>12669</v>
      </c>
      <c r="AQ23" s="780"/>
      <c r="AR23" s="780"/>
      <c r="AS23" s="780"/>
      <c r="AT23" s="780"/>
      <c r="AU23" s="786"/>
      <c r="AV23" s="786"/>
      <c r="AW23" s="786"/>
      <c r="AX23" s="786"/>
      <c r="AY23" s="787"/>
      <c r="AZ23" s="795" t="s">
        <v>370</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371</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372</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349</v>
      </c>
      <c r="B26" s="727"/>
      <c r="C26" s="727"/>
      <c r="D26" s="727"/>
      <c r="E26" s="727"/>
      <c r="F26" s="727"/>
      <c r="G26" s="727"/>
      <c r="H26" s="727"/>
      <c r="I26" s="727"/>
      <c r="J26" s="727"/>
      <c r="K26" s="727"/>
      <c r="L26" s="727"/>
      <c r="M26" s="727"/>
      <c r="N26" s="727"/>
      <c r="O26" s="727"/>
      <c r="P26" s="728"/>
      <c r="Q26" s="703" t="s">
        <v>373</v>
      </c>
      <c r="R26" s="704"/>
      <c r="S26" s="704"/>
      <c r="T26" s="704"/>
      <c r="U26" s="705"/>
      <c r="V26" s="703" t="s">
        <v>374</v>
      </c>
      <c r="W26" s="704"/>
      <c r="X26" s="704"/>
      <c r="Y26" s="704"/>
      <c r="Z26" s="705"/>
      <c r="AA26" s="703" t="s">
        <v>375</v>
      </c>
      <c r="AB26" s="704"/>
      <c r="AC26" s="704"/>
      <c r="AD26" s="704"/>
      <c r="AE26" s="704"/>
      <c r="AF26" s="798" t="s">
        <v>376</v>
      </c>
      <c r="AG26" s="799"/>
      <c r="AH26" s="799"/>
      <c r="AI26" s="799"/>
      <c r="AJ26" s="800"/>
      <c r="AK26" s="704" t="s">
        <v>377</v>
      </c>
      <c r="AL26" s="704"/>
      <c r="AM26" s="704"/>
      <c r="AN26" s="704"/>
      <c r="AO26" s="705"/>
      <c r="AP26" s="703" t="s">
        <v>378</v>
      </c>
      <c r="AQ26" s="704"/>
      <c r="AR26" s="704"/>
      <c r="AS26" s="704"/>
      <c r="AT26" s="705"/>
      <c r="AU26" s="703" t="s">
        <v>379</v>
      </c>
      <c r="AV26" s="704"/>
      <c r="AW26" s="704"/>
      <c r="AX26" s="704"/>
      <c r="AY26" s="705"/>
      <c r="AZ26" s="703" t="s">
        <v>380</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381</v>
      </c>
      <c r="C28" s="718"/>
      <c r="D28" s="718"/>
      <c r="E28" s="718"/>
      <c r="F28" s="718"/>
      <c r="G28" s="718"/>
      <c r="H28" s="718"/>
      <c r="I28" s="718"/>
      <c r="J28" s="718"/>
      <c r="K28" s="718"/>
      <c r="L28" s="718"/>
      <c r="M28" s="718"/>
      <c r="N28" s="718"/>
      <c r="O28" s="718"/>
      <c r="P28" s="719"/>
      <c r="Q28" s="808">
        <v>3240</v>
      </c>
      <c r="R28" s="809"/>
      <c r="S28" s="809"/>
      <c r="T28" s="809"/>
      <c r="U28" s="809"/>
      <c r="V28" s="809">
        <v>3224</v>
      </c>
      <c r="W28" s="809"/>
      <c r="X28" s="809"/>
      <c r="Y28" s="809"/>
      <c r="Z28" s="809"/>
      <c r="AA28" s="809">
        <v>16</v>
      </c>
      <c r="AB28" s="809"/>
      <c r="AC28" s="809"/>
      <c r="AD28" s="809"/>
      <c r="AE28" s="810"/>
      <c r="AF28" s="811">
        <v>16</v>
      </c>
      <c r="AG28" s="809"/>
      <c r="AH28" s="809"/>
      <c r="AI28" s="809"/>
      <c r="AJ28" s="812"/>
      <c r="AK28" s="813">
        <v>244</v>
      </c>
      <c r="AL28" s="804"/>
      <c r="AM28" s="804"/>
      <c r="AN28" s="804"/>
      <c r="AO28" s="804"/>
      <c r="AP28" s="804" t="s">
        <v>557</v>
      </c>
      <c r="AQ28" s="804"/>
      <c r="AR28" s="804"/>
      <c r="AS28" s="804"/>
      <c r="AT28" s="804"/>
      <c r="AU28" s="804" t="s">
        <v>557</v>
      </c>
      <c r="AV28" s="804"/>
      <c r="AW28" s="804"/>
      <c r="AX28" s="804"/>
      <c r="AY28" s="804"/>
      <c r="AZ28" s="805" t="s">
        <v>557</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382</v>
      </c>
      <c r="C29" s="742"/>
      <c r="D29" s="742"/>
      <c r="E29" s="742"/>
      <c r="F29" s="742"/>
      <c r="G29" s="742"/>
      <c r="H29" s="742"/>
      <c r="I29" s="742"/>
      <c r="J29" s="742"/>
      <c r="K29" s="742"/>
      <c r="L29" s="742"/>
      <c r="M29" s="742"/>
      <c r="N29" s="742"/>
      <c r="O29" s="742"/>
      <c r="P29" s="743"/>
      <c r="Q29" s="744">
        <v>2450</v>
      </c>
      <c r="R29" s="745"/>
      <c r="S29" s="745"/>
      <c r="T29" s="745"/>
      <c r="U29" s="745"/>
      <c r="V29" s="745">
        <v>2440</v>
      </c>
      <c r="W29" s="745"/>
      <c r="X29" s="745"/>
      <c r="Y29" s="745"/>
      <c r="Z29" s="745"/>
      <c r="AA29" s="745">
        <v>10</v>
      </c>
      <c r="AB29" s="745"/>
      <c r="AC29" s="745"/>
      <c r="AD29" s="745"/>
      <c r="AE29" s="746"/>
      <c r="AF29" s="747">
        <v>10</v>
      </c>
      <c r="AG29" s="748"/>
      <c r="AH29" s="748"/>
      <c r="AI29" s="748"/>
      <c r="AJ29" s="749"/>
      <c r="AK29" s="816">
        <v>344</v>
      </c>
      <c r="AL29" s="817"/>
      <c r="AM29" s="817"/>
      <c r="AN29" s="817"/>
      <c r="AO29" s="817"/>
      <c r="AP29" s="817" t="s">
        <v>557</v>
      </c>
      <c r="AQ29" s="817"/>
      <c r="AR29" s="817"/>
      <c r="AS29" s="817"/>
      <c r="AT29" s="817"/>
      <c r="AU29" s="817" t="s">
        <v>557</v>
      </c>
      <c r="AV29" s="817"/>
      <c r="AW29" s="817"/>
      <c r="AX29" s="817"/>
      <c r="AY29" s="817"/>
      <c r="AZ29" s="818" t="s">
        <v>557</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383</v>
      </c>
      <c r="C30" s="742"/>
      <c r="D30" s="742"/>
      <c r="E30" s="742"/>
      <c r="F30" s="742"/>
      <c r="G30" s="742"/>
      <c r="H30" s="742"/>
      <c r="I30" s="742"/>
      <c r="J30" s="742"/>
      <c r="K30" s="742"/>
      <c r="L30" s="742"/>
      <c r="M30" s="742"/>
      <c r="N30" s="742"/>
      <c r="O30" s="742"/>
      <c r="P30" s="743"/>
      <c r="Q30" s="744">
        <v>461</v>
      </c>
      <c r="R30" s="745"/>
      <c r="S30" s="745"/>
      <c r="T30" s="745"/>
      <c r="U30" s="745"/>
      <c r="V30" s="745">
        <v>457</v>
      </c>
      <c r="W30" s="745"/>
      <c r="X30" s="745"/>
      <c r="Y30" s="745"/>
      <c r="Z30" s="745"/>
      <c r="AA30" s="745">
        <v>3</v>
      </c>
      <c r="AB30" s="745"/>
      <c r="AC30" s="745"/>
      <c r="AD30" s="745"/>
      <c r="AE30" s="746"/>
      <c r="AF30" s="747">
        <v>3</v>
      </c>
      <c r="AG30" s="748"/>
      <c r="AH30" s="748"/>
      <c r="AI30" s="748"/>
      <c r="AJ30" s="749"/>
      <c r="AK30" s="816">
        <v>305</v>
      </c>
      <c r="AL30" s="817"/>
      <c r="AM30" s="817"/>
      <c r="AN30" s="817"/>
      <c r="AO30" s="817"/>
      <c r="AP30" s="817" t="s">
        <v>557</v>
      </c>
      <c r="AQ30" s="817"/>
      <c r="AR30" s="817"/>
      <c r="AS30" s="817"/>
      <c r="AT30" s="817"/>
      <c r="AU30" s="817" t="s">
        <v>557</v>
      </c>
      <c r="AV30" s="817"/>
      <c r="AW30" s="817"/>
      <c r="AX30" s="817"/>
      <c r="AY30" s="817"/>
      <c r="AZ30" s="818" t="s">
        <v>557</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384</v>
      </c>
      <c r="C31" s="742"/>
      <c r="D31" s="742"/>
      <c r="E31" s="742"/>
      <c r="F31" s="742"/>
      <c r="G31" s="742"/>
      <c r="H31" s="742"/>
      <c r="I31" s="742"/>
      <c r="J31" s="742"/>
      <c r="K31" s="742"/>
      <c r="L31" s="742"/>
      <c r="M31" s="742"/>
      <c r="N31" s="742"/>
      <c r="O31" s="742"/>
      <c r="P31" s="743"/>
      <c r="Q31" s="744">
        <v>1302</v>
      </c>
      <c r="R31" s="745"/>
      <c r="S31" s="745"/>
      <c r="T31" s="745"/>
      <c r="U31" s="745"/>
      <c r="V31" s="745">
        <v>1054</v>
      </c>
      <c r="W31" s="745"/>
      <c r="X31" s="745"/>
      <c r="Y31" s="745"/>
      <c r="Z31" s="745"/>
      <c r="AA31" s="745">
        <v>247</v>
      </c>
      <c r="AB31" s="745"/>
      <c r="AC31" s="745"/>
      <c r="AD31" s="745"/>
      <c r="AE31" s="746"/>
      <c r="AF31" s="747">
        <v>1063</v>
      </c>
      <c r="AG31" s="748"/>
      <c r="AH31" s="748"/>
      <c r="AI31" s="748"/>
      <c r="AJ31" s="749"/>
      <c r="AK31" s="816">
        <v>46</v>
      </c>
      <c r="AL31" s="817"/>
      <c r="AM31" s="817"/>
      <c r="AN31" s="817"/>
      <c r="AO31" s="817"/>
      <c r="AP31" s="817">
        <v>941</v>
      </c>
      <c r="AQ31" s="817"/>
      <c r="AR31" s="817"/>
      <c r="AS31" s="817"/>
      <c r="AT31" s="817"/>
      <c r="AU31" s="817">
        <v>104</v>
      </c>
      <c r="AV31" s="817"/>
      <c r="AW31" s="817"/>
      <c r="AX31" s="817"/>
      <c r="AY31" s="817"/>
      <c r="AZ31" s="818" t="s">
        <v>557</v>
      </c>
      <c r="BA31" s="818"/>
      <c r="BB31" s="818"/>
      <c r="BC31" s="818"/>
      <c r="BD31" s="818"/>
      <c r="BE31" s="814" t="s">
        <v>385</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386</v>
      </c>
      <c r="C32" s="742"/>
      <c r="D32" s="742"/>
      <c r="E32" s="742"/>
      <c r="F32" s="742"/>
      <c r="G32" s="742"/>
      <c r="H32" s="742"/>
      <c r="I32" s="742"/>
      <c r="J32" s="742"/>
      <c r="K32" s="742"/>
      <c r="L32" s="742"/>
      <c r="M32" s="742"/>
      <c r="N32" s="742"/>
      <c r="O32" s="742"/>
      <c r="P32" s="743"/>
      <c r="Q32" s="744">
        <v>588</v>
      </c>
      <c r="R32" s="745"/>
      <c r="S32" s="745"/>
      <c r="T32" s="745"/>
      <c r="U32" s="745"/>
      <c r="V32" s="745">
        <v>583</v>
      </c>
      <c r="W32" s="745"/>
      <c r="X32" s="745"/>
      <c r="Y32" s="745"/>
      <c r="Z32" s="745"/>
      <c r="AA32" s="745">
        <v>5</v>
      </c>
      <c r="AB32" s="745"/>
      <c r="AC32" s="745"/>
      <c r="AD32" s="745"/>
      <c r="AE32" s="746"/>
      <c r="AF32" s="747">
        <v>5</v>
      </c>
      <c r="AG32" s="748"/>
      <c r="AH32" s="748"/>
      <c r="AI32" s="748"/>
      <c r="AJ32" s="749"/>
      <c r="AK32" s="816">
        <v>120</v>
      </c>
      <c r="AL32" s="817"/>
      <c r="AM32" s="817"/>
      <c r="AN32" s="817"/>
      <c r="AO32" s="817"/>
      <c r="AP32" s="817">
        <v>198</v>
      </c>
      <c r="AQ32" s="817"/>
      <c r="AR32" s="817"/>
      <c r="AS32" s="817"/>
      <c r="AT32" s="817"/>
      <c r="AU32" s="817">
        <v>31</v>
      </c>
      <c r="AV32" s="817"/>
      <c r="AW32" s="817"/>
      <c r="AX32" s="817"/>
      <c r="AY32" s="817"/>
      <c r="AZ32" s="818" t="s">
        <v>557</v>
      </c>
      <c r="BA32" s="818"/>
      <c r="BB32" s="818"/>
      <c r="BC32" s="818"/>
      <c r="BD32" s="818"/>
      <c r="BE32" s="814" t="s">
        <v>387</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388</v>
      </c>
      <c r="C33" s="742"/>
      <c r="D33" s="742"/>
      <c r="E33" s="742"/>
      <c r="F33" s="742"/>
      <c r="G33" s="742"/>
      <c r="H33" s="742"/>
      <c r="I33" s="742"/>
      <c r="J33" s="742"/>
      <c r="K33" s="742"/>
      <c r="L33" s="742"/>
      <c r="M33" s="742"/>
      <c r="N33" s="742"/>
      <c r="O33" s="742"/>
      <c r="P33" s="743"/>
      <c r="Q33" s="744">
        <v>147</v>
      </c>
      <c r="R33" s="745"/>
      <c r="S33" s="745"/>
      <c r="T33" s="745"/>
      <c r="U33" s="745"/>
      <c r="V33" s="745">
        <v>147</v>
      </c>
      <c r="W33" s="745"/>
      <c r="X33" s="745"/>
      <c r="Y33" s="745"/>
      <c r="Z33" s="745"/>
      <c r="AA33" s="745" t="s">
        <v>558</v>
      </c>
      <c r="AB33" s="745"/>
      <c r="AC33" s="745"/>
      <c r="AD33" s="745"/>
      <c r="AE33" s="746"/>
      <c r="AF33" s="747" t="s">
        <v>112</v>
      </c>
      <c r="AG33" s="748"/>
      <c r="AH33" s="748"/>
      <c r="AI33" s="748"/>
      <c r="AJ33" s="749"/>
      <c r="AK33" s="816">
        <v>85</v>
      </c>
      <c r="AL33" s="817"/>
      <c r="AM33" s="817"/>
      <c r="AN33" s="817"/>
      <c r="AO33" s="817"/>
      <c r="AP33" s="817">
        <v>678</v>
      </c>
      <c r="AQ33" s="817"/>
      <c r="AR33" s="817"/>
      <c r="AS33" s="817"/>
      <c r="AT33" s="817"/>
      <c r="AU33" s="817">
        <v>678</v>
      </c>
      <c r="AV33" s="817"/>
      <c r="AW33" s="817"/>
      <c r="AX33" s="817"/>
      <c r="AY33" s="817"/>
      <c r="AZ33" s="818" t="s">
        <v>559</v>
      </c>
      <c r="BA33" s="818"/>
      <c r="BB33" s="818"/>
      <c r="BC33" s="818"/>
      <c r="BD33" s="818"/>
      <c r="BE33" s="814" t="s">
        <v>387</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389</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390</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1097</v>
      </c>
      <c r="AG63" s="828"/>
      <c r="AH63" s="828"/>
      <c r="AI63" s="828"/>
      <c r="AJ63" s="829"/>
      <c r="AK63" s="830"/>
      <c r="AL63" s="825"/>
      <c r="AM63" s="825"/>
      <c r="AN63" s="825"/>
      <c r="AO63" s="825"/>
      <c r="AP63" s="828">
        <v>1817</v>
      </c>
      <c r="AQ63" s="828"/>
      <c r="AR63" s="828"/>
      <c r="AS63" s="828"/>
      <c r="AT63" s="828"/>
      <c r="AU63" s="828">
        <v>813</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392</v>
      </c>
      <c r="B66" s="727"/>
      <c r="C66" s="727"/>
      <c r="D66" s="727"/>
      <c r="E66" s="727"/>
      <c r="F66" s="727"/>
      <c r="G66" s="727"/>
      <c r="H66" s="727"/>
      <c r="I66" s="727"/>
      <c r="J66" s="727"/>
      <c r="K66" s="727"/>
      <c r="L66" s="727"/>
      <c r="M66" s="727"/>
      <c r="N66" s="727"/>
      <c r="O66" s="727"/>
      <c r="P66" s="728"/>
      <c r="Q66" s="703" t="s">
        <v>393</v>
      </c>
      <c r="R66" s="704"/>
      <c r="S66" s="704"/>
      <c r="T66" s="704"/>
      <c r="U66" s="705"/>
      <c r="V66" s="703" t="s">
        <v>394</v>
      </c>
      <c r="W66" s="704"/>
      <c r="X66" s="704"/>
      <c r="Y66" s="704"/>
      <c r="Z66" s="705"/>
      <c r="AA66" s="703" t="s">
        <v>395</v>
      </c>
      <c r="AB66" s="704"/>
      <c r="AC66" s="704"/>
      <c r="AD66" s="704"/>
      <c r="AE66" s="705"/>
      <c r="AF66" s="838" t="s">
        <v>396</v>
      </c>
      <c r="AG66" s="799"/>
      <c r="AH66" s="799"/>
      <c r="AI66" s="799"/>
      <c r="AJ66" s="839"/>
      <c r="AK66" s="703" t="s">
        <v>397</v>
      </c>
      <c r="AL66" s="727"/>
      <c r="AM66" s="727"/>
      <c r="AN66" s="727"/>
      <c r="AO66" s="728"/>
      <c r="AP66" s="703" t="s">
        <v>398</v>
      </c>
      <c r="AQ66" s="704"/>
      <c r="AR66" s="704"/>
      <c r="AS66" s="704"/>
      <c r="AT66" s="705"/>
      <c r="AU66" s="703" t="s">
        <v>399</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537</v>
      </c>
      <c r="C68" s="856"/>
      <c r="D68" s="856"/>
      <c r="E68" s="856"/>
      <c r="F68" s="856"/>
      <c r="G68" s="856"/>
      <c r="H68" s="856"/>
      <c r="I68" s="856"/>
      <c r="J68" s="856"/>
      <c r="K68" s="856"/>
      <c r="L68" s="856"/>
      <c r="M68" s="856"/>
      <c r="N68" s="856"/>
      <c r="O68" s="856"/>
      <c r="P68" s="857"/>
      <c r="Q68" s="858">
        <v>8158</v>
      </c>
      <c r="R68" s="852"/>
      <c r="S68" s="852"/>
      <c r="T68" s="852"/>
      <c r="U68" s="852"/>
      <c r="V68" s="852">
        <v>8133</v>
      </c>
      <c r="W68" s="852"/>
      <c r="X68" s="852"/>
      <c r="Y68" s="852"/>
      <c r="Z68" s="852"/>
      <c r="AA68" s="852">
        <v>25</v>
      </c>
      <c r="AB68" s="852"/>
      <c r="AC68" s="852"/>
      <c r="AD68" s="852"/>
      <c r="AE68" s="852"/>
      <c r="AF68" s="852">
        <v>25</v>
      </c>
      <c r="AG68" s="852"/>
      <c r="AH68" s="852"/>
      <c r="AI68" s="852"/>
      <c r="AJ68" s="852"/>
      <c r="AK68" s="852">
        <v>97</v>
      </c>
      <c r="AL68" s="852"/>
      <c r="AM68" s="852"/>
      <c r="AN68" s="852"/>
      <c r="AO68" s="852"/>
      <c r="AP68" s="852">
        <v>3491</v>
      </c>
      <c r="AQ68" s="852"/>
      <c r="AR68" s="852"/>
      <c r="AS68" s="852"/>
      <c r="AT68" s="852"/>
      <c r="AU68" s="852">
        <v>1785</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538</v>
      </c>
      <c r="C69" s="860"/>
      <c r="D69" s="860"/>
      <c r="E69" s="860"/>
      <c r="F69" s="860"/>
      <c r="G69" s="860"/>
      <c r="H69" s="860"/>
      <c r="I69" s="860"/>
      <c r="J69" s="860"/>
      <c r="K69" s="860"/>
      <c r="L69" s="860"/>
      <c r="M69" s="860"/>
      <c r="N69" s="860"/>
      <c r="O69" s="860"/>
      <c r="P69" s="861"/>
      <c r="Q69" s="862">
        <v>254</v>
      </c>
      <c r="R69" s="817"/>
      <c r="S69" s="817"/>
      <c r="T69" s="817"/>
      <c r="U69" s="817"/>
      <c r="V69" s="817">
        <v>247</v>
      </c>
      <c r="W69" s="817"/>
      <c r="X69" s="817"/>
      <c r="Y69" s="817"/>
      <c r="Z69" s="817"/>
      <c r="AA69" s="817">
        <v>7</v>
      </c>
      <c r="AB69" s="817"/>
      <c r="AC69" s="817"/>
      <c r="AD69" s="817"/>
      <c r="AE69" s="817"/>
      <c r="AF69" s="817">
        <v>7</v>
      </c>
      <c r="AG69" s="817"/>
      <c r="AH69" s="817"/>
      <c r="AI69" s="817"/>
      <c r="AJ69" s="817"/>
      <c r="AK69" s="817">
        <v>3</v>
      </c>
      <c r="AL69" s="817"/>
      <c r="AM69" s="817"/>
      <c r="AN69" s="817"/>
      <c r="AO69" s="817"/>
      <c r="AP69" s="817">
        <v>11</v>
      </c>
      <c r="AQ69" s="817"/>
      <c r="AR69" s="817"/>
      <c r="AS69" s="817"/>
      <c r="AT69" s="817"/>
      <c r="AU69" s="817">
        <v>2</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539</v>
      </c>
      <c r="C70" s="860"/>
      <c r="D70" s="860"/>
      <c r="E70" s="860"/>
      <c r="F70" s="860"/>
      <c r="G70" s="860"/>
      <c r="H70" s="860"/>
      <c r="I70" s="860"/>
      <c r="J70" s="860"/>
      <c r="K70" s="860"/>
      <c r="L70" s="860"/>
      <c r="M70" s="860"/>
      <c r="N70" s="860"/>
      <c r="O70" s="860"/>
      <c r="P70" s="861"/>
      <c r="Q70" s="862">
        <v>382</v>
      </c>
      <c r="R70" s="817"/>
      <c r="S70" s="817"/>
      <c r="T70" s="817"/>
      <c r="U70" s="817"/>
      <c r="V70" s="817">
        <v>375</v>
      </c>
      <c r="W70" s="817"/>
      <c r="X70" s="817"/>
      <c r="Y70" s="817"/>
      <c r="Z70" s="817"/>
      <c r="AA70" s="817">
        <v>7</v>
      </c>
      <c r="AB70" s="817"/>
      <c r="AC70" s="817"/>
      <c r="AD70" s="817"/>
      <c r="AE70" s="817"/>
      <c r="AF70" s="817">
        <v>7</v>
      </c>
      <c r="AG70" s="817"/>
      <c r="AH70" s="817"/>
      <c r="AI70" s="817"/>
      <c r="AJ70" s="817"/>
      <c r="AK70" s="817">
        <v>24</v>
      </c>
      <c r="AL70" s="817"/>
      <c r="AM70" s="817"/>
      <c r="AN70" s="817"/>
      <c r="AO70" s="817"/>
      <c r="AP70" s="817" t="s">
        <v>553</v>
      </c>
      <c r="AQ70" s="817"/>
      <c r="AR70" s="817"/>
      <c r="AS70" s="817"/>
      <c r="AT70" s="817"/>
      <c r="AU70" s="817" t="s">
        <v>552</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540</v>
      </c>
      <c r="C71" s="860"/>
      <c r="D71" s="860"/>
      <c r="E71" s="860"/>
      <c r="F71" s="860"/>
      <c r="G71" s="860"/>
      <c r="H71" s="860"/>
      <c r="I71" s="860"/>
      <c r="J71" s="860"/>
      <c r="K71" s="860"/>
      <c r="L71" s="860"/>
      <c r="M71" s="860"/>
      <c r="N71" s="860"/>
      <c r="O71" s="860"/>
      <c r="P71" s="861"/>
      <c r="Q71" s="862">
        <v>394</v>
      </c>
      <c r="R71" s="817"/>
      <c r="S71" s="817"/>
      <c r="T71" s="817"/>
      <c r="U71" s="817"/>
      <c r="V71" s="817">
        <v>388</v>
      </c>
      <c r="W71" s="817"/>
      <c r="X71" s="817"/>
      <c r="Y71" s="817"/>
      <c r="Z71" s="817"/>
      <c r="AA71" s="817">
        <v>5</v>
      </c>
      <c r="AB71" s="817"/>
      <c r="AC71" s="817"/>
      <c r="AD71" s="817"/>
      <c r="AE71" s="817"/>
      <c r="AF71" s="817">
        <v>5</v>
      </c>
      <c r="AG71" s="817"/>
      <c r="AH71" s="817"/>
      <c r="AI71" s="817"/>
      <c r="AJ71" s="817"/>
      <c r="AK71" s="817">
        <v>35</v>
      </c>
      <c r="AL71" s="817"/>
      <c r="AM71" s="817"/>
      <c r="AN71" s="817"/>
      <c r="AO71" s="817"/>
      <c r="AP71" s="817">
        <v>141</v>
      </c>
      <c r="AQ71" s="817"/>
      <c r="AR71" s="817"/>
      <c r="AS71" s="817"/>
      <c r="AT71" s="817"/>
      <c r="AU71" s="817" t="s">
        <v>552</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541</v>
      </c>
      <c r="C72" s="860"/>
      <c r="D72" s="860"/>
      <c r="E72" s="860"/>
      <c r="F72" s="860"/>
      <c r="G72" s="860"/>
      <c r="H72" s="860"/>
      <c r="I72" s="860"/>
      <c r="J72" s="860"/>
      <c r="K72" s="860"/>
      <c r="L72" s="860"/>
      <c r="M72" s="860"/>
      <c r="N72" s="860"/>
      <c r="O72" s="860"/>
      <c r="P72" s="861"/>
      <c r="Q72" s="862">
        <v>39</v>
      </c>
      <c r="R72" s="817"/>
      <c r="S72" s="817"/>
      <c r="T72" s="817"/>
      <c r="U72" s="817"/>
      <c r="V72" s="817">
        <v>34</v>
      </c>
      <c r="W72" s="817"/>
      <c r="X72" s="817"/>
      <c r="Y72" s="817"/>
      <c r="Z72" s="817"/>
      <c r="AA72" s="817">
        <v>5</v>
      </c>
      <c r="AB72" s="817"/>
      <c r="AC72" s="817"/>
      <c r="AD72" s="817"/>
      <c r="AE72" s="817"/>
      <c r="AF72" s="817">
        <v>5</v>
      </c>
      <c r="AG72" s="817"/>
      <c r="AH72" s="817"/>
      <c r="AI72" s="817"/>
      <c r="AJ72" s="817"/>
      <c r="AK72" s="817">
        <v>1</v>
      </c>
      <c r="AL72" s="817"/>
      <c r="AM72" s="817"/>
      <c r="AN72" s="817"/>
      <c r="AO72" s="817"/>
      <c r="AP72" s="817" t="s">
        <v>552</v>
      </c>
      <c r="AQ72" s="817"/>
      <c r="AR72" s="817"/>
      <c r="AS72" s="817"/>
      <c r="AT72" s="817"/>
      <c r="AU72" s="817" t="s">
        <v>552</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542</v>
      </c>
      <c r="C73" s="860"/>
      <c r="D73" s="860"/>
      <c r="E73" s="860"/>
      <c r="F73" s="860"/>
      <c r="G73" s="860"/>
      <c r="H73" s="860"/>
      <c r="I73" s="860"/>
      <c r="J73" s="860"/>
      <c r="K73" s="860"/>
      <c r="L73" s="860"/>
      <c r="M73" s="860"/>
      <c r="N73" s="860"/>
      <c r="O73" s="860"/>
      <c r="P73" s="861"/>
      <c r="Q73" s="862">
        <v>160</v>
      </c>
      <c r="R73" s="817"/>
      <c r="S73" s="817"/>
      <c r="T73" s="817"/>
      <c r="U73" s="817"/>
      <c r="V73" s="817">
        <v>159</v>
      </c>
      <c r="W73" s="817"/>
      <c r="X73" s="817"/>
      <c r="Y73" s="817"/>
      <c r="Z73" s="817"/>
      <c r="AA73" s="817">
        <v>1</v>
      </c>
      <c r="AB73" s="817"/>
      <c r="AC73" s="817"/>
      <c r="AD73" s="817"/>
      <c r="AE73" s="817"/>
      <c r="AF73" s="817">
        <v>1</v>
      </c>
      <c r="AG73" s="817"/>
      <c r="AH73" s="817"/>
      <c r="AI73" s="817"/>
      <c r="AJ73" s="817"/>
      <c r="AK73" s="817">
        <v>10</v>
      </c>
      <c r="AL73" s="817"/>
      <c r="AM73" s="817"/>
      <c r="AN73" s="817"/>
      <c r="AO73" s="817"/>
      <c r="AP73" s="817" t="s">
        <v>552</v>
      </c>
      <c r="AQ73" s="817"/>
      <c r="AR73" s="817"/>
      <c r="AS73" s="817"/>
      <c r="AT73" s="817"/>
      <c r="AU73" s="817" t="s">
        <v>553</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543</v>
      </c>
      <c r="C74" s="860"/>
      <c r="D74" s="860"/>
      <c r="E74" s="860"/>
      <c r="F74" s="860"/>
      <c r="G74" s="860"/>
      <c r="H74" s="860"/>
      <c r="I74" s="860"/>
      <c r="J74" s="860"/>
      <c r="K74" s="860"/>
      <c r="L74" s="860"/>
      <c r="M74" s="860"/>
      <c r="N74" s="860"/>
      <c r="O74" s="860"/>
      <c r="P74" s="861"/>
      <c r="Q74" s="862">
        <v>190947</v>
      </c>
      <c r="R74" s="817"/>
      <c r="S74" s="817"/>
      <c r="T74" s="817"/>
      <c r="U74" s="817"/>
      <c r="V74" s="817">
        <v>184370</v>
      </c>
      <c r="W74" s="817"/>
      <c r="X74" s="817"/>
      <c r="Y74" s="817"/>
      <c r="Z74" s="817"/>
      <c r="AA74" s="817">
        <v>6577</v>
      </c>
      <c r="AB74" s="817"/>
      <c r="AC74" s="817"/>
      <c r="AD74" s="817"/>
      <c r="AE74" s="817"/>
      <c r="AF74" s="817">
        <v>6577</v>
      </c>
      <c r="AG74" s="817"/>
      <c r="AH74" s="817"/>
      <c r="AI74" s="817"/>
      <c r="AJ74" s="817"/>
      <c r="AK74" s="817">
        <v>1453</v>
      </c>
      <c r="AL74" s="817"/>
      <c r="AM74" s="817"/>
      <c r="AN74" s="817"/>
      <c r="AO74" s="817"/>
      <c r="AP74" s="817" t="s">
        <v>552</v>
      </c>
      <c r="AQ74" s="817"/>
      <c r="AR74" s="817"/>
      <c r="AS74" s="817"/>
      <c r="AT74" s="817"/>
      <c r="AU74" s="817" t="s">
        <v>552</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544</v>
      </c>
      <c r="C75" s="860"/>
      <c r="D75" s="860"/>
      <c r="E75" s="860"/>
      <c r="F75" s="860"/>
      <c r="G75" s="860"/>
      <c r="H75" s="860"/>
      <c r="I75" s="860"/>
      <c r="J75" s="860"/>
      <c r="K75" s="860"/>
      <c r="L75" s="860"/>
      <c r="M75" s="860"/>
      <c r="N75" s="860"/>
      <c r="O75" s="860"/>
      <c r="P75" s="861"/>
      <c r="Q75" s="865">
        <v>291</v>
      </c>
      <c r="R75" s="866"/>
      <c r="S75" s="866"/>
      <c r="T75" s="866"/>
      <c r="U75" s="816"/>
      <c r="V75" s="867">
        <v>161</v>
      </c>
      <c r="W75" s="866"/>
      <c r="X75" s="866"/>
      <c r="Y75" s="866"/>
      <c r="Z75" s="816"/>
      <c r="AA75" s="867">
        <v>130</v>
      </c>
      <c r="AB75" s="866"/>
      <c r="AC75" s="866"/>
      <c r="AD75" s="866"/>
      <c r="AE75" s="816"/>
      <c r="AF75" s="867">
        <v>130</v>
      </c>
      <c r="AG75" s="866"/>
      <c r="AH75" s="866"/>
      <c r="AI75" s="866"/>
      <c r="AJ75" s="816"/>
      <c r="AK75" s="867" t="s">
        <v>557</v>
      </c>
      <c r="AL75" s="866"/>
      <c r="AM75" s="866"/>
      <c r="AN75" s="866"/>
      <c r="AO75" s="816"/>
      <c r="AP75" s="867" t="s">
        <v>552</v>
      </c>
      <c r="AQ75" s="866"/>
      <c r="AR75" s="866"/>
      <c r="AS75" s="866"/>
      <c r="AT75" s="816"/>
      <c r="AU75" s="867" t="s">
        <v>554</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545</v>
      </c>
      <c r="C76" s="860"/>
      <c r="D76" s="860"/>
      <c r="E76" s="860"/>
      <c r="F76" s="860"/>
      <c r="G76" s="860"/>
      <c r="H76" s="860"/>
      <c r="I76" s="860"/>
      <c r="J76" s="860"/>
      <c r="K76" s="860"/>
      <c r="L76" s="860"/>
      <c r="M76" s="860"/>
      <c r="N76" s="860"/>
      <c r="O76" s="860"/>
      <c r="P76" s="861"/>
      <c r="Q76" s="865">
        <v>225</v>
      </c>
      <c r="R76" s="866"/>
      <c r="S76" s="866"/>
      <c r="T76" s="866"/>
      <c r="U76" s="816"/>
      <c r="V76" s="867">
        <v>223</v>
      </c>
      <c r="W76" s="866"/>
      <c r="X76" s="866"/>
      <c r="Y76" s="866"/>
      <c r="Z76" s="816"/>
      <c r="AA76" s="867">
        <v>3</v>
      </c>
      <c r="AB76" s="866"/>
      <c r="AC76" s="866"/>
      <c r="AD76" s="866"/>
      <c r="AE76" s="816"/>
      <c r="AF76" s="867">
        <v>228</v>
      </c>
      <c r="AG76" s="866"/>
      <c r="AH76" s="866"/>
      <c r="AI76" s="866"/>
      <c r="AJ76" s="816"/>
      <c r="AK76" s="867" t="s">
        <v>557</v>
      </c>
      <c r="AL76" s="866"/>
      <c r="AM76" s="866"/>
      <c r="AN76" s="866"/>
      <c r="AO76" s="816"/>
      <c r="AP76" s="867" t="s">
        <v>552</v>
      </c>
      <c r="AQ76" s="866"/>
      <c r="AR76" s="866"/>
      <c r="AS76" s="866"/>
      <c r="AT76" s="816"/>
      <c r="AU76" s="867" t="s">
        <v>552</v>
      </c>
      <c r="AV76" s="866"/>
      <c r="AW76" s="866"/>
      <c r="AX76" s="866"/>
      <c r="AY76" s="816"/>
      <c r="AZ76" s="863" t="s">
        <v>560</v>
      </c>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546</v>
      </c>
      <c r="C77" s="860"/>
      <c r="D77" s="860"/>
      <c r="E77" s="860"/>
      <c r="F77" s="860"/>
      <c r="G77" s="860"/>
      <c r="H77" s="860"/>
      <c r="I77" s="860"/>
      <c r="J77" s="860"/>
      <c r="K77" s="860"/>
      <c r="L77" s="860"/>
      <c r="M77" s="860"/>
      <c r="N77" s="860"/>
      <c r="O77" s="860"/>
      <c r="P77" s="861"/>
      <c r="Q77" s="865">
        <v>278</v>
      </c>
      <c r="R77" s="866"/>
      <c r="S77" s="866"/>
      <c r="T77" s="866"/>
      <c r="U77" s="816"/>
      <c r="V77" s="867">
        <v>268</v>
      </c>
      <c r="W77" s="866"/>
      <c r="X77" s="866"/>
      <c r="Y77" s="866"/>
      <c r="Z77" s="816"/>
      <c r="AA77" s="867">
        <v>10</v>
      </c>
      <c r="AB77" s="866"/>
      <c r="AC77" s="866"/>
      <c r="AD77" s="866"/>
      <c r="AE77" s="816"/>
      <c r="AF77" s="867">
        <v>10</v>
      </c>
      <c r="AG77" s="866"/>
      <c r="AH77" s="866"/>
      <c r="AI77" s="866"/>
      <c r="AJ77" s="816"/>
      <c r="AK77" s="867">
        <v>79</v>
      </c>
      <c r="AL77" s="866"/>
      <c r="AM77" s="866"/>
      <c r="AN77" s="866"/>
      <c r="AO77" s="816"/>
      <c r="AP77" s="867" t="s">
        <v>552</v>
      </c>
      <c r="AQ77" s="866"/>
      <c r="AR77" s="866"/>
      <c r="AS77" s="866"/>
      <c r="AT77" s="816"/>
      <c r="AU77" s="867" t="s">
        <v>552</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547</v>
      </c>
      <c r="C78" s="860"/>
      <c r="D78" s="860"/>
      <c r="E78" s="860"/>
      <c r="F78" s="860"/>
      <c r="G78" s="860"/>
      <c r="H78" s="860"/>
      <c r="I78" s="860"/>
      <c r="J78" s="860"/>
      <c r="K78" s="860"/>
      <c r="L78" s="860"/>
      <c r="M78" s="860"/>
      <c r="N78" s="860"/>
      <c r="O78" s="860"/>
      <c r="P78" s="861"/>
      <c r="Q78" s="862">
        <v>7441</v>
      </c>
      <c r="R78" s="817"/>
      <c r="S78" s="817"/>
      <c r="T78" s="817"/>
      <c r="U78" s="817"/>
      <c r="V78" s="817">
        <v>6767</v>
      </c>
      <c r="W78" s="817"/>
      <c r="X78" s="817"/>
      <c r="Y78" s="817"/>
      <c r="Z78" s="817"/>
      <c r="AA78" s="817">
        <v>674</v>
      </c>
      <c r="AB78" s="817"/>
      <c r="AC78" s="817"/>
      <c r="AD78" s="817"/>
      <c r="AE78" s="817"/>
      <c r="AF78" s="817">
        <v>674</v>
      </c>
      <c r="AG78" s="817"/>
      <c r="AH78" s="817"/>
      <c r="AI78" s="817"/>
      <c r="AJ78" s="817"/>
      <c r="AK78" s="817">
        <v>16</v>
      </c>
      <c r="AL78" s="817"/>
      <c r="AM78" s="817"/>
      <c r="AN78" s="817"/>
      <c r="AO78" s="817"/>
      <c r="AP78" s="817" t="s">
        <v>554</v>
      </c>
      <c r="AQ78" s="817"/>
      <c r="AR78" s="817"/>
      <c r="AS78" s="817"/>
      <c r="AT78" s="817"/>
      <c r="AU78" s="817" t="s">
        <v>552</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548</v>
      </c>
      <c r="C79" s="860"/>
      <c r="D79" s="860"/>
      <c r="E79" s="860"/>
      <c r="F79" s="860"/>
      <c r="G79" s="860"/>
      <c r="H79" s="860"/>
      <c r="I79" s="860"/>
      <c r="J79" s="860"/>
      <c r="K79" s="860"/>
      <c r="L79" s="860"/>
      <c r="M79" s="860"/>
      <c r="N79" s="860"/>
      <c r="O79" s="860"/>
      <c r="P79" s="861"/>
      <c r="Q79" s="862">
        <v>169</v>
      </c>
      <c r="R79" s="817"/>
      <c r="S79" s="817"/>
      <c r="T79" s="817"/>
      <c r="U79" s="817"/>
      <c r="V79" s="817">
        <v>168</v>
      </c>
      <c r="W79" s="817"/>
      <c r="X79" s="817"/>
      <c r="Y79" s="817"/>
      <c r="Z79" s="817"/>
      <c r="AA79" s="817">
        <v>1</v>
      </c>
      <c r="AB79" s="817"/>
      <c r="AC79" s="817"/>
      <c r="AD79" s="817"/>
      <c r="AE79" s="817"/>
      <c r="AF79" s="817">
        <v>1</v>
      </c>
      <c r="AG79" s="817"/>
      <c r="AH79" s="817"/>
      <c r="AI79" s="817"/>
      <c r="AJ79" s="817"/>
      <c r="AK79" s="817" t="s">
        <v>557</v>
      </c>
      <c r="AL79" s="817"/>
      <c r="AM79" s="817"/>
      <c r="AN79" s="817"/>
      <c r="AO79" s="817"/>
      <c r="AP79" s="817" t="s">
        <v>552</v>
      </c>
      <c r="AQ79" s="817"/>
      <c r="AR79" s="817"/>
      <c r="AS79" s="817"/>
      <c r="AT79" s="817"/>
      <c r="AU79" s="817" t="s">
        <v>552</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549</v>
      </c>
      <c r="C80" s="860"/>
      <c r="D80" s="860"/>
      <c r="E80" s="860"/>
      <c r="F80" s="860"/>
      <c r="G80" s="860"/>
      <c r="H80" s="860"/>
      <c r="I80" s="860"/>
      <c r="J80" s="860"/>
      <c r="K80" s="860"/>
      <c r="L80" s="860"/>
      <c r="M80" s="860"/>
      <c r="N80" s="860"/>
      <c r="O80" s="860"/>
      <c r="P80" s="861"/>
      <c r="Q80" s="862">
        <v>23</v>
      </c>
      <c r="R80" s="817"/>
      <c r="S80" s="817"/>
      <c r="T80" s="817"/>
      <c r="U80" s="817"/>
      <c r="V80" s="817">
        <v>20</v>
      </c>
      <c r="W80" s="817"/>
      <c r="X80" s="817"/>
      <c r="Y80" s="817"/>
      <c r="Z80" s="817"/>
      <c r="AA80" s="817">
        <v>3</v>
      </c>
      <c r="AB80" s="817"/>
      <c r="AC80" s="817"/>
      <c r="AD80" s="817"/>
      <c r="AE80" s="817"/>
      <c r="AF80" s="817">
        <v>3</v>
      </c>
      <c r="AG80" s="817"/>
      <c r="AH80" s="817"/>
      <c r="AI80" s="817"/>
      <c r="AJ80" s="817"/>
      <c r="AK80" s="817" t="s">
        <v>557</v>
      </c>
      <c r="AL80" s="817"/>
      <c r="AM80" s="817"/>
      <c r="AN80" s="817"/>
      <c r="AO80" s="817"/>
      <c r="AP80" s="817" t="s">
        <v>552</v>
      </c>
      <c r="AQ80" s="817"/>
      <c r="AR80" s="817"/>
      <c r="AS80" s="817"/>
      <c r="AT80" s="817"/>
      <c r="AU80" s="817" t="s">
        <v>552</v>
      </c>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t="s">
        <v>550</v>
      </c>
      <c r="C81" s="860"/>
      <c r="D81" s="860"/>
      <c r="E81" s="860"/>
      <c r="F81" s="860"/>
      <c r="G81" s="860"/>
      <c r="H81" s="860"/>
      <c r="I81" s="860"/>
      <c r="J81" s="860"/>
      <c r="K81" s="860"/>
      <c r="L81" s="860"/>
      <c r="M81" s="860"/>
      <c r="N81" s="860"/>
      <c r="O81" s="860"/>
      <c r="P81" s="861"/>
      <c r="Q81" s="862">
        <v>5</v>
      </c>
      <c r="R81" s="817"/>
      <c r="S81" s="817"/>
      <c r="T81" s="817"/>
      <c r="U81" s="817"/>
      <c r="V81" s="817">
        <v>2</v>
      </c>
      <c r="W81" s="817"/>
      <c r="X81" s="817"/>
      <c r="Y81" s="817"/>
      <c r="Z81" s="817"/>
      <c r="AA81" s="817">
        <v>3</v>
      </c>
      <c r="AB81" s="817"/>
      <c r="AC81" s="817"/>
      <c r="AD81" s="817"/>
      <c r="AE81" s="817"/>
      <c r="AF81" s="817">
        <v>3</v>
      </c>
      <c r="AG81" s="817"/>
      <c r="AH81" s="817"/>
      <c r="AI81" s="817"/>
      <c r="AJ81" s="817"/>
      <c r="AK81" s="817" t="s">
        <v>562</v>
      </c>
      <c r="AL81" s="817"/>
      <c r="AM81" s="817"/>
      <c r="AN81" s="817"/>
      <c r="AO81" s="817"/>
      <c r="AP81" s="817" t="s">
        <v>552</v>
      </c>
      <c r="AQ81" s="817"/>
      <c r="AR81" s="817"/>
      <c r="AS81" s="817"/>
      <c r="AT81" s="817"/>
      <c r="AU81" s="817" t="s">
        <v>552</v>
      </c>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t="s">
        <v>551</v>
      </c>
      <c r="C82" s="860"/>
      <c r="D82" s="860"/>
      <c r="E82" s="860"/>
      <c r="F82" s="860"/>
      <c r="G82" s="860"/>
      <c r="H82" s="860"/>
      <c r="I82" s="860"/>
      <c r="J82" s="860"/>
      <c r="K82" s="860"/>
      <c r="L82" s="860"/>
      <c r="M82" s="860"/>
      <c r="N82" s="860"/>
      <c r="O82" s="860"/>
      <c r="P82" s="861"/>
      <c r="Q82" s="862">
        <v>1000</v>
      </c>
      <c r="R82" s="817"/>
      <c r="S82" s="817"/>
      <c r="T82" s="817"/>
      <c r="U82" s="817"/>
      <c r="V82" s="817">
        <v>1000</v>
      </c>
      <c r="W82" s="817"/>
      <c r="X82" s="817"/>
      <c r="Y82" s="817"/>
      <c r="Z82" s="817"/>
      <c r="AA82" s="817">
        <v>0</v>
      </c>
      <c r="AB82" s="817"/>
      <c r="AC82" s="817"/>
      <c r="AD82" s="817"/>
      <c r="AE82" s="817"/>
      <c r="AF82" s="817">
        <v>0</v>
      </c>
      <c r="AG82" s="817"/>
      <c r="AH82" s="817"/>
      <c r="AI82" s="817"/>
      <c r="AJ82" s="817"/>
      <c r="AK82" s="817" t="s">
        <v>557</v>
      </c>
      <c r="AL82" s="817"/>
      <c r="AM82" s="817"/>
      <c r="AN82" s="817"/>
      <c r="AO82" s="817"/>
      <c r="AP82" s="817">
        <v>1000</v>
      </c>
      <c r="AQ82" s="817"/>
      <c r="AR82" s="817"/>
      <c r="AS82" s="817"/>
      <c r="AT82" s="817"/>
      <c r="AU82" s="817">
        <v>38</v>
      </c>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400</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7676</v>
      </c>
      <c r="AG88" s="828"/>
      <c r="AH88" s="828"/>
      <c r="AI88" s="828"/>
      <c r="AJ88" s="828"/>
      <c r="AK88" s="825"/>
      <c r="AL88" s="825"/>
      <c r="AM88" s="825"/>
      <c r="AN88" s="825"/>
      <c r="AO88" s="825"/>
      <c r="AP88" s="828">
        <v>4643</v>
      </c>
      <c r="AQ88" s="828"/>
      <c r="AR88" s="828"/>
      <c r="AS88" s="828"/>
      <c r="AT88" s="828"/>
      <c r="AU88" s="828">
        <v>1825</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401</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21</v>
      </c>
      <c r="CS102" s="836"/>
      <c r="CT102" s="836"/>
      <c r="CU102" s="836"/>
      <c r="CV102" s="879"/>
      <c r="CW102" s="878">
        <v>28</v>
      </c>
      <c r="CX102" s="836"/>
      <c r="CY102" s="836"/>
      <c r="CZ102" s="836"/>
      <c r="DA102" s="879"/>
      <c r="DB102" s="878" t="s">
        <v>561</v>
      </c>
      <c r="DC102" s="836"/>
      <c r="DD102" s="836"/>
      <c r="DE102" s="836"/>
      <c r="DF102" s="879"/>
      <c r="DG102" s="878" t="s">
        <v>561</v>
      </c>
      <c r="DH102" s="836"/>
      <c r="DI102" s="836"/>
      <c r="DJ102" s="836"/>
      <c r="DK102" s="879"/>
      <c r="DL102" s="878">
        <v>290</v>
      </c>
      <c r="DM102" s="836"/>
      <c r="DN102" s="836"/>
      <c r="DO102" s="836"/>
      <c r="DP102" s="879"/>
      <c r="DQ102" s="878">
        <v>29</v>
      </c>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402</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403</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406</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407</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408</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409</v>
      </c>
      <c r="AB109" s="881"/>
      <c r="AC109" s="881"/>
      <c r="AD109" s="881"/>
      <c r="AE109" s="882"/>
      <c r="AF109" s="880" t="s">
        <v>286</v>
      </c>
      <c r="AG109" s="881"/>
      <c r="AH109" s="881"/>
      <c r="AI109" s="881"/>
      <c r="AJ109" s="882"/>
      <c r="AK109" s="880" t="s">
        <v>285</v>
      </c>
      <c r="AL109" s="881"/>
      <c r="AM109" s="881"/>
      <c r="AN109" s="881"/>
      <c r="AO109" s="882"/>
      <c r="AP109" s="880" t="s">
        <v>410</v>
      </c>
      <c r="AQ109" s="881"/>
      <c r="AR109" s="881"/>
      <c r="AS109" s="881"/>
      <c r="AT109" s="883"/>
      <c r="AU109" s="902" t="s">
        <v>408</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409</v>
      </c>
      <c r="BR109" s="881"/>
      <c r="BS109" s="881"/>
      <c r="BT109" s="881"/>
      <c r="BU109" s="882"/>
      <c r="BV109" s="880" t="s">
        <v>286</v>
      </c>
      <c r="BW109" s="881"/>
      <c r="BX109" s="881"/>
      <c r="BY109" s="881"/>
      <c r="BZ109" s="882"/>
      <c r="CA109" s="880" t="s">
        <v>285</v>
      </c>
      <c r="CB109" s="881"/>
      <c r="CC109" s="881"/>
      <c r="CD109" s="881"/>
      <c r="CE109" s="882"/>
      <c r="CF109" s="903" t="s">
        <v>410</v>
      </c>
      <c r="CG109" s="903"/>
      <c r="CH109" s="903"/>
      <c r="CI109" s="903"/>
      <c r="CJ109" s="903"/>
      <c r="CK109" s="880" t="s">
        <v>411</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409</v>
      </c>
      <c r="DH109" s="881"/>
      <c r="DI109" s="881"/>
      <c r="DJ109" s="881"/>
      <c r="DK109" s="882"/>
      <c r="DL109" s="880" t="s">
        <v>286</v>
      </c>
      <c r="DM109" s="881"/>
      <c r="DN109" s="881"/>
      <c r="DO109" s="881"/>
      <c r="DP109" s="882"/>
      <c r="DQ109" s="880" t="s">
        <v>285</v>
      </c>
      <c r="DR109" s="881"/>
      <c r="DS109" s="881"/>
      <c r="DT109" s="881"/>
      <c r="DU109" s="882"/>
      <c r="DV109" s="880" t="s">
        <v>410</v>
      </c>
      <c r="DW109" s="881"/>
      <c r="DX109" s="881"/>
      <c r="DY109" s="881"/>
      <c r="DZ109" s="883"/>
    </row>
    <row r="110" spans="1:131" s="197" customFormat="1" ht="26.25" customHeight="1">
      <c r="A110" s="884" t="s">
        <v>412</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1304633</v>
      </c>
      <c r="AB110" s="888"/>
      <c r="AC110" s="888"/>
      <c r="AD110" s="888"/>
      <c r="AE110" s="889"/>
      <c r="AF110" s="890">
        <v>1267260</v>
      </c>
      <c r="AG110" s="888"/>
      <c r="AH110" s="888"/>
      <c r="AI110" s="888"/>
      <c r="AJ110" s="889"/>
      <c r="AK110" s="890">
        <v>1288072</v>
      </c>
      <c r="AL110" s="888"/>
      <c r="AM110" s="888"/>
      <c r="AN110" s="888"/>
      <c r="AO110" s="889"/>
      <c r="AP110" s="891">
        <v>24.2</v>
      </c>
      <c r="AQ110" s="892"/>
      <c r="AR110" s="892"/>
      <c r="AS110" s="892"/>
      <c r="AT110" s="893"/>
      <c r="AU110" s="894" t="s">
        <v>61</v>
      </c>
      <c r="AV110" s="895"/>
      <c r="AW110" s="895"/>
      <c r="AX110" s="895"/>
      <c r="AY110" s="896"/>
      <c r="AZ110" s="938" t="s">
        <v>413</v>
      </c>
      <c r="BA110" s="885"/>
      <c r="BB110" s="885"/>
      <c r="BC110" s="885"/>
      <c r="BD110" s="885"/>
      <c r="BE110" s="885"/>
      <c r="BF110" s="885"/>
      <c r="BG110" s="885"/>
      <c r="BH110" s="885"/>
      <c r="BI110" s="885"/>
      <c r="BJ110" s="885"/>
      <c r="BK110" s="885"/>
      <c r="BL110" s="885"/>
      <c r="BM110" s="885"/>
      <c r="BN110" s="885"/>
      <c r="BO110" s="885"/>
      <c r="BP110" s="886"/>
      <c r="BQ110" s="924">
        <v>12279172</v>
      </c>
      <c r="BR110" s="925"/>
      <c r="BS110" s="925"/>
      <c r="BT110" s="925"/>
      <c r="BU110" s="925"/>
      <c r="BV110" s="925">
        <v>12640875</v>
      </c>
      <c r="BW110" s="925"/>
      <c r="BX110" s="925"/>
      <c r="BY110" s="925"/>
      <c r="BZ110" s="925"/>
      <c r="CA110" s="925">
        <v>12668792</v>
      </c>
      <c r="CB110" s="925"/>
      <c r="CC110" s="925"/>
      <c r="CD110" s="925"/>
      <c r="CE110" s="925"/>
      <c r="CF110" s="939">
        <v>238.4</v>
      </c>
      <c r="CG110" s="940"/>
      <c r="CH110" s="940"/>
      <c r="CI110" s="940"/>
      <c r="CJ110" s="940"/>
      <c r="CK110" s="941" t="s">
        <v>414</v>
      </c>
      <c r="CL110" s="942"/>
      <c r="CM110" s="921" t="s">
        <v>415</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416</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417</v>
      </c>
      <c r="BA111" s="948"/>
      <c r="BB111" s="948"/>
      <c r="BC111" s="948"/>
      <c r="BD111" s="948"/>
      <c r="BE111" s="948"/>
      <c r="BF111" s="948"/>
      <c r="BG111" s="948"/>
      <c r="BH111" s="948"/>
      <c r="BI111" s="948"/>
      <c r="BJ111" s="948"/>
      <c r="BK111" s="948"/>
      <c r="BL111" s="948"/>
      <c r="BM111" s="948"/>
      <c r="BN111" s="948"/>
      <c r="BO111" s="948"/>
      <c r="BP111" s="949"/>
      <c r="BQ111" s="917" t="s">
        <v>112</v>
      </c>
      <c r="BR111" s="918"/>
      <c r="BS111" s="918"/>
      <c r="BT111" s="918"/>
      <c r="BU111" s="918"/>
      <c r="BV111" s="918" t="s">
        <v>112</v>
      </c>
      <c r="BW111" s="918"/>
      <c r="BX111" s="918"/>
      <c r="BY111" s="918"/>
      <c r="BZ111" s="918"/>
      <c r="CA111" s="918" t="s">
        <v>112</v>
      </c>
      <c r="CB111" s="918"/>
      <c r="CC111" s="918"/>
      <c r="CD111" s="918"/>
      <c r="CE111" s="918"/>
      <c r="CF111" s="912" t="s">
        <v>112</v>
      </c>
      <c r="CG111" s="913"/>
      <c r="CH111" s="913"/>
      <c r="CI111" s="913"/>
      <c r="CJ111" s="913"/>
      <c r="CK111" s="943"/>
      <c r="CL111" s="944"/>
      <c r="CM111" s="914" t="s">
        <v>418</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419</v>
      </c>
      <c r="B112" s="951"/>
      <c r="C112" s="948" t="s">
        <v>420</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421</v>
      </c>
      <c r="BA112" s="948"/>
      <c r="BB112" s="948"/>
      <c r="BC112" s="948"/>
      <c r="BD112" s="948"/>
      <c r="BE112" s="948"/>
      <c r="BF112" s="948"/>
      <c r="BG112" s="948"/>
      <c r="BH112" s="948"/>
      <c r="BI112" s="948"/>
      <c r="BJ112" s="948"/>
      <c r="BK112" s="948"/>
      <c r="BL112" s="948"/>
      <c r="BM112" s="948"/>
      <c r="BN112" s="948"/>
      <c r="BO112" s="948"/>
      <c r="BP112" s="949"/>
      <c r="BQ112" s="917">
        <v>999113</v>
      </c>
      <c r="BR112" s="918"/>
      <c r="BS112" s="918"/>
      <c r="BT112" s="918"/>
      <c r="BU112" s="918"/>
      <c r="BV112" s="918">
        <v>873792</v>
      </c>
      <c r="BW112" s="918"/>
      <c r="BX112" s="918"/>
      <c r="BY112" s="918"/>
      <c r="BZ112" s="918"/>
      <c r="CA112" s="918">
        <v>812485</v>
      </c>
      <c r="CB112" s="918"/>
      <c r="CC112" s="918"/>
      <c r="CD112" s="918"/>
      <c r="CE112" s="918"/>
      <c r="CF112" s="912">
        <v>15.3</v>
      </c>
      <c r="CG112" s="913"/>
      <c r="CH112" s="913"/>
      <c r="CI112" s="913"/>
      <c r="CJ112" s="913"/>
      <c r="CK112" s="943"/>
      <c r="CL112" s="944"/>
      <c r="CM112" s="914" t="s">
        <v>422</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c r="A113" s="952"/>
      <c r="B113" s="953"/>
      <c r="C113" s="948" t="s">
        <v>423</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126711</v>
      </c>
      <c r="AB113" s="932"/>
      <c r="AC113" s="932"/>
      <c r="AD113" s="932"/>
      <c r="AE113" s="933"/>
      <c r="AF113" s="934">
        <v>125253</v>
      </c>
      <c r="AG113" s="932"/>
      <c r="AH113" s="932"/>
      <c r="AI113" s="932"/>
      <c r="AJ113" s="933"/>
      <c r="AK113" s="934">
        <v>132292</v>
      </c>
      <c r="AL113" s="932"/>
      <c r="AM113" s="932"/>
      <c r="AN113" s="932"/>
      <c r="AO113" s="933"/>
      <c r="AP113" s="935">
        <v>2.5</v>
      </c>
      <c r="AQ113" s="936"/>
      <c r="AR113" s="936"/>
      <c r="AS113" s="936"/>
      <c r="AT113" s="937"/>
      <c r="AU113" s="897"/>
      <c r="AV113" s="898"/>
      <c r="AW113" s="898"/>
      <c r="AX113" s="898"/>
      <c r="AY113" s="899"/>
      <c r="AZ113" s="947" t="s">
        <v>424</v>
      </c>
      <c r="BA113" s="948"/>
      <c r="BB113" s="948"/>
      <c r="BC113" s="948"/>
      <c r="BD113" s="948"/>
      <c r="BE113" s="948"/>
      <c r="BF113" s="948"/>
      <c r="BG113" s="948"/>
      <c r="BH113" s="948"/>
      <c r="BI113" s="948"/>
      <c r="BJ113" s="948"/>
      <c r="BK113" s="948"/>
      <c r="BL113" s="948"/>
      <c r="BM113" s="948"/>
      <c r="BN113" s="948"/>
      <c r="BO113" s="948"/>
      <c r="BP113" s="949"/>
      <c r="BQ113" s="917">
        <v>715931</v>
      </c>
      <c r="BR113" s="918"/>
      <c r="BS113" s="918"/>
      <c r="BT113" s="918"/>
      <c r="BU113" s="918"/>
      <c r="BV113" s="918">
        <v>659230</v>
      </c>
      <c r="BW113" s="918"/>
      <c r="BX113" s="918"/>
      <c r="BY113" s="918"/>
      <c r="BZ113" s="918"/>
      <c r="CA113" s="918">
        <v>1826002</v>
      </c>
      <c r="CB113" s="918"/>
      <c r="CC113" s="918"/>
      <c r="CD113" s="918"/>
      <c r="CE113" s="918"/>
      <c r="CF113" s="912">
        <v>34.4</v>
      </c>
      <c r="CG113" s="913"/>
      <c r="CH113" s="913"/>
      <c r="CI113" s="913"/>
      <c r="CJ113" s="913"/>
      <c r="CK113" s="943"/>
      <c r="CL113" s="944"/>
      <c r="CM113" s="914" t="s">
        <v>425</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c r="A114" s="952"/>
      <c r="B114" s="953"/>
      <c r="C114" s="948" t="s">
        <v>426</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76457</v>
      </c>
      <c r="AB114" s="957"/>
      <c r="AC114" s="957"/>
      <c r="AD114" s="957"/>
      <c r="AE114" s="958"/>
      <c r="AF114" s="959">
        <v>74076</v>
      </c>
      <c r="AG114" s="957"/>
      <c r="AH114" s="957"/>
      <c r="AI114" s="957"/>
      <c r="AJ114" s="958"/>
      <c r="AK114" s="959">
        <v>74206</v>
      </c>
      <c r="AL114" s="957"/>
      <c r="AM114" s="957"/>
      <c r="AN114" s="957"/>
      <c r="AO114" s="958"/>
      <c r="AP114" s="960">
        <v>1.4</v>
      </c>
      <c r="AQ114" s="961"/>
      <c r="AR114" s="961"/>
      <c r="AS114" s="961"/>
      <c r="AT114" s="962"/>
      <c r="AU114" s="897"/>
      <c r="AV114" s="898"/>
      <c r="AW114" s="898"/>
      <c r="AX114" s="898"/>
      <c r="AY114" s="899"/>
      <c r="AZ114" s="947" t="s">
        <v>427</v>
      </c>
      <c r="BA114" s="948"/>
      <c r="BB114" s="948"/>
      <c r="BC114" s="948"/>
      <c r="BD114" s="948"/>
      <c r="BE114" s="948"/>
      <c r="BF114" s="948"/>
      <c r="BG114" s="948"/>
      <c r="BH114" s="948"/>
      <c r="BI114" s="948"/>
      <c r="BJ114" s="948"/>
      <c r="BK114" s="948"/>
      <c r="BL114" s="948"/>
      <c r="BM114" s="948"/>
      <c r="BN114" s="948"/>
      <c r="BO114" s="948"/>
      <c r="BP114" s="949"/>
      <c r="BQ114" s="917">
        <v>2494127</v>
      </c>
      <c r="BR114" s="918"/>
      <c r="BS114" s="918"/>
      <c r="BT114" s="918"/>
      <c r="BU114" s="918"/>
      <c r="BV114" s="918">
        <v>2514431</v>
      </c>
      <c r="BW114" s="918"/>
      <c r="BX114" s="918"/>
      <c r="BY114" s="918"/>
      <c r="BZ114" s="918"/>
      <c r="CA114" s="918">
        <v>2383970</v>
      </c>
      <c r="CB114" s="918"/>
      <c r="CC114" s="918"/>
      <c r="CD114" s="918"/>
      <c r="CE114" s="918"/>
      <c r="CF114" s="912">
        <v>44.9</v>
      </c>
      <c r="CG114" s="913"/>
      <c r="CH114" s="913"/>
      <c r="CI114" s="913"/>
      <c r="CJ114" s="913"/>
      <c r="CK114" s="943"/>
      <c r="CL114" s="944"/>
      <c r="CM114" s="914" t="s">
        <v>428</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429</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112</v>
      </c>
      <c r="AB115" s="932"/>
      <c r="AC115" s="932"/>
      <c r="AD115" s="932"/>
      <c r="AE115" s="933"/>
      <c r="AF115" s="934" t="s">
        <v>112</v>
      </c>
      <c r="AG115" s="932"/>
      <c r="AH115" s="932"/>
      <c r="AI115" s="932"/>
      <c r="AJ115" s="933"/>
      <c r="AK115" s="934" t="s">
        <v>112</v>
      </c>
      <c r="AL115" s="932"/>
      <c r="AM115" s="932"/>
      <c r="AN115" s="932"/>
      <c r="AO115" s="933"/>
      <c r="AP115" s="935" t="s">
        <v>112</v>
      </c>
      <c r="AQ115" s="936"/>
      <c r="AR115" s="936"/>
      <c r="AS115" s="936"/>
      <c r="AT115" s="937"/>
      <c r="AU115" s="897"/>
      <c r="AV115" s="898"/>
      <c r="AW115" s="898"/>
      <c r="AX115" s="898"/>
      <c r="AY115" s="899"/>
      <c r="AZ115" s="947" t="s">
        <v>430</v>
      </c>
      <c r="BA115" s="948"/>
      <c r="BB115" s="948"/>
      <c r="BC115" s="948"/>
      <c r="BD115" s="948"/>
      <c r="BE115" s="948"/>
      <c r="BF115" s="948"/>
      <c r="BG115" s="948"/>
      <c r="BH115" s="948"/>
      <c r="BI115" s="948"/>
      <c r="BJ115" s="948"/>
      <c r="BK115" s="948"/>
      <c r="BL115" s="948"/>
      <c r="BM115" s="948"/>
      <c r="BN115" s="948"/>
      <c r="BO115" s="948"/>
      <c r="BP115" s="949"/>
      <c r="BQ115" s="917">
        <v>35000</v>
      </c>
      <c r="BR115" s="918"/>
      <c r="BS115" s="918"/>
      <c r="BT115" s="918"/>
      <c r="BU115" s="918"/>
      <c r="BV115" s="918">
        <v>31000</v>
      </c>
      <c r="BW115" s="918"/>
      <c r="BX115" s="918"/>
      <c r="BY115" s="918"/>
      <c r="BZ115" s="918"/>
      <c r="CA115" s="918">
        <v>29000</v>
      </c>
      <c r="CB115" s="918"/>
      <c r="CC115" s="918"/>
      <c r="CD115" s="918"/>
      <c r="CE115" s="918"/>
      <c r="CF115" s="912">
        <v>0.5</v>
      </c>
      <c r="CG115" s="913"/>
      <c r="CH115" s="913"/>
      <c r="CI115" s="913"/>
      <c r="CJ115" s="913"/>
      <c r="CK115" s="943"/>
      <c r="CL115" s="944"/>
      <c r="CM115" s="947" t="s">
        <v>431</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432</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112</v>
      </c>
      <c r="AB116" s="957"/>
      <c r="AC116" s="957"/>
      <c r="AD116" s="957"/>
      <c r="AE116" s="958"/>
      <c r="AF116" s="959" t="s">
        <v>112</v>
      </c>
      <c r="AG116" s="957"/>
      <c r="AH116" s="957"/>
      <c r="AI116" s="957"/>
      <c r="AJ116" s="958"/>
      <c r="AK116" s="959" t="s">
        <v>112</v>
      </c>
      <c r="AL116" s="957"/>
      <c r="AM116" s="957"/>
      <c r="AN116" s="957"/>
      <c r="AO116" s="958"/>
      <c r="AP116" s="960" t="s">
        <v>112</v>
      </c>
      <c r="AQ116" s="961"/>
      <c r="AR116" s="961"/>
      <c r="AS116" s="961"/>
      <c r="AT116" s="962"/>
      <c r="AU116" s="897"/>
      <c r="AV116" s="898"/>
      <c r="AW116" s="898"/>
      <c r="AX116" s="898"/>
      <c r="AY116" s="899"/>
      <c r="AZ116" s="947" t="s">
        <v>433</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434</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435</v>
      </c>
      <c r="Z117" s="882"/>
      <c r="AA117" s="994">
        <v>1507801</v>
      </c>
      <c r="AB117" s="964"/>
      <c r="AC117" s="964"/>
      <c r="AD117" s="964"/>
      <c r="AE117" s="965"/>
      <c r="AF117" s="963">
        <v>1466589</v>
      </c>
      <c r="AG117" s="964"/>
      <c r="AH117" s="964"/>
      <c r="AI117" s="964"/>
      <c r="AJ117" s="965"/>
      <c r="AK117" s="963">
        <v>1494570</v>
      </c>
      <c r="AL117" s="964"/>
      <c r="AM117" s="964"/>
      <c r="AN117" s="964"/>
      <c r="AO117" s="965"/>
      <c r="AP117" s="966"/>
      <c r="AQ117" s="967"/>
      <c r="AR117" s="967"/>
      <c r="AS117" s="967"/>
      <c r="AT117" s="968"/>
      <c r="AU117" s="897"/>
      <c r="AV117" s="898"/>
      <c r="AW117" s="898"/>
      <c r="AX117" s="898"/>
      <c r="AY117" s="899"/>
      <c r="AZ117" s="993" t="s">
        <v>436</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437</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411</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409</v>
      </c>
      <c r="AB118" s="881"/>
      <c r="AC118" s="881"/>
      <c r="AD118" s="881"/>
      <c r="AE118" s="882"/>
      <c r="AF118" s="880" t="s">
        <v>286</v>
      </c>
      <c r="AG118" s="881"/>
      <c r="AH118" s="881"/>
      <c r="AI118" s="881"/>
      <c r="AJ118" s="882"/>
      <c r="AK118" s="880" t="s">
        <v>285</v>
      </c>
      <c r="AL118" s="881"/>
      <c r="AM118" s="881"/>
      <c r="AN118" s="881"/>
      <c r="AO118" s="882"/>
      <c r="AP118" s="988" t="s">
        <v>410</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438</v>
      </c>
      <c r="BP118" s="992"/>
      <c r="BQ118" s="983">
        <v>16523343</v>
      </c>
      <c r="BR118" s="984"/>
      <c r="BS118" s="984"/>
      <c r="BT118" s="984"/>
      <c r="BU118" s="984"/>
      <c r="BV118" s="984">
        <v>16719328</v>
      </c>
      <c r="BW118" s="984"/>
      <c r="BX118" s="984"/>
      <c r="BY118" s="984"/>
      <c r="BZ118" s="984"/>
      <c r="CA118" s="984">
        <v>17720249</v>
      </c>
      <c r="CB118" s="984"/>
      <c r="CC118" s="984"/>
      <c r="CD118" s="984"/>
      <c r="CE118" s="984"/>
      <c r="CF118" s="985"/>
      <c r="CG118" s="986"/>
      <c r="CH118" s="986"/>
      <c r="CI118" s="986"/>
      <c r="CJ118" s="987"/>
      <c r="CK118" s="943"/>
      <c r="CL118" s="944"/>
      <c r="CM118" s="914" t="s">
        <v>439</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414</v>
      </c>
      <c r="B119" s="942"/>
      <c r="C119" s="921" t="s">
        <v>415</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440</v>
      </c>
      <c r="AV119" s="976"/>
      <c r="AW119" s="976"/>
      <c r="AX119" s="976"/>
      <c r="AY119" s="977"/>
      <c r="AZ119" s="938" t="s">
        <v>441</v>
      </c>
      <c r="BA119" s="885"/>
      <c r="BB119" s="885"/>
      <c r="BC119" s="885"/>
      <c r="BD119" s="885"/>
      <c r="BE119" s="885"/>
      <c r="BF119" s="885"/>
      <c r="BG119" s="885"/>
      <c r="BH119" s="885"/>
      <c r="BI119" s="885"/>
      <c r="BJ119" s="885"/>
      <c r="BK119" s="885"/>
      <c r="BL119" s="885"/>
      <c r="BM119" s="885"/>
      <c r="BN119" s="885"/>
      <c r="BO119" s="885"/>
      <c r="BP119" s="886"/>
      <c r="BQ119" s="924">
        <v>1577677</v>
      </c>
      <c r="BR119" s="925"/>
      <c r="BS119" s="925"/>
      <c r="BT119" s="925"/>
      <c r="BU119" s="925"/>
      <c r="BV119" s="925">
        <v>1572620</v>
      </c>
      <c r="BW119" s="925"/>
      <c r="BX119" s="925"/>
      <c r="BY119" s="925"/>
      <c r="BZ119" s="925"/>
      <c r="CA119" s="925">
        <v>1483818</v>
      </c>
      <c r="CB119" s="925"/>
      <c r="CC119" s="925"/>
      <c r="CD119" s="925"/>
      <c r="CE119" s="925"/>
      <c r="CF119" s="939">
        <v>27.9</v>
      </c>
      <c r="CG119" s="940"/>
      <c r="CH119" s="940"/>
      <c r="CI119" s="940"/>
      <c r="CJ119" s="940"/>
      <c r="CK119" s="945"/>
      <c r="CL119" s="946"/>
      <c r="CM119" s="1002" t="s">
        <v>442</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112</v>
      </c>
      <c r="DH119" s="996"/>
      <c r="DI119" s="996"/>
      <c r="DJ119" s="996"/>
      <c r="DK119" s="997"/>
      <c r="DL119" s="998" t="s">
        <v>112</v>
      </c>
      <c r="DM119" s="996"/>
      <c r="DN119" s="996"/>
      <c r="DO119" s="996"/>
      <c r="DP119" s="997"/>
      <c r="DQ119" s="998" t="s">
        <v>112</v>
      </c>
      <c r="DR119" s="996"/>
      <c r="DS119" s="996"/>
      <c r="DT119" s="996"/>
      <c r="DU119" s="997"/>
      <c r="DV119" s="999" t="s">
        <v>112</v>
      </c>
      <c r="DW119" s="1000"/>
      <c r="DX119" s="1000"/>
      <c r="DY119" s="1000"/>
      <c r="DZ119" s="1001"/>
    </row>
    <row r="120" spans="1:130" s="197" customFormat="1" ht="26.25" customHeight="1">
      <c r="A120" s="973"/>
      <c r="B120" s="944"/>
      <c r="C120" s="914" t="s">
        <v>418</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443</v>
      </c>
      <c r="BA120" s="948"/>
      <c r="BB120" s="948"/>
      <c r="BC120" s="948"/>
      <c r="BD120" s="948"/>
      <c r="BE120" s="948"/>
      <c r="BF120" s="948"/>
      <c r="BG120" s="948"/>
      <c r="BH120" s="948"/>
      <c r="BI120" s="948"/>
      <c r="BJ120" s="948"/>
      <c r="BK120" s="948"/>
      <c r="BL120" s="948"/>
      <c r="BM120" s="948"/>
      <c r="BN120" s="948"/>
      <c r="BO120" s="948"/>
      <c r="BP120" s="949"/>
      <c r="BQ120" s="917">
        <v>1670083</v>
      </c>
      <c r="BR120" s="918"/>
      <c r="BS120" s="918"/>
      <c r="BT120" s="918"/>
      <c r="BU120" s="918"/>
      <c r="BV120" s="918">
        <v>1495486</v>
      </c>
      <c r="BW120" s="918"/>
      <c r="BX120" s="918"/>
      <c r="BY120" s="918"/>
      <c r="BZ120" s="918"/>
      <c r="CA120" s="918">
        <v>1372498</v>
      </c>
      <c r="CB120" s="918"/>
      <c r="CC120" s="918"/>
      <c r="CD120" s="918"/>
      <c r="CE120" s="918"/>
      <c r="CF120" s="912">
        <v>25.8</v>
      </c>
      <c r="CG120" s="913"/>
      <c r="CH120" s="913"/>
      <c r="CI120" s="913"/>
      <c r="CJ120" s="913"/>
      <c r="CK120" s="1011" t="s">
        <v>444</v>
      </c>
      <c r="CL120" s="1012"/>
      <c r="CM120" s="1012"/>
      <c r="CN120" s="1012"/>
      <c r="CO120" s="1013"/>
      <c r="CP120" s="1019" t="s">
        <v>388</v>
      </c>
      <c r="CQ120" s="1020"/>
      <c r="CR120" s="1020"/>
      <c r="CS120" s="1020"/>
      <c r="CT120" s="1020"/>
      <c r="CU120" s="1020"/>
      <c r="CV120" s="1020"/>
      <c r="CW120" s="1020"/>
      <c r="CX120" s="1020"/>
      <c r="CY120" s="1020"/>
      <c r="CZ120" s="1020"/>
      <c r="DA120" s="1020"/>
      <c r="DB120" s="1020"/>
      <c r="DC120" s="1020"/>
      <c r="DD120" s="1020"/>
      <c r="DE120" s="1020"/>
      <c r="DF120" s="1021"/>
      <c r="DG120" s="924">
        <v>780668</v>
      </c>
      <c r="DH120" s="925"/>
      <c r="DI120" s="925"/>
      <c r="DJ120" s="925"/>
      <c r="DK120" s="925"/>
      <c r="DL120" s="925">
        <v>730237</v>
      </c>
      <c r="DM120" s="925"/>
      <c r="DN120" s="925"/>
      <c r="DO120" s="925"/>
      <c r="DP120" s="925"/>
      <c r="DQ120" s="925">
        <v>677902</v>
      </c>
      <c r="DR120" s="925"/>
      <c r="DS120" s="925"/>
      <c r="DT120" s="925"/>
      <c r="DU120" s="925"/>
      <c r="DV120" s="926">
        <v>12.8</v>
      </c>
      <c r="DW120" s="926"/>
      <c r="DX120" s="926"/>
      <c r="DY120" s="926"/>
      <c r="DZ120" s="927"/>
    </row>
    <row r="121" spans="1:130" s="197" customFormat="1" ht="26.25" customHeight="1">
      <c r="A121" s="973"/>
      <c r="B121" s="944"/>
      <c r="C121" s="1008" t="s">
        <v>445</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446</v>
      </c>
      <c r="BA121" s="969"/>
      <c r="BB121" s="969"/>
      <c r="BC121" s="969"/>
      <c r="BD121" s="969"/>
      <c r="BE121" s="969"/>
      <c r="BF121" s="969"/>
      <c r="BG121" s="969"/>
      <c r="BH121" s="969"/>
      <c r="BI121" s="969"/>
      <c r="BJ121" s="969"/>
      <c r="BK121" s="969"/>
      <c r="BL121" s="969"/>
      <c r="BM121" s="969"/>
      <c r="BN121" s="969"/>
      <c r="BO121" s="969"/>
      <c r="BP121" s="970"/>
      <c r="BQ121" s="983">
        <v>8641739</v>
      </c>
      <c r="BR121" s="984"/>
      <c r="BS121" s="984"/>
      <c r="BT121" s="984"/>
      <c r="BU121" s="984"/>
      <c r="BV121" s="984">
        <v>9160024</v>
      </c>
      <c r="BW121" s="984"/>
      <c r="BX121" s="984"/>
      <c r="BY121" s="984"/>
      <c r="BZ121" s="984"/>
      <c r="CA121" s="984">
        <v>9815827</v>
      </c>
      <c r="CB121" s="984"/>
      <c r="CC121" s="984"/>
      <c r="CD121" s="984"/>
      <c r="CE121" s="984"/>
      <c r="CF121" s="1022">
        <v>184.7</v>
      </c>
      <c r="CG121" s="1023"/>
      <c r="CH121" s="1023"/>
      <c r="CI121" s="1023"/>
      <c r="CJ121" s="1023"/>
      <c r="CK121" s="1014"/>
      <c r="CL121" s="1015"/>
      <c r="CM121" s="1015"/>
      <c r="CN121" s="1015"/>
      <c r="CO121" s="1016"/>
      <c r="CP121" s="1005" t="s">
        <v>384</v>
      </c>
      <c r="CQ121" s="1006"/>
      <c r="CR121" s="1006"/>
      <c r="CS121" s="1006"/>
      <c r="CT121" s="1006"/>
      <c r="CU121" s="1006"/>
      <c r="CV121" s="1006"/>
      <c r="CW121" s="1006"/>
      <c r="CX121" s="1006"/>
      <c r="CY121" s="1006"/>
      <c r="CZ121" s="1006"/>
      <c r="DA121" s="1006"/>
      <c r="DB121" s="1006"/>
      <c r="DC121" s="1006"/>
      <c r="DD121" s="1006"/>
      <c r="DE121" s="1006"/>
      <c r="DF121" s="1007"/>
      <c r="DG121" s="917">
        <v>174004</v>
      </c>
      <c r="DH121" s="918"/>
      <c r="DI121" s="918"/>
      <c r="DJ121" s="918"/>
      <c r="DK121" s="918"/>
      <c r="DL121" s="918">
        <v>104082</v>
      </c>
      <c r="DM121" s="918"/>
      <c r="DN121" s="918"/>
      <c r="DO121" s="918"/>
      <c r="DP121" s="918"/>
      <c r="DQ121" s="918">
        <v>103520</v>
      </c>
      <c r="DR121" s="918"/>
      <c r="DS121" s="918"/>
      <c r="DT121" s="918"/>
      <c r="DU121" s="918"/>
      <c r="DV121" s="919">
        <v>1.9</v>
      </c>
      <c r="DW121" s="919"/>
      <c r="DX121" s="919"/>
      <c r="DY121" s="919"/>
      <c r="DZ121" s="920"/>
    </row>
    <row r="122" spans="1:130" s="197" customFormat="1" ht="26.25" customHeight="1">
      <c r="A122" s="973"/>
      <c r="B122" s="944"/>
      <c r="C122" s="914" t="s">
        <v>428</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447</v>
      </c>
      <c r="BP122" s="992"/>
      <c r="BQ122" s="1032">
        <v>11889499</v>
      </c>
      <c r="BR122" s="1033"/>
      <c r="BS122" s="1033"/>
      <c r="BT122" s="1033"/>
      <c r="BU122" s="1033"/>
      <c r="BV122" s="1033">
        <v>12228130</v>
      </c>
      <c r="BW122" s="1033"/>
      <c r="BX122" s="1033"/>
      <c r="BY122" s="1033"/>
      <c r="BZ122" s="1033"/>
      <c r="CA122" s="1033">
        <v>12672143</v>
      </c>
      <c r="CB122" s="1033"/>
      <c r="CC122" s="1033"/>
      <c r="CD122" s="1033"/>
      <c r="CE122" s="1033"/>
      <c r="CF122" s="985"/>
      <c r="CG122" s="986"/>
      <c r="CH122" s="986"/>
      <c r="CI122" s="986"/>
      <c r="CJ122" s="987"/>
      <c r="CK122" s="1014"/>
      <c r="CL122" s="1015"/>
      <c r="CM122" s="1015"/>
      <c r="CN122" s="1015"/>
      <c r="CO122" s="1016"/>
      <c r="CP122" s="1005" t="s">
        <v>386</v>
      </c>
      <c r="CQ122" s="1006"/>
      <c r="CR122" s="1006"/>
      <c r="CS122" s="1006"/>
      <c r="CT122" s="1006"/>
      <c r="CU122" s="1006"/>
      <c r="CV122" s="1006"/>
      <c r="CW122" s="1006"/>
      <c r="CX122" s="1006"/>
      <c r="CY122" s="1006"/>
      <c r="CZ122" s="1006"/>
      <c r="DA122" s="1006"/>
      <c r="DB122" s="1006"/>
      <c r="DC122" s="1006"/>
      <c r="DD122" s="1006"/>
      <c r="DE122" s="1006"/>
      <c r="DF122" s="1007"/>
      <c r="DG122" s="917">
        <v>44441</v>
      </c>
      <c r="DH122" s="918"/>
      <c r="DI122" s="918"/>
      <c r="DJ122" s="918"/>
      <c r="DK122" s="918"/>
      <c r="DL122" s="918">
        <v>39473</v>
      </c>
      <c r="DM122" s="918"/>
      <c r="DN122" s="918"/>
      <c r="DO122" s="918"/>
      <c r="DP122" s="918"/>
      <c r="DQ122" s="918">
        <v>31063</v>
      </c>
      <c r="DR122" s="918"/>
      <c r="DS122" s="918"/>
      <c r="DT122" s="918"/>
      <c r="DU122" s="918"/>
      <c r="DV122" s="919">
        <v>0.6</v>
      </c>
      <c r="DW122" s="919"/>
      <c r="DX122" s="919"/>
      <c r="DY122" s="919"/>
      <c r="DZ122" s="920"/>
    </row>
    <row r="123" spans="1:130" s="197" customFormat="1" ht="26.25" customHeight="1" thickBot="1">
      <c r="A123" s="973"/>
      <c r="B123" s="944"/>
      <c r="C123" s="914" t="s">
        <v>434</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112</v>
      </c>
      <c r="AB123" s="957"/>
      <c r="AC123" s="957"/>
      <c r="AD123" s="957"/>
      <c r="AE123" s="958"/>
      <c r="AF123" s="959" t="s">
        <v>112</v>
      </c>
      <c r="AG123" s="957"/>
      <c r="AH123" s="957"/>
      <c r="AI123" s="957"/>
      <c r="AJ123" s="958"/>
      <c r="AK123" s="959" t="s">
        <v>112</v>
      </c>
      <c r="AL123" s="957"/>
      <c r="AM123" s="957"/>
      <c r="AN123" s="957"/>
      <c r="AO123" s="958"/>
      <c r="AP123" s="960" t="s">
        <v>112</v>
      </c>
      <c r="AQ123" s="961"/>
      <c r="AR123" s="961"/>
      <c r="AS123" s="961"/>
      <c r="AT123" s="962"/>
      <c r="AU123" s="1029" t="s">
        <v>448</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85.5</v>
      </c>
      <c r="BR123" s="1025"/>
      <c r="BS123" s="1025"/>
      <c r="BT123" s="1025"/>
      <c r="BU123" s="1025"/>
      <c r="BV123" s="1025">
        <v>84.8</v>
      </c>
      <c r="BW123" s="1025"/>
      <c r="BX123" s="1025"/>
      <c r="BY123" s="1025"/>
      <c r="BZ123" s="1025"/>
      <c r="CA123" s="1025">
        <v>94.9</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437</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449</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c r="A125" s="973"/>
      <c r="B125" s="944"/>
      <c r="C125" s="914" t="s">
        <v>439</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450</v>
      </c>
      <c r="CL125" s="1012"/>
      <c r="CM125" s="1012"/>
      <c r="CN125" s="1012"/>
      <c r="CO125" s="1013"/>
      <c r="CP125" s="938" t="s">
        <v>451</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c r="A126" s="973"/>
      <c r="B126" s="944"/>
      <c r="C126" s="914" t="s">
        <v>442</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112</v>
      </c>
      <c r="AB126" s="957"/>
      <c r="AC126" s="957"/>
      <c r="AD126" s="957"/>
      <c r="AE126" s="958"/>
      <c r="AF126" s="959" t="s">
        <v>112</v>
      </c>
      <c r="AG126" s="957"/>
      <c r="AH126" s="957"/>
      <c r="AI126" s="957"/>
      <c r="AJ126" s="958"/>
      <c r="AK126" s="959" t="s">
        <v>112</v>
      </c>
      <c r="AL126" s="957"/>
      <c r="AM126" s="957"/>
      <c r="AN126" s="957"/>
      <c r="AO126" s="958"/>
      <c r="AP126" s="960" t="s">
        <v>112</v>
      </c>
      <c r="AQ126" s="961"/>
      <c r="AR126" s="961"/>
      <c r="AS126" s="961"/>
      <c r="AT126" s="962"/>
      <c r="AU126" s="233"/>
      <c r="AV126" s="233"/>
      <c r="AW126" s="233"/>
      <c r="AX126" s="1034" t="s">
        <v>452</v>
      </c>
      <c r="AY126" s="1035"/>
      <c r="AZ126" s="1035"/>
      <c r="BA126" s="1035"/>
      <c r="BB126" s="1035"/>
      <c r="BC126" s="1035"/>
      <c r="BD126" s="1035"/>
      <c r="BE126" s="1036"/>
      <c r="BF126" s="1050" t="s">
        <v>453</v>
      </c>
      <c r="BG126" s="1035"/>
      <c r="BH126" s="1035"/>
      <c r="BI126" s="1035"/>
      <c r="BJ126" s="1035"/>
      <c r="BK126" s="1035"/>
      <c r="BL126" s="1036"/>
      <c r="BM126" s="1050" t="s">
        <v>454</v>
      </c>
      <c r="BN126" s="1035"/>
      <c r="BO126" s="1035"/>
      <c r="BP126" s="1035"/>
      <c r="BQ126" s="1035"/>
      <c r="BR126" s="1035"/>
      <c r="BS126" s="1036"/>
      <c r="BT126" s="1050" t="s">
        <v>455</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456</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c r="A127" s="974"/>
      <c r="B127" s="946"/>
      <c r="C127" s="1002" t="s">
        <v>457</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112</v>
      </c>
      <c r="AB127" s="957"/>
      <c r="AC127" s="957"/>
      <c r="AD127" s="957"/>
      <c r="AE127" s="958"/>
      <c r="AF127" s="959" t="s">
        <v>112</v>
      </c>
      <c r="AG127" s="957"/>
      <c r="AH127" s="957"/>
      <c r="AI127" s="957"/>
      <c r="AJ127" s="958"/>
      <c r="AK127" s="959" t="s">
        <v>112</v>
      </c>
      <c r="AL127" s="957"/>
      <c r="AM127" s="957"/>
      <c r="AN127" s="957"/>
      <c r="AO127" s="958"/>
      <c r="AP127" s="960" t="s">
        <v>112</v>
      </c>
      <c r="AQ127" s="961"/>
      <c r="AR127" s="961"/>
      <c r="AS127" s="961"/>
      <c r="AT127" s="962"/>
      <c r="AU127" s="233"/>
      <c r="AV127" s="233"/>
      <c r="AW127" s="233"/>
      <c r="AX127" s="884" t="s">
        <v>458</v>
      </c>
      <c r="AY127" s="885"/>
      <c r="AZ127" s="885"/>
      <c r="BA127" s="885"/>
      <c r="BB127" s="885"/>
      <c r="BC127" s="885"/>
      <c r="BD127" s="885"/>
      <c r="BE127" s="886"/>
      <c r="BF127" s="1039" t="s">
        <v>112</v>
      </c>
      <c r="BG127" s="1040"/>
      <c r="BH127" s="1040"/>
      <c r="BI127" s="1040"/>
      <c r="BJ127" s="1040"/>
      <c r="BK127" s="1040"/>
      <c r="BL127" s="1049"/>
      <c r="BM127" s="1039">
        <v>14.35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459</v>
      </c>
      <c r="CQ127" s="1043"/>
      <c r="CR127" s="1043"/>
      <c r="CS127" s="1043"/>
      <c r="CT127" s="1043"/>
      <c r="CU127" s="1043"/>
      <c r="CV127" s="1043"/>
      <c r="CW127" s="1043"/>
      <c r="CX127" s="1043"/>
      <c r="CY127" s="1043"/>
      <c r="CZ127" s="1043"/>
      <c r="DA127" s="1043"/>
      <c r="DB127" s="1043"/>
      <c r="DC127" s="1043"/>
      <c r="DD127" s="1043"/>
      <c r="DE127" s="1043"/>
      <c r="DF127" s="1044"/>
      <c r="DG127" s="1045">
        <v>35000</v>
      </c>
      <c r="DH127" s="1046"/>
      <c r="DI127" s="1046"/>
      <c r="DJ127" s="1046"/>
      <c r="DK127" s="1046"/>
      <c r="DL127" s="1046">
        <v>31000</v>
      </c>
      <c r="DM127" s="1046"/>
      <c r="DN127" s="1046"/>
      <c r="DO127" s="1046"/>
      <c r="DP127" s="1046"/>
      <c r="DQ127" s="1046">
        <v>29000</v>
      </c>
      <c r="DR127" s="1046"/>
      <c r="DS127" s="1046"/>
      <c r="DT127" s="1046"/>
      <c r="DU127" s="1046"/>
      <c r="DV127" s="1047">
        <v>0.5</v>
      </c>
      <c r="DW127" s="1047"/>
      <c r="DX127" s="1047"/>
      <c r="DY127" s="1047"/>
      <c r="DZ127" s="1048"/>
    </row>
    <row r="128" spans="1:130" s="197" customFormat="1" ht="26.25" customHeight="1">
      <c r="A128" s="1069" t="s">
        <v>460</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461</v>
      </c>
      <c r="X128" s="1071"/>
      <c r="Y128" s="1071"/>
      <c r="Z128" s="1072"/>
      <c r="AA128" s="1087">
        <v>146248</v>
      </c>
      <c r="AB128" s="1088"/>
      <c r="AC128" s="1088"/>
      <c r="AD128" s="1088"/>
      <c r="AE128" s="1089"/>
      <c r="AF128" s="1090">
        <v>147133</v>
      </c>
      <c r="AG128" s="1088"/>
      <c r="AH128" s="1088"/>
      <c r="AI128" s="1088"/>
      <c r="AJ128" s="1089"/>
      <c r="AK128" s="1090">
        <v>144695</v>
      </c>
      <c r="AL128" s="1088"/>
      <c r="AM128" s="1088"/>
      <c r="AN128" s="1088"/>
      <c r="AO128" s="1089"/>
      <c r="AP128" s="1091"/>
      <c r="AQ128" s="1092"/>
      <c r="AR128" s="1092"/>
      <c r="AS128" s="1092"/>
      <c r="AT128" s="1093"/>
      <c r="AU128" s="235"/>
      <c r="AV128" s="235"/>
      <c r="AW128" s="235"/>
      <c r="AX128" s="1052" t="s">
        <v>462</v>
      </c>
      <c r="AY128" s="948"/>
      <c r="AZ128" s="948"/>
      <c r="BA128" s="948"/>
      <c r="BB128" s="948"/>
      <c r="BC128" s="948"/>
      <c r="BD128" s="948"/>
      <c r="BE128" s="949"/>
      <c r="BF128" s="1064" t="s">
        <v>112</v>
      </c>
      <c r="BG128" s="1065"/>
      <c r="BH128" s="1065"/>
      <c r="BI128" s="1065"/>
      <c r="BJ128" s="1065"/>
      <c r="BK128" s="1065"/>
      <c r="BL128" s="1066"/>
      <c r="BM128" s="1064">
        <v>19.350000000000001</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463</v>
      </c>
      <c r="X129" s="1059"/>
      <c r="Y129" s="1059"/>
      <c r="Z129" s="1060"/>
      <c r="AA129" s="956">
        <v>6258635</v>
      </c>
      <c r="AB129" s="957"/>
      <c r="AC129" s="957"/>
      <c r="AD129" s="957"/>
      <c r="AE129" s="958"/>
      <c r="AF129" s="959">
        <v>6150589</v>
      </c>
      <c r="AG129" s="957"/>
      <c r="AH129" s="957"/>
      <c r="AI129" s="957"/>
      <c r="AJ129" s="958"/>
      <c r="AK129" s="959">
        <v>6222278</v>
      </c>
      <c r="AL129" s="957"/>
      <c r="AM129" s="957"/>
      <c r="AN129" s="957"/>
      <c r="AO129" s="958"/>
      <c r="AP129" s="1061"/>
      <c r="AQ129" s="1062"/>
      <c r="AR129" s="1062"/>
      <c r="AS129" s="1062"/>
      <c r="AT129" s="1063"/>
      <c r="AU129" s="235"/>
      <c r="AV129" s="235"/>
      <c r="AW129" s="235"/>
      <c r="AX129" s="1052" t="s">
        <v>464</v>
      </c>
      <c r="AY129" s="948"/>
      <c r="AZ129" s="948"/>
      <c r="BA129" s="948"/>
      <c r="BB129" s="948"/>
      <c r="BC129" s="948"/>
      <c r="BD129" s="948"/>
      <c r="BE129" s="949"/>
      <c r="BF129" s="1053">
        <v>8.9</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465</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466</v>
      </c>
      <c r="X130" s="1059"/>
      <c r="Y130" s="1059"/>
      <c r="Z130" s="1060"/>
      <c r="AA130" s="956">
        <v>839047</v>
      </c>
      <c r="AB130" s="957"/>
      <c r="AC130" s="957"/>
      <c r="AD130" s="957"/>
      <c r="AE130" s="958"/>
      <c r="AF130" s="959">
        <v>855709</v>
      </c>
      <c r="AG130" s="957"/>
      <c r="AH130" s="957"/>
      <c r="AI130" s="957"/>
      <c r="AJ130" s="958"/>
      <c r="AK130" s="959">
        <v>907941</v>
      </c>
      <c r="AL130" s="957"/>
      <c r="AM130" s="957"/>
      <c r="AN130" s="957"/>
      <c r="AO130" s="958"/>
      <c r="AP130" s="1061"/>
      <c r="AQ130" s="1062"/>
      <c r="AR130" s="1062"/>
      <c r="AS130" s="1062"/>
      <c r="AT130" s="1063"/>
      <c r="AU130" s="235"/>
      <c r="AV130" s="235"/>
      <c r="AW130" s="235"/>
      <c r="AX130" s="1111" t="s">
        <v>467</v>
      </c>
      <c r="AY130" s="1043"/>
      <c r="AZ130" s="1043"/>
      <c r="BA130" s="1043"/>
      <c r="BB130" s="1043"/>
      <c r="BC130" s="1043"/>
      <c r="BD130" s="1043"/>
      <c r="BE130" s="1044"/>
      <c r="BF130" s="1073">
        <v>94.9</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468</v>
      </c>
      <c r="X131" s="1082"/>
      <c r="Y131" s="1082"/>
      <c r="Z131" s="1083"/>
      <c r="AA131" s="995">
        <v>5419588</v>
      </c>
      <c r="AB131" s="996"/>
      <c r="AC131" s="996"/>
      <c r="AD131" s="996"/>
      <c r="AE131" s="997"/>
      <c r="AF131" s="998">
        <v>5294880</v>
      </c>
      <c r="AG131" s="996"/>
      <c r="AH131" s="996"/>
      <c r="AI131" s="996"/>
      <c r="AJ131" s="997"/>
      <c r="AK131" s="998">
        <v>5314337</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469</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470</v>
      </c>
      <c r="W132" s="1099"/>
      <c r="X132" s="1099"/>
      <c r="Y132" s="1099"/>
      <c r="Z132" s="1100"/>
      <c r="AA132" s="1101">
        <v>9.6410649670000002</v>
      </c>
      <c r="AB132" s="1102"/>
      <c r="AC132" s="1102"/>
      <c r="AD132" s="1102"/>
      <c r="AE132" s="1103"/>
      <c r="AF132" s="1104">
        <v>8.7584043450000006</v>
      </c>
      <c r="AG132" s="1102"/>
      <c r="AH132" s="1102"/>
      <c r="AI132" s="1102"/>
      <c r="AJ132" s="1103"/>
      <c r="AK132" s="1104">
        <v>8.3158821130000007</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471</v>
      </c>
      <c r="W133" s="1106"/>
      <c r="X133" s="1106"/>
      <c r="Y133" s="1106"/>
      <c r="Z133" s="1107"/>
      <c r="AA133" s="1108">
        <v>9.6999999999999993</v>
      </c>
      <c r="AB133" s="1109"/>
      <c r="AC133" s="1109"/>
      <c r="AD133" s="1109"/>
      <c r="AE133" s="1110"/>
      <c r="AF133" s="1108">
        <v>9.6</v>
      </c>
      <c r="AG133" s="1109"/>
      <c r="AH133" s="1109"/>
      <c r="AI133" s="1109"/>
      <c r="AJ133" s="1110"/>
      <c r="AK133" s="1108">
        <v>8.9</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40" zoomScaleNormal="85" zoomScaleSheetLayoutView="55" workbookViewId="0">
      <selection activeCell="R73" sqref="R7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46"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16" workbookViewId="0">
      <selection activeCell="E4" sqref="E4"/>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472</v>
      </c>
      <c r="B5" s="246"/>
      <c r="C5" s="246"/>
      <c r="D5" s="246"/>
      <c r="E5" s="246"/>
      <c r="F5" s="246"/>
      <c r="G5" s="246"/>
      <c r="H5" s="246"/>
      <c r="I5" s="246"/>
      <c r="J5" s="246"/>
      <c r="K5" s="246"/>
      <c r="L5" s="246"/>
      <c r="M5" s="246"/>
      <c r="N5" s="246"/>
      <c r="O5" s="247"/>
    </row>
    <row r="6" spans="1:16">
      <c r="A6" s="248"/>
      <c r="B6" s="244"/>
      <c r="C6" s="244"/>
      <c r="D6" s="244"/>
      <c r="E6" s="244"/>
      <c r="F6" s="244"/>
      <c r="G6" s="249" t="s">
        <v>473</v>
      </c>
      <c r="H6" s="249"/>
      <c r="I6" s="249"/>
      <c r="J6" s="249"/>
      <c r="K6" s="244"/>
      <c r="L6" s="244"/>
      <c r="M6" s="244"/>
      <c r="N6" s="244"/>
    </row>
    <row r="7" spans="1:16">
      <c r="A7" s="248"/>
      <c r="B7" s="244"/>
      <c r="C7" s="244"/>
      <c r="D7" s="244"/>
      <c r="E7" s="244"/>
      <c r="F7" s="244"/>
      <c r="G7" s="251"/>
      <c r="H7" s="252"/>
      <c r="I7" s="252"/>
      <c r="J7" s="253"/>
      <c r="K7" s="1115" t="s">
        <v>474</v>
      </c>
      <c r="L7" s="254"/>
      <c r="M7" s="255" t="s">
        <v>475</v>
      </c>
      <c r="N7" s="256"/>
    </row>
    <row r="8" spans="1:16">
      <c r="A8" s="248"/>
      <c r="B8" s="244"/>
      <c r="C8" s="244"/>
      <c r="D8" s="244"/>
      <c r="E8" s="244"/>
      <c r="F8" s="244"/>
      <c r="G8" s="257"/>
      <c r="H8" s="258"/>
      <c r="I8" s="258"/>
      <c r="J8" s="259"/>
      <c r="K8" s="1116"/>
      <c r="L8" s="260" t="s">
        <v>476</v>
      </c>
      <c r="M8" s="261" t="s">
        <v>477</v>
      </c>
      <c r="N8" s="262" t="s">
        <v>478</v>
      </c>
    </row>
    <row r="9" spans="1:16">
      <c r="A9" s="248"/>
      <c r="B9" s="244"/>
      <c r="C9" s="244"/>
      <c r="D9" s="244"/>
      <c r="E9" s="244"/>
      <c r="F9" s="244"/>
      <c r="G9" s="1117" t="s">
        <v>479</v>
      </c>
      <c r="H9" s="1118"/>
      <c r="I9" s="1118"/>
      <c r="J9" s="1119"/>
      <c r="K9" s="263">
        <v>2424484</v>
      </c>
      <c r="L9" s="264">
        <v>115716</v>
      </c>
      <c r="M9" s="265">
        <v>83170</v>
      </c>
      <c r="N9" s="266">
        <v>39.1</v>
      </c>
    </row>
    <row r="10" spans="1:16">
      <c r="A10" s="248"/>
      <c r="B10" s="244"/>
      <c r="C10" s="244"/>
      <c r="D10" s="244"/>
      <c r="E10" s="244"/>
      <c r="F10" s="244"/>
      <c r="G10" s="1117" t="s">
        <v>480</v>
      </c>
      <c r="H10" s="1118"/>
      <c r="I10" s="1118"/>
      <c r="J10" s="1119"/>
      <c r="K10" s="267">
        <v>181750</v>
      </c>
      <c r="L10" s="268">
        <v>8675</v>
      </c>
      <c r="M10" s="269">
        <v>7053</v>
      </c>
      <c r="N10" s="270">
        <v>23</v>
      </c>
    </row>
    <row r="11" spans="1:16" ht="13.5" customHeight="1">
      <c r="A11" s="248"/>
      <c r="B11" s="244"/>
      <c r="C11" s="244"/>
      <c r="D11" s="244"/>
      <c r="E11" s="244"/>
      <c r="F11" s="244"/>
      <c r="G11" s="1117" t="s">
        <v>481</v>
      </c>
      <c r="H11" s="1118"/>
      <c r="I11" s="1118"/>
      <c r="J11" s="1119"/>
      <c r="K11" s="267">
        <v>22151</v>
      </c>
      <c r="L11" s="268">
        <v>1057</v>
      </c>
      <c r="M11" s="269">
        <v>8860</v>
      </c>
      <c r="N11" s="270">
        <v>-88.1</v>
      </c>
    </row>
    <row r="12" spans="1:16" ht="13.5" customHeight="1">
      <c r="A12" s="248"/>
      <c r="B12" s="244"/>
      <c r="C12" s="244"/>
      <c r="D12" s="244"/>
      <c r="E12" s="244"/>
      <c r="F12" s="244"/>
      <c r="G12" s="1117" t="s">
        <v>482</v>
      </c>
      <c r="H12" s="1118"/>
      <c r="I12" s="1118"/>
      <c r="J12" s="1119"/>
      <c r="K12" s="267">
        <v>6277</v>
      </c>
      <c r="L12" s="268">
        <v>300</v>
      </c>
      <c r="M12" s="269">
        <v>837</v>
      </c>
      <c r="N12" s="270">
        <v>-64.2</v>
      </c>
    </row>
    <row r="13" spans="1:16" ht="13.5" customHeight="1">
      <c r="A13" s="248"/>
      <c r="B13" s="244"/>
      <c r="C13" s="244"/>
      <c r="D13" s="244"/>
      <c r="E13" s="244"/>
      <c r="F13" s="244"/>
      <c r="G13" s="1117" t="s">
        <v>483</v>
      </c>
      <c r="H13" s="1118"/>
      <c r="I13" s="1118"/>
      <c r="J13" s="1119"/>
      <c r="K13" s="267" t="s">
        <v>484</v>
      </c>
      <c r="L13" s="268" t="s">
        <v>484</v>
      </c>
      <c r="M13" s="269">
        <v>4</v>
      </c>
      <c r="N13" s="270" t="s">
        <v>484</v>
      </c>
    </row>
    <row r="14" spans="1:16" ht="13.5" customHeight="1">
      <c r="A14" s="248"/>
      <c r="B14" s="244"/>
      <c r="C14" s="244"/>
      <c r="D14" s="244"/>
      <c r="E14" s="244"/>
      <c r="F14" s="244"/>
      <c r="G14" s="1117" t="s">
        <v>485</v>
      </c>
      <c r="H14" s="1118"/>
      <c r="I14" s="1118"/>
      <c r="J14" s="1119"/>
      <c r="K14" s="267">
        <v>57546</v>
      </c>
      <c r="L14" s="268">
        <v>2747</v>
      </c>
      <c r="M14" s="269">
        <v>3453</v>
      </c>
      <c r="N14" s="270">
        <v>-20.399999999999999</v>
      </c>
    </row>
    <row r="15" spans="1:16" ht="13.5" customHeight="1">
      <c r="A15" s="248"/>
      <c r="B15" s="244"/>
      <c r="C15" s="244"/>
      <c r="D15" s="244"/>
      <c r="E15" s="244"/>
      <c r="F15" s="244"/>
      <c r="G15" s="1117" t="s">
        <v>486</v>
      </c>
      <c r="H15" s="1118"/>
      <c r="I15" s="1118"/>
      <c r="J15" s="1119"/>
      <c r="K15" s="267">
        <v>22829</v>
      </c>
      <c r="L15" s="268">
        <v>1090</v>
      </c>
      <c r="M15" s="269">
        <v>1923</v>
      </c>
      <c r="N15" s="270">
        <v>-43.3</v>
      </c>
    </row>
    <row r="16" spans="1:16">
      <c r="A16" s="248"/>
      <c r="B16" s="244"/>
      <c r="C16" s="244"/>
      <c r="D16" s="244"/>
      <c r="E16" s="244"/>
      <c r="F16" s="244"/>
      <c r="G16" s="1120" t="s">
        <v>487</v>
      </c>
      <c r="H16" s="1121"/>
      <c r="I16" s="1121"/>
      <c r="J16" s="1122"/>
      <c r="K16" s="268">
        <v>-239985</v>
      </c>
      <c r="L16" s="268">
        <v>-11454</v>
      </c>
      <c r="M16" s="269">
        <v>-10272</v>
      </c>
      <c r="N16" s="270">
        <v>11.5</v>
      </c>
    </row>
    <row r="17" spans="1:16">
      <c r="A17" s="248"/>
      <c r="B17" s="244"/>
      <c r="C17" s="244"/>
      <c r="D17" s="244"/>
      <c r="E17" s="244"/>
      <c r="F17" s="244"/>
      <c r="G17" s="1120" t="s">
        <v>170</v>
      </c>
      <c r="H17" s="1121"/>
      <c r="I17" s="1121"/>
      <c r="J17" s="1122"/>
      <c r="K17" s="268">
        <v>2475052</v>
      </c>
      <c r="L17" s="268">
        <v>118130</v>
      </c>
      <c r="M17" s="269">
        <v>95028</v>
      </c>
      <c r="N17" s="270">
        <v>24.3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488</v>
      </c>
      <c r="H19" s="244"/>
      <c r="I19" s="244"/>
      <c r="J19" s="244"/>
      <c r="K19" s="244"/>
      <c r="L19" s="244"/>
      <c r="M19" s="244"/>
      <c r="N19" s="244"/>
    </row>
    <row r="20" spans="1:16">
      <c r="A20" s="248"/>
      <c r="B20" s="244"/>
      <c r="C20" s="244"/>
      <c r="D20" s="244"/>
      <c r="E20" s="244"/>
      <c r="F20" s="244"/>
      <c r="G20" s="272"/>
      <c r="H20" s="273"/>
      <c r="I20" s="273"/>
      <c r="J20" s="274"/>
      <c r="K20" s="275" t="s">
        <v>489</v>
      </c>
      <c r="L20" s="276" t="s">
        <v>490</v>
      </c>
      <c r="M20" s="277" t="s">
        <v>491</v>
      </c>
      <c r="N20" s="278"/>
    </row>
    <row r="21" spans="1:16" s="284" customFormat="1">
      <c r="A21" s="279"/>
      <c r="B21" s="249"/>
      <c r="C21" s="249"/>
      <c r="D21" s="249"/>
      <c r="E21" s="249"/>
      <c r="F21" s="249"/>
      <c r="G21" s="1112" t="s">
        <v>492</v>
      </c>
      <c r="H21" s="1113"/>
      <c r="I21" s="1113"/>
      <c r="J21" s="1114"/>
      <c r="K21" s="280">
        <v>14.27</v>
      </c>
      <c r="L21" s="281">
        <v>9.36</v>
      </c>
      <c r="M21" s="282">
        <v>4.91</v>
      </c>
      <c r="N21" s="249"/>
      <c r="O21" s="283"/>
      <c r="P21" s="279"/>
    </row>
    <row r="22" spans="1:16" s="284" customFormat="1">
      <c r="A22" s="279"/>
      <c r="B22" s="249"/>
      <c r="C22" s="249"/>
      <c r="D22" s="249"/>
      <c r="E22" s="249"/>
      <c r="F22" s="249"/>
      <c r="G22" s="1112" t="s">
        <v>493</v>
      </c>
      <c r="H22" s="1113"/>
      <c r="I22" s="1113"/>
      <c r="J22" s="1114"/>
      <c r="K22" s="285">
        <v>96.4</v>
      </c>
      <c r="L22" s="286">
        <v>96.8</v>
      </c>
      <c r="M22" s="287">
        <v>-0.4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494</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496</v>
      </c>
      <c r="H29" s="249"/>
      <c r="I29" s="249"/>
      <c r="J29" s="249"/>
      <c r="K29" s="244"/>
      <c r="L29" s="244"/>
      <c r="M29" s="244"/>
      <c r="N29" s="244"/>
      <c r="O29" s="293"/>
    </row>
    <row r="30" spans="1:16">
      <c r="A30" s="248"/>
      <c r="B30" s="244"/>
      <c r="C30" s="244"/>
      <c r="D30" s="244"/>
      <c r="E30" s="244"/>
      <c r="F30" s="244"/>
      <c r="G30" s="251"/>
      <c r="H30" s="252"/>
      <c r="I30" s="252"/>
      <c r="J30" s="253"/>
      <c r="K30" s="1115" t="s">
        <v>474</v>
      </c>
      <c r="L30" s="254"/>
      <c r="M30" s="255" t="s">
        <v>475</v>
      </c>
      <c r="N30" s="256"/>
    </row>
    <row r="31" spans="1:16">
      <c r="A31" s="248"/>
      <c r="B31" s="244"/>
      <c r="C31" s="244"/>
      <c r="D31" s="244"/>
      <c r="E31" s="244"/>
      <c r="F31" s="244"/>
      <c r="G31" s="257"/>
      <c r="H31" s="258"/>
      <c r="I31" s="258"/>
      <c r="J31" s="259"/>
      <c r="K31" s="1116"/>
      <c r="L31" s="260" t="s">
        <v>476</v>
      </c>
      <c r="M31" s="261" t="s">
        <v>477</v>
      </c>
      <c r="N31" s="262" t="s">
        <v>478</v>
      </c>
    </row>
    <row r="32" spans="1:16" ht="27" customHeight="1">
      <c r="A32" s="248"/>
      <c r="B32" s="244"/>
      <c r="C32" s="244"/>
      <c r="D32" s="244"/>
      <c r="E32" s="244"/>
      <c r="F32" s="244"/>
      <c r="G32" s="1128" t="s">
        <v>497</v>
      </c>
      <c r="H32" s="1129"/>
      <c r="I32" s="1129"/>
      <c r="J32" s="1130"/>
      <c r="K32" s="294">
        <v>1288072</v>
      </c>
      <c r="L32" s="294">
        <v>61477</v>
      </c>
      <c r="M32" s="295">
        <v>65071</v>
      </c>
      <c r="N32" s="296">
        <v>-5.5</v>
      </c>
    </row>
    <row r="33" spans="1:16" ht="13.5" customHeight="1">
      <c r="A33" s="248"/>
      <c r="B33" s="244"/>
      <c r="C33" s="244"/>
      <c r="D33" s="244"/>
      <c r="E33" s="244"/>
      <c r="F33" s="244"/>
      <c r="G33" s="1128" t="s">
        <v>498</v>
      </c>
      <c r="H33" s="1129"/>
      <c r="I33" s="1129"/>
      <c r="J33" s="1130"/>
      <c r="K33" s="294" t="s">
        <v>484</v>
      </c>
      <c r="L33" s="294" t="s">
        <v>484</v>
      </c>
      <c r="M33" s="295" t="s">
        <v>484</v>
      </c>
      <c r="N33" s="296" t="s">
        <v>484</v>
      </c>
    </row>
    <row r="34" spans="1:16" ht="27" customHeight="1">
      <c r="A34" s="248"/>
      <c r="B34" s="244"/>
      <c r="C34" s="244"/>
      <c r="D34" s="244"/>
      <c r="E34" s="244"/>
      <c r="F34" s="244"/>
      <c r="G34" s="1128" t="s">
        <v>499</v>
      </c>
      <c r="H34" s="1129"/>
      <c r="I34" s="1129"/>
      <c r="J34" s="1130"/>
      <c r="K34" s="294" t="s">
        <v>484</v>
      </c>
      <c r="L34" s="294" t="s">
        <v>484</v>
      </c>
      <c r="M34" s="295">
        <v>23</v>
      </c>
      <c r="N34" s="296" t="s">
        <v>484</v>
      </c>
    </row>
    <row r="35" spans="1:16" ht="27" customHeight="1">
      <c r="A35" s="248"/>
      <c r="B35" s="244"/>
      <c r="C35" s="244"/>
      <c r="D35" s="244"/>
      <c r="E35" s="244"/>
      <c r="F35" s="244"/>
      <c r="G35" s="1128" t="s">
        <v>500</v>
      </c>
      <c r="H35" s="1129"/>
      <c r="I35" s="1129"/>
      <c r="J35" s="1130"/>
      <c r="K35" s="294">
        <v>132292</v>
      </c>
      <c r="L35" s="294">
        <v>6314</v>
      </c>
      <c r="M35" s="295">
        <v>17560</v>
      </c>
      <c r="N35" s="296">
        <v>-64</v>
      </c>
    </row>
    <row r="36" spans="1:16" ht="27" customHeight="1">
      <c r="A36" s="248"/>
      <c r="B36" s="244"/>
      <c r="C36" s="244"/>
      <c r="D36" s="244"/>
      <c r="E36" s="244"/>
      <c r="F36" s="244"/>
      <c r="G36" s="1128" t="s">
        <v>501</v>
      </c>
      <c r="H36" s="1129"/>
      <c r="I36" s="1129"/>
      <c r="J36" s="1130"/>
      <c r="K36" s="294">
        <v>74206</v>
      </c>
      <c r="L36" s="294">
        <v>3542</v>
      </c>
      <c r="M36" s="295">
        <v>3274</v>
      </c>
      <c r="N36" s="296">
        <v>8.1999999999999993</v>
      </c>
    </row>
    <row r="37" spans="1:16" ht="13.5" customHeight="1">
      <c r="A37" s="248"/>
      <c r="B37" s="244"/>
      <c r="C37" s="244"/>
      <c r="D37" s="244"/>
      <c r="E37" s="244"/>
      <c r="F37" s="244"/>
      <c r="G37" s="1128" t="s">
        <v>502</v>
      </c>
      <c r="H37" s="1129"/>
      <c r="I37" s="1129"/>
      <c r="J37" s="1130"/>
      <c r="K37" s="294" t="s">
        <v>484</v>
      </c>
      <c r="L37" s="294" t="s">
        <v>484</v>
      </c>
      <c r="M37" s="295">
        <v>1387</v>
      </c>
      <c r="N37" s="296" t="s">
        <v>484</v>
      </c>
    </row>
    <row r="38" spans="1:16" ht="27" customHeight="1">
      <c r="A38" s="248"/>
      <c r="B38" s="244"/>
      <c r="C38" s="244"/>
      <c r="D38" s="244"/>
      <c r="E38" s="244"/>
      <c r="F38" s="244"/>
      <c r="G38" s="1131" t="s">
        <v>503</v>
      </c>
      <c r="H38" s="1132"/>
      <c r="I38" s="1132"/>
      <c r="J38" s="1133"/>
      <c r="K38" s="297" t="s">
        <v>484</v>
      </c>
      <c r="L38" s="297" t="s">
        <v>484</v>
      </c>
      <c r="M38" s="298">
        <v>7</v>
      </c>
      <c r="N38" s="299" t="s">
        <v>484</v>
      </c>
      <c r="O38" s="293"/>
    </row>
    <row r="39" spans="1:16">
      <c r="A39" s="248"/>
      <c r="B39" s="244"/>
      <c r="C39" s="244"/>
      <c r="D39" s="244"/>
      <c r="E39" s="244"/>
      <c r="F39" s="244"/>
      <c r="G39" s="1131" t="s">
        <v>504</v>
      </c>
      <c r="H39" s="1132"/>
      <c r="I39" s="1132"/>
      <c r="J39" s="1133"/>
      <c r="K39" s="300">
        <v>-144695</v>
      </c>
      <c r="L39" s="300">
        <v>-6906</v>
      </c>
      <c r="M39" s="301">
        <v>-4282</v>
      </c>
      <c r="N39" s="302">
        <v>61.3</v>
      </c>
      <c r="O39" s="293"/>
    </row>
    <row r="40" spans="1:16" ht="27" customHeight="1">
      <c r="A40" s="248"/>
      <c r="B40" s="244"/>
      <c r="C40" s="244"/>
      <c r="D40" s="244"/>
      <c r="E40" s="244"/>
      <c r="F40" s="244"/>
      <c r="G40" s="1128" t="s">
        <v>505</v>
      </c>
      <c r="H40" s="1129"/>
      <c r="I40" s="1129"/>
      <c r="J40" s="1130"/>
      <c r="K40" s="300">
        <v>-907941</v>
      </c>
      <c r="L40" s="300">
        <v>-43334</v>
      </c>
      <c r="M40" s="301">
        <v>-54179</v>
      </c>
      <c r="N40" s="302">
        <v>-20</v>
      </c>
      <c r="O40" s="293"/>
    </row>
    <row r="41" spans="1:16">
      <c r="A41" s="248"/>
      <c r="B41" s="244"/>
      <c r="C41" s="244"/>
      <c r="D41" s="244"/>
      <c r="E41" s="244"/>
      <c r="F41" s="244"/>
      <c r="G41" s="1134" t="s">
        <v>280</v>
      </c>
      <c r="H41" s="1135"/>
      <c r="I41" s="1135"/>
      <c r="J41" s="1136"/>
      <c r="K41" s="294">
        <v>441934</v>
      </c>
      <c r="L41" s="300">
        <v>21093</v>
      </c>
      <c r="M41" s="301">
        <v>28861</v>
      </c>
      <c r="N41" s="302">
        <v>-26.9</v>
      </c>
      <c r="O41" s="293"/>
    </row>
    <row r="42" spans="1:16">
      <c r="A42" s="248"/>
      <c r="B42" s="244"/>
      <c r="C42" s="244"/>
      <c r="D42" s="244"/>
      <c r="E42" s="244"/>
      <c r="F42" s="244"/>
      <c r="G42" s="303" t="s">
        <v>506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507</v>
      </c>
      <c r="B47" s="244"/>
      <c r="C47" s="244"/>
      <c r="D47" s="244"/>
      <c r="E47" s="244"/>
      <c r="F47" s="244"/>
      <c r="G47" s="244"/>
      <c r="H47" s="244"/>
      <c r="I47" s="244"/>
      <c r="J47" s="244"/>
      <c r="K47" s="244"/>
      <c r="L47" s="244"/>
      <c r="M47" s="244"/>
      <c r="N47" s="244"/>
    </row>
    <row r="48" spans="1:16">
      <c r="A48" s="248"/>
      <c r="B48" s="244"/>
      <c r="C48" s="244"/>
      <c r="D48" s="244"/>
      <c r="E48" s="244"/>
      <c r="F48" s="244"/>
      <c r="G48" s="308" t="s">
        <v>508</v>
      </c>
      <c r="H48" s="308"/>
      <c r="I48" s="308"/>
      <c r="J48" s="308"/>
      <c r="K48" s="308"/>
      <c r="L48" s="308"/>
      <c r="M48" s="309"/>
      <c r="N48" s="308"/>
    </row>
    <row r="49" spans="1:14" ht="13.5" customHeight="1">
      <c r="A49" s="248"/>
      <c r="B49" s="244"/>
      <c r="C49" s="244"/>
      <c r="D49" s="244"/>
      <c r="E49" s="244"/>
      <c r="F49" s="244"/>
      <c r="G49" s="310"/>
      <c r="H49" s="311"/>
      <c r="I49" s="1123" t="s">
        <v>474</v>
      </c>
      <c r="J49" s="1125" t="s">
        <v>509</v>
      </c>
      <c r="K49" s="1126"/>
      <c r="L49" s="1126"/>
      <c r="M49" s="1126"/>
      <c r="N49" s="1127"/>
    </row>
    <row r="50" spans="1:14">
      <c r="A50" s="248"/>
      <c r="B50" s="244"/>
      <c r="C50" s="244"/>
      <c r="D50" s="244"/>
      <c r="E50" s="244"/>
      <c r="F50" s="244"/>
      <c r="G50" s="312"/>
      <c r="H50" s="313"/>
      <c r="I50" s="1124"/>
      <c r="J50" s="314" t="s">
        <v>510</v>
      </c>
      <c r="K50" s="315" t="s">
        <v>511</v>
      </c>
      <c r="L50" s="316" t="s">
        <v>512</v>
      </c>
      <c r="M50" s="317" t="s">
        <v>513</v>
      </c>
      <c r="N50" s="318" t="s">
        <v>514</v>
      </c>
    </row>
    <row r="51" spans="1:14">
      <c r="A51" s="248"/>
      <c r="B51" s="244"/>
      <c r="C51" s="244"/>
      <c r="D51" s="244"/>
      <c r="E51" s="244"/>
      <c r="F51" s="244"/>
      <c r="G51" s="310" t="s">
        <v>515</v>
      </c>
      <c r="H51" s="311"/>
      <c r="I51" s="319">
        <v>2472730</v>
      </c>
      <c r="J51" s="320">
        <v>111039</v>
      </c>
      <c r="K51" s="321">
        <v>-4.2</v>
      </c>
      <c r="L51" s="322">
        <v>76282</v>
      </c>
      <c r="M51" s="323">
        <v>25</v>
      </c>
      <c r="N51" s="324">
        <v>-29.2</v>
      </c>
    </row>
    <row r="52" spans="1:14">
      <c r="A52" s="248"/>
      <c r="B52" s="244"/>
      <c r="C52" s="244"/>
      <c r="D52" s="244"/>
      <c r="E52" s="244"/>
      <c r="F52" s="244"/>
      <c r="G52" s="325"/>
      <c r="H52" s="326" t="s">
        <v>516</v>
      </c>
      <c r="I52" s="327">
        <v>845705</v>
      </c>
      <c r="J52" s="328">
        <v>37977</v>
      </c>
      <c r="K52" s="329">
        <v>28.4</v>
      </c>
      <c r="L52" s="330">
        <v>41092</v>
      </c>
      <c r="M52" s="331">
        <v>31.8</v>
      </c>
      <c r="N52" s="332">
        <v>-3.4</v>
      </c>
    </row>
    <row r="53" spans="1:14">
      <c r="A53" s="248"/>
      <c r="B53" s="244"/>
      <c r="C53" s="244"/>
      <c r="D53" s="244"/>
      <c r="E53" s="244"/>
      <c r="F53" s="244"/>
      <c r="G53" s="310" t="s">
        <v>517</v>
      </c>
      <c r="H53" s="311"/>
      <c r="I53" s="319">
        <v>3143588</v>
      </c>
      <c r="J53" s="320">
        <v>143556</v>
      </c>
      <c r="K53" s="321">
        <v>29.3</v>
      </c>
      <c r="L53" s="322">
        <v>78670</v>
      </c>
      <c r="M53" s="323">
        <v>3.1</v>
      </c>
      <c r="N53" s="324">
        <v>26.2</v>
      </c>
    </row>
    <row r="54" spans="1:14">
      <c r="A54" s="248"/>
      <c r="B54" s="244"/>
      <c r="C54" s="244"/>
      <c r="D54" s="244"/>
      <c r="E54" s="244"/>
      <c r="F54" s="244"/>
      <c r="G54" s="325"/>
      <c r="H54" s="326" t="s">
        <v>516</v>
      </c>
      <c r="I54" s="327">
        <v>991207</v>
      </c>
      <c r="J54" s="328">
        <v>45265</v>
      </c>
      <c r="K54" s="329">
        <v>19.2</v>
      </c>
      <c r="L54" s="330">
        <v>38094</v>
      </c>
      <c r="M54" s="331">
        <v>-7.3</v>
      </c>
      <c r="N54" s="332">
        <v>26.5</v>
      </c>
    </row>
    <row r="55" spans="1:14">
      <c r="A55" s="248"/>
      <c r="B55" s="244"/>
      <c r="C55" s="244"/>
      <c r="D55" s="244"/>
      <c r="E55" s="244"/>
      <c r="F55" s="244"/>
      <c r="G55" s="310" t="s">
        <v>518</v>
      </c>
      <c r="H55" s="311"/>
      <c r="I55" s="319">
        <v>1829583</v>
      </c>
      <c r="J55" s="320">
        <v>85216</v>
      </c>
      <c r="K55" s="321">
        <v>-40.6</v>
      </c>
      <c r="L55" s="322">
        <v>67201</v>
      </c>
      <c r="M55" s="323">
        <v>-14.6</v>
      </c>
      <c r="N55" s="324">
        <v>-26</v>
      </c>
    </row>
    <row r="56" spans="1:14">
      <c r="A56" s="248"/>
      <c r="B56" s="244"/>
      <c r="C56" s="244"/>
      <c r="D56" s="244"/>
      <c r="E56" s="244"/>
      <c r="F56" s="244"/>
      <c r="G56" s="325"/>
      <c r="H56" s="326" t="s">
        <v>516</v>
      </c>
      <c r="I56" s="327">
        <v>944979</v>
      </c>
      <c r="J56" s="328">
        <v>44014</v>
      </c>
      <c r="K56" s="329">
        <v>-2.8</v>
      </c>
      <c r="L56" s="330">
        <v>35210</v>
      </c>
      <c r="M56" s="331">
        <v>-7.6</v>
      </c>
      <c r="N56" s="332">
        <v>4.8</v>
      </c>
    </row>
    <row r="57" spans="1:14">
      <c r="A57" s="248"/>
      <c r="B57" s="244"/>
      <c r="C57" s="244"/>
      <c r="D57" s="244"/>
      <c r="E57" s="244"/>
      <c r="F57" s="244"/>
      <c r="G57" s="310" t="s">
        <v>519</v>
      </c>
      <c r="H57" s="311"/>
      <c r="I57" s="319">
        <v>2298986</v>
      </c>
      <c r="J57" s="320">
        <v>108561</v>
      </c>
      <c r="K57" s="321">
        <v>27.4</v>
      </c>
      <c r="L57" s="322">
        <v>75709</v>
      </c>
      <c r="M57" s="323">
        <v>12.7</v>
      </c>
      <c r="N57" s="324">
        <v>14.7</v>
      </c>
    </row>
    <row r="58" spans="1:14">
      <c r="A58" s="248"/>
      <c r="B58" s="244"/>
      <c r="C58" s="244"/>
      <c r="D58" s="244"/>
      <c r="E58" s="244"/>
      <c r="F58" s="244"/>
      <c r="G58" s="325"/>
      <c r="H58" s="326" t="s">
        <v>516</v>
      </c>
      <c r="I58" s="327">
        <v>989338</v>
      </c>
      <c r="J58" s="328">
        <v>46718</v>
      </c>
      <c r="K58" s="329">
        <v>6.1</v>
      </c>
      <c r="L58" s="330">
        <v>35212</v>
      </c>
      <c r="M58" s="331">
        <v>0</v>
      </c>
      <c r="N58" s="332">
        <v>6.1</v>
      </c>
    </row>
    <row r="59" spans="1:14">
      <c r="A59" s="248"/>
      <c r="B59" s="244"/>
      <c r="C59" s="244"/>
      <c r="D59" s="244"/>
      <c r="E59" s="244"/>
      <c r="F59" s="244"/>
      <c r="G59" s="310" t="s">
        <v>520</v>
      </c>
      <c r="H59" s="311"/>
      <c r="I59" s="319">
        <v>1482053</v>
      </c>
      <c r="J59" s="320">
        <v>70736</v>
      </c>
      <c r="K59" s="321">
        <v>-34.799999999999997</v>
      </c>
      <c r="L59" s="322">
        <v>90961</v>
      </c>
      <c r="M59" s="323">
        <v>20.100000000000001</v>
      </c>
      <c r="N59" s="324">
        <v>-54.9</v>
      </c>
    </row>
    <row r="60" spans="1:14">
      <c r="A60" s="248"/>
      <c r="B60" s="244"/>
      <c r="C60" s="244"/>
      <c r="D60" s="244"/>
      <c r="E60" s="244"/>
      <c r="F60" s="244"/>
      <c r="G60" s="325"/>
      <c r="H60" s="326" t="s">
        <v>516</v>
      </c>
      <c r="I60" s="333">
        <v>820194</v>
      </c>
      <c r="J60" s="328">
        <v>39146</v>
      </c>
      <c r="K60" s="329">
        <v>-16.2</v>
      </c>
      <c r="L60" s="330">
        <v>37720</v>
      </c>
      <c r="M60" s="331">
        <v>7.1</v>
      </c>
      <c r="N60" s="332">
        <v>-23.3</v>
      </c>
    </row>
    <row r="61" spans="1:14">
      <c r="A61" s="248"/>
      <c r="B61" s="244"/>
      <c r="C61" s="244"/>
      <c r="D61" s="244"/>
      <c r="E61" s="244"/>
      <c r="F61" s="244"/>
      <c r="G61" s="310" t="s">
        <v>521</v>
      </c>
      <c r="H61" s="334"/>
      <c r="I61" s="335">
        <v>2245388</v>
      </c>
      <c r="J61" s="336">
        <v>103822</v>
      </c>
      <c r="K61" s="337">
        <v>-4.5999999999999996</v>
      </c>
      <c r="L61" s="338">
        <v>77765</v>
      </c>
      <c r="M61" s="339">
        <v>9.3000000000000007</v>
      </c>
      <c r="N61" s="324">
        <v>-13.9</v>
      </c>
    </row>
    <row r="62" spans="1:14">
      <c r="A62" s="248"/>
      <c r="B62" s="244"/>
      <c r="C62" s="244"/>
      <c r="D62" s="244"/>
      <c r="E62" s="244"/>
      <c r="F62" s="244"/>
      <c r="G62" s="325"/>
      <c r="H62" s="326" t="s">
        <v>516</v>
      </c>
      <c r="I62" s="327">
        <v>918285</v>
      </c>
      <c r="J62" s="328">
        <v>42624</v>
      </c>
      <c r="K62" s="329">
        <v>6.9</v>
      </c>
      <c r="L62" s="330">
        <v>37466</v>
      </c>
      <c r="M62" s="331">
        <v>4.8</v>
      </c>
      <c r="N62" s="332">
        <v>2.1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38"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523</v>
      </c>
      <c r="G46" s="8" t="s">
        <v>524</v>
      </c>
      <c r="H46" s="8" t="s">
        <v>525</v>
      </c>
      <c r="I46" s="8" t="s">
        <v>526</v>
      </c>
      <c r="J46" s="9" t="s">
        <v>527</v>
      </c>
    </row>
    <row r="47" spans="2:10" ht="57.75" customHeight="1">
      <c r="B47" s="10"/>
      <c r="C47" s="1137" t="s">
        <v>3</v>
      </c>
      <c r="D47" s="1137"/>
      <c r="E47" s="1138"/>
      <c r="F47" s="11">
        <v>5.18</v>
      </c>
      <c r="G47" s="12">
        <v>5.83</v>
      </c>
      <c r="H47" s="12">
        <v>5.92</v>
      </c>
      <c r="I47" s="12">
        <v>6.04</v>
      </c>
      <c r="J47" s="13">
        <v>5.98</v>
      </c>
    </row>
    <row r="48" spans="2:10" ht="57.75" customHeight="1">
      <c r="B48" s="14"/>
      <c r="C48" s="1139" t="s">
        <v>4</v>
      </c>
      <c r="D48" s="1139"/>
      <c r="E48" s="1140"/>
      <c r="F48" s="15">
        <v>6.05</v>
      </c>
      <c r="G48" s="16">
        <v>5.44</v>
      </c>
      <c r="H48" s="16">
        <v>6.32</v>
      </c>
      <c r="I48" s="16">
        <v>6.19</v>
      </c>
      <c r="J48" s="17">
        <v>7.72</v>
      </c>
    </row>
    <row r="49" spans="2:10" ht="57.75" customHeight="1" thickBot="1">
      <c r="B49" s="18"/>
      <c r="C49" s="1141" t="s">
        <v>5</v>
      </c>
      <c r="D49" s="1141"/>
      <c r="E49" s="1142"/>
      <c r="F49" s="19">
        <v>3</v>
      </c>
      <c r="G49" s="20">
        <v>2.06</v>
      </c>
      <c r="H49" s="20">
        <v>1.82</v>
      </c>
      <c r="I49" s="20">
        <v>0.88</v>
      </c>
      <c r="J49" s="21">
        <v>1.61</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8"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523</v>
      </c>
      <c r="G33" s="29" t="s">
        <v>524</v>
      </c>
      <c r="H33" s="29" t="s">
        <v>525</v>
      </c>
      <c r="I33" s="29" t="s">
        <v>526</v>
      </c>
      <c r="J33" s="30" t="s">
        <v>527</v>
      </c>
      <c r="K33" s="22"/>
      <c r="L33" s="22"/>
      <c r="M33" s="22"/>
      <c r="N33" s="22"/>
      <c r="O33" s="22"/>
      <c r="P33" s="22"/>
    </row>
    <row r="34" spans="1:16" ht="39" customHeight="1">
      <c r="A34" s="22"/>
      <c r="B34" s="31"/>
      <c r="C34" s="1149" t="s">
        <v>528</v>
      </c>
      <c r="D34" s="1149"/>
      <c r="E34" s="1150"/>
      <c r="F34" s="32">
        <v>7.87</v>
      </c>
      <c r="G34" s="33">
        <v>10.57</v>
      </c>
      <c r="H34" s="33">
        <v>11.49</v>
      </c>
      <c r="I34" s="33">
        <v>10.96</v>
      </c>
      <c r="J34" s="34">
        <v>17.079999999999998</v>
      </c>
      <c r="K34" s="22"/>
      <c r="L34" s="22"/>
      <c r="M34" s="22"/>
      <c r="N34" s="22"/>
      <c r="O34" s="22"/>
      <c r="P34" s="22"/>
    </row>
    <row r="35" spans="1:16" ht="39" customHeight="1">
      <c r="A35" s="22"/>
      <c r="B35" s="35"/>
      <c r="C35" s="1143" t="s">
        <v>529</v>
      </c>
      <c r="D35" s="1144"/>
      <c r="E35" s="1145"/>
      <c r="F35" s="36">
        <v>6.03</v>
      </c>
      <c r="G35" s="37">
        <v>5.44</v>
      </c>
      <c r="H35" s="37">
        <v>6.32</v>
      </c>
      <c r="I35" s="37">
        <v>6.19</v>
      </c>
      <c r="J35" s="38">
        <v>7.72</v>
      </c>
      <c r="K35" s="22"/>
      <c r="L35" s="22"/>
      <c r="M35" s="22"/>
      <c r="N35" s="22"/>
      <c r="O35" s="22"/>
      <c r="P35" s="22"/>
    </row>
    <row r="36" spans="1:16" ht="39" customHeight="1">
      <c r="A36" s="22"/>
      <c r="B36" s="35"/>
      <c r="C36" s="1143" t="s">
        <v>530</v>
      </c>
      <c r="D36" s="1144"/>
      <c r="E36" s="1145"/>
      <c r="F36" s="36">
        <v>2.5299999999999998</v>
      </c>
      <c r="G36" s="37">
        <v>1.79</v>
      </c>
      <c r="H36" s="37">
        <v>1.91</v>
      </c>
      <c r="I36" s="37">
        <v>1.51</v>
      </c>
      <c r="J36" s="38">
        <v>0.26</v>
      </c>
      <c r="K36" s="22"/>
      <c r="L36" s="22"/>
      <c r="M36" s="22"/>
      <c r="N36" s="22"/>
      <c r="O36" s="22"/>
      <c r="P36" s="22"/>
    </row>
    <row r="37" spans="1:16" ht="39" customHeight="1">
      <c r="A37" s="22"/>
      <c r="B37" s="35"/>
      <c r="C37" s="1143" t="s">
        <v>531</v>
      </c>
      <c r="D37" s="1144"/>
      <c r="E37" s="1145"/>
      <c r="F37" s="36">
        <v>0.24</v>
      </c>
      <c r="G37" s="37">
        <v>0.51</v>
      </c>
      <c r="H37" s="37">
        <v>0.53</v>
      </c>
      <c r="I37" s="37">
        <v>0.51</v>
      </c>
      <c r="J37" s="38">
        <v>0.16</v>
      </c>
      <c r="K37" s="22"/>
      <c r="L37" s="22"/>
      <c r="M37" s="22"/>
      <c r="N37" s="22"/>
      <c r="O37" s="22"/>
      <c r="P37" s="22"/>
    </row>
    <row r="38" spans="1:16" ht="39" customHeight="1">
      <c r="A38" s="22"/>
      <c r="B38" s="35"/>
      <c r="C38" s="1143" t="s">
        <v>532</v>
      </c>
      <c r="D38" s="1144"/>
      <c r="E38" s="1145"/>
      <c r="F38" s="36">
        <v>0.99</v>
      </c>
      <c r="G38" s="37">
        <v>0.04</v>
      </c>
      <c r="H38" s="37">
        <v>0.01</v>
      </c>
      <c r="I38" s="37">
        <v>0</v>
      </c>
      <c r="J38" s="38">
        <v>0.09</v>
      </c>
      <c r="K38" s="22"/>
      <c r="L38" s="22"/>
      <c r="M38" s="22"/>
      <c r="N38" s="22"/>
      <c r="O38" s="22"/>
      <c r="P38" s="22"/>
    </row>
    <row r="39" spans="1:16" ht="39" customHeight="1">
      <c r="A39" s="22"/>
      <c r="B39" s="35"/>
      <c r="C39" s="1143" t="s">
        <v>533</v>
      </c>
      <c r="D39" s="1144"/>
      <c r="E39" s="1145"/>
      <c r="F39" s="36">
        <v>0.04</v>
      </c>
      <c r="G39" s="37">
        <v>0.05</v>
      </c>
      <c r="H39" s="37">
        <v>0.04</v>
      </c>
      <c r="I39" s="37">
        <v>7.0000000000000007E-2</v>
      </c>
      <c r="J39" s="38">
        <v>0.05</v>
      </c>
      <c r="K39" s="22"/>
      <c r="L39" s="22"/>
      <c r="M39" s="22"/>
      <c r="N39" s="22"/>
      <c r="O39" s="22"/>
      <c r="P39" s="22"/>
    </row>
    <row r="40" spans="1:16" ht="39" customHeight="1">
      <c r="A40" s="22"/>
      <c r="B40" s="35"/>
      <c r="C40" s="1143" t="s">
        <v>534</v>
      </c>
      <c r="D40" s="1144"/>
      <c r="E40" s="1145"/>
      <c r="F40" s="36">
        <v>0</v>
      </c>
      <c r="G40" s="37">
        <v>0</v>
      </c>
      <c r="H40" s="37">
        <v>0</v>
      </c>
      <c r="I40" s="37">
        <v>0</v>
      </c>
      <c r="J40" s="38">
        <v>0</v>
      </c>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535</v>
      </c>
      <c r="D42" s="1144"/>
      <c r="E42" s="1145"/>
      <c r="F42" s="36" t="s">
        <v>484</v>
      </c>
      <c r="G42" s="37" t="s">
        <v>484</v>
      </c>
      <c r="H42" s="37" t="s">
        <v>484</v>
      </c>
      <c r="I42" s="37" t="s">
        <v>484</v>
      </c>
      <c r="J42" s="38" t="s">
        <v>484</v>
      </c>
      <c r="K42" s="22"/>
      <c r="L42" s="22"/>
      <c r="M42" s="22"/>
      <c r="N42" s="22"/>
      <c r="O42" s="22"/>
      <c r="P42" s="22"/>
    </row>
    <row r="43" spans="1:16" ht="39" customHeight="1" thickBot="1">
      <c r="A43" s="22"/>
      <c r="B43" s="40"/>
      <c r="C43" s="1146" t="s">
        <v>536</v>
      </c>
      <c r="D43" s="1147"/>
      <c r="E43" s="1148"/>
      <c r="F43" s="41">
        <v>0.19</v>
      </c>
      <c r="G43" s="42">
        <v>0</v>
      </c>
      <c r="H43" s="42">
        <v>0</v>
      </c>
      <c r="I43" s="42">
        <v>0</v>
      </c>
      <c r="J43" s="43" t="s">
        <v>484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I43"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c r="A45" s="48"/>
      <c r="B45" s="1159" t="s">
        <v>11</v>
      </c>
      <c r="C45" s="1160"/>
      <c r="D45" s="58"/>
      <c r="E45" s="1165" t="s">
        <v>12</v>
      </c>
      <c r="F45" s="1165"/>
      <c r="G45" s="1165"/>
      <c r="H45" s="1165"/>
      <c r="I45" s="1165"/>
      <c r="J45" s="1166"/>
      <c r="K45" s="59">
        <v>1150</v>
      </c>
      <c r="L45" s="60">
        <v>1282</v>
      </c>
      <c r="M45" s="60">
        <v>1305</v>
      </c>
      <c r="N45" s="60">
        <v>1267</v>
      </c>
      <c r="O45" s="61">
        <v>1288</v>
      </c>
      <c r="P45" s="48"/>
      <c r="Q45" s="48"/>
      <c r="R45" s="48"/>
      <c r="S45" s="48"/>
      <c r="T45" s="48"/>
      <c r="U45" s="48"/>
    </row>
    <row r="46" spans="1:21" ht="30.75" customHeight="1">
      <c r="A46" s="48"/>
      <c r="B46" s="1161"/>
      <c r="C46" s="1162"/>
      <c r="D46" s="62"/>
      <c r="E46" s="1153" t="s">
        <v>13</v>
      </c>
      <c r="F46" s="1153"/>
      <c r="G46" s="1153"/>
      <c r="H46" s="1153"/>
      <c r="I46" s="1153"/>
      <c r="J46" s="1154"/>
      <c r="K46" s="63" t="s">
        <v>484</v>
      </c>
      <c r="L46" s="64" t="s">
        <v>484</v>
      </c>
      <c r="M46" s="64" t="s">
        <v>484</v>
      </c>
      <c r="N46" s="64" t="s">
        <v>484</v>
      </c>
      <c r="O46" s="65" t="s">
        <v>484</v>
      </c>
      <c r="P46" s="48"/>
      <c r="Q46" s="48"/>
      <c r="R46" s="48"/>
      <c r="S46" s="48"/>
      <c r="T46" s="48"/>
      <c r="U46" s="48"/>
    </row>
    <row r="47" spans="1:21" ht="30.75" customHeight="1">
      <c r="A47" s="48"/>
      <c r="B47" s="1161"/>
      <c r="C47" s="1162"/>
      <c r="D47" s="62"/>
      <c r="E47" s="1153" t="s">
        <v>14</v>
      </c>
      <c r="F47" s="1153"/>
      <c r="G47" s="1153"/>
      <c r="H47" s="1153"/>
      <c r="I47" s="1153"/>
      <c r="J47" s="1154"/>
      <c r="K47" s="63" t="s">
        <v>484</v>
      </c>
      <c r="L47" s="64" t="s">
        <v>484</v>
      </c>
      <c r="M47" s="64" t="s">
        <v>484</v>
      </c>
      <c r="N47" s="64" t="s">
        <v>484</v>
      </c>
      <c r="O47" s="65" t="s">
        <v>484</v>
      </c>
      <c r="P47" s="48"/>
      <c r="Q47" s="48"/>
      <c r="R47" s="48"/>
      <c r="S47" s="48"/>
      <c r="T47" s="48"/>
      <c r="U47" s="48"/>
    </row>
    <row r="48" spans="1:21" ht="30.75" customHeight="1">
      <c r="A48" s="48"/>
      <c r="B48" s="1161"/>
      <c r="C48" s="1162"/>
      <c r="D48" s="62"/>
      <c r="E48" s="1153" t="s">
        <v>15</v>
      </c>
      <c r="F48" s="1153"/>
      <c r="G48" s="1153"/>
      <c r="H48" s="1153"/>
      <c r="I48" s="1153"/>
      <c r="J48" s="1154"/>
      <c r="K48" s="63">
        <v>138</v>
      </c>
      <c r="L48" s="64">
        <v>130</v>
      </c>
      <c r="M48" s="64">
        <v>127</v>
      </c>
      <c r="N48" s="64">
        <v>125</v>
      </c>
      <c r="O48" s="65">
        <v>132</v>
      </c>
      <c r="P48" s="48"/>
      <c r="Q48" s="48"/>
      <c r="R48" s="48"/>
      <c r="S48" s="48"/>
      <c r="T48" s="48"/>
      <c r="U48" s="48"/>
    </row>
    <row r="49" spans="1:21" ht="30.75" customHeight="1">
      <c r="A49" s="48"/>
      <c r="B49" s="1161"/>
      <c r="C49" s="1162"/>
      <c r="D49" s="62"/>
      <c r="E49" s="1153" t="s">
        <v>16</v>
      </c>
      <c r="F49" s="1153"/>
      <c r="G49" s="1153"/>
      <c r="H49" s="1153"/>
      <c r="I49" s="1153"/>
      <c r="J49" s="1154"/>
      <c r="K49" s="63">
        <v>51</v>
      </c>
      <c r="L49" s="64">
        <v>79</v>
      </c>
      <c r="M49" s="64">
        <v>76</v>
      </c>
      <c r="N49" s="64">
        <v>74</v>
      </c>
      <c r="O49" s="65">
        <v>74</v>
      </c>
      <c r="P49" s="48"/>
      <c r="Q49" s="48"/>
      <c r="R49" s="48"/>
      <c r="S49" s="48"/>
      <c r="T49" s="48"/>
      <c r="U49" s="48"/>
    </row>
    <row r="50" spans="1:21" ht="30.75" customHeight="1">
      <c r="A50" s="48"/>
      <c r="B50" s="1161"/>
      <c r="C50" s="1162"/>
      <c r="D50" s="62"/>
      <c r="E50" s="1153" t="s">
        <v>17</v>
      </c>
      <c r="F50" s="1153"/>
      <c r="G50" s="1153"/>
      <c r="H50" s="1153"/>
      <c r="I50" s="1153"/>
      <c r="J50" s="1154"/>
      <c r="K50" s="63">
        <v>38</v>
      </c>
      <c r="L50" s="64">
        <v>44</v>
      </c>
      <c r="M50" s="64" t="s">
        <v>484</v>
      </c>
      <c r="N50" s="64" t="s">
        <v>484</v>
      </c>
      <c r="O50" s="65" t="s">
        <v>484</v>
      </c>
      <c r="P50" s="48"/>
      <c r="Q50" s="48"/>
      <c r="R50" s="48"/>
      <c r="S50" s="48"/>
      <c r="T50" s="48"/>
      <c r="U50" s="48"/>
    </row>
    <row r="51" spans="1:21" ht="30.75" customHeight="1">
      <c r="A51" s="48"/>
      <c r="B51" s="1163"/>
      <c r="C51" s="1164"/>
      <c r="D51" s="66"/>
      <c r="E51" s="1153" t="s">
        <v>18</v>
      </c>
      <c r="F51" s="1153"/>
      <c r="G51" s="1153"/>
      <c r="H51" s="1153"/>
      <c r="I51" s="1153"/>
      <c r="J51" s="1154"/>
      <c r="K51" s="63" t="s">
        <v>484</v>
      </c>
      <c r="L51" s="64" t="s">
        <v>484</v>
      </c>
      <c r="M51" s="64" t="s">
        <v>484</v>
      </c>
      <c r="N51" s="64" t="s">
        <v>484</v>
      </c>
      <c r="O51" s="65" t="s">
        <v>484</v>
      </c>
      <c r="P51" s="48"/>
      <c r="Q51" s="48"/>
      <c r="R51" s="48"/>
      <c r="S51" s="48"/>
      <c r="T51" s="48"/>
      <c r="U51" s="48"/>
    </row>
    <row r="52" spans="1:21" ht="30.75" customHeight="1">
      <c r="A52" s="48"/>
      <c r="B52" s="1151" t="s">
        <v>19</v>
      </c>
      <c r="C52" s="1152"/>
      <c r="D52" s="66"/>
      <c r="E52" s="1153" t="s">
        <v>20</v>
      </c>
      <c r="F52" s="1153"/>
      <c r="G52" s="1153"/>
      <c r="H52" s="1153"/>
      <c r="I52" s="1153"/>
      <c r="J52" s="1154"/>
      <c r="K52" s="63">
        <v>893</v>
      </c>
      <c r="L52" s="64">
        <v>941</v>
      </c>
      <c r="M52" s="64">
        <v>985</v>
      </c>
      <c r="N52" s="64">
        <v>1003</v>
      </c>
      <c r="O52" s="65">
        <v>1052</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484</v>
      </c>
      <c r="L53" s="69">
        <v>594</v>
      </c>
      <c r="M53" s="69">
        <v>523</v>
      </c>
      <c r="N53" s="69">
        <v>463</v>
      </c>
      <c r="O53" s="70">
        <v>442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2015-05-06T04:07:32Z</cp:lastPrinted>
  <dcterms:created xsi:type="dcterms:W3CDTF">2015-02-17T07:05:02Z</dcterms:created>
  <dcterms:modified xsi:type="dcterms:W3CDTF">2015-05-06T04:08:56Z</dcterms:modified>
</cp:coreProperties>
</file>