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AU88" i="11"/>
  <c r="AP88" i="11"/>
  <c r="AF88" i="11"/>
  <c r="AU63" i="11"/>
  <c r="AP63" i="11"/>
  <c r="AP23" i="11" l="1"/>
  <c r="AF23" i="11"/>
  <c r="AA23" i="11"/>
  <c r="V23" i="11"/>
  <c r="Q23" i="11"/>
  <c r="BG34" i="9" l="1"/>
  <c r="AO35"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W39" i="9"/>
  <c r="BW40" i="9" s="1"/>
  <c r="BW41" i="9" s="1"/>
  <c r="BE39" i="9"/>
  <c r="AM39" i="9"/>
  <c r="U39" i="9"/>
  <c r="C39" i="9"/>
  <c r="CO38" i="9"/>
  <c r="BW38" i="9"/>
  <c r="BE38" i="9"/>
  <c r="AM38" i="9"/>
  <c r="U38" i="9"/>
  <c r="C38" i="9"/>
  <c r="BW37" i="9"/>
  <c r="BE37" i="9"/>
  <c r="AM37" i="9"/>
  <c r="U37" i="9"/>
  <c r="C37" i="9"/>
  <c r="CO36" i="9"/>
  <c r="CO37" i="9" s="1"/>
  <c r="BW36" i="9"/>
  <c r="BE36" i="9"/>
  <c r="AM36" i="9"/>
  <c r="U36" i="9"/>
  <c r="C36" i="9"/>
  <c r="CO35" i="9"/>
  <c r="BW35" i="9"/>
  <c r="BE35" i="9"/>
  <c r="C35" i="9"/>
  <c r="CO34" i="9"/>
  <c r="BW34" i="9"/>
  <c r="C34" i="9"/>
  <c r="U34" i="9" l="1"/>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alcChain>
</file>

<file path=xl/sharedStrings.xml><?xml version="1.0" encoding="utf-8"?>
<sst xmlns="http://schemas.openxmlformats.org/spreadsheetml/2006/main" count="1022" uniqueCount="558">
  <si>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</si>
  <si>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</si>
  <si>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</si>
  <si>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</si>
  <si>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</si>
  <si>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</si>
  <si>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</si>
  <si>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</si>
  <si>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</si>
  <si>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</si>
  <si>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</si>
  <si>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</si>
  <si>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</si>
  <si>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</si>
  <si>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</si>
  <si>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</si>
  <si>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</si>
  <si>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</si>
  <si>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</si>
  <si>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</si>
  <si>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</si>
  <si>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</si>
  <si>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</si>
  <si>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</si>
  <si>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</si>
  <si>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</si>
  <si>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</si>
  <si>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</si>
  <si>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</si>
  <si>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</si>
  <si>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</si>
  <si>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</si>
  <si>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</si>
  <si>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</si>
  <si>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</si>
  <si>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</si>
  <si>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</si>
  <si>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</si>
  <si>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</si>
  <si>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</si>
  <si>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</si>
  <si>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</si>
  <si>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</si>
  <si>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</si>
  <si>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</si>
  <si>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</si>
  <si>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</si>
  <si>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</si>
  <si>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</si>
  <si>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</si>
  <si>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</si>
  <si>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</si>
  <si>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</si>
  <si>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</si>
  <si>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</si>
  <si>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</si>
  <si>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</si>
  <si>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</si>
  <si>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</si>
  <si>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</si>
  <si>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</si>
  <si>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</si>
  <si>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</si>
  <si>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</si>
  <si>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</si>
  <si>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</si>
  <si>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</si>
  <si>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</si>
  <si>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</si>
  <si>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</si>
  <si>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</si>
  <si>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</si>
  <si>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</si>
  <si>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</si>
  <si>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</si>
  <si>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</si>
  <si>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</si>
  <si>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</si>
  <si>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</si>
  <si>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</si>
  <si>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</si>
  <si>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</si>
  <si>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尾鷲市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</si>
  <si>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</si>
  <si>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</si>
  <si>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</si>
  <si>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</si>
  <si>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</si>
  <si>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</si>
  <si>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</si>
  <si>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</si>
  <si>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</si>
  <si>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</si>
  <si>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</si>
  <si>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</si>
  <si>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</si>
  <si>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</si>
  <si>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</si>
  <si>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</si>
  <si>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</si>
  <si>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</si>
  <si>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</si>
  <si>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</si>
  <si>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</si>
  <si>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</si>
  <si>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</si>
  <si>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</si>
  <si>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</si>
  <si>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</si>
  <si>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</si>
  <si>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</si>
  <si>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</si>
  <si>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</si>
  <si>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</si>
  <si>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</si>
  <si>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</si>
  <si>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</si>
  <si>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</si>
  <si>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</si>
  <si>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</si>
  <si>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</si>
  <si>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</si>
  <si>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</si>
  <si>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</si>
  <si>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</si>
  <si>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</si>
  <si>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</si>
  <si>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</si>
  <si>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</si>
  <si>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</si>
  <si>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</si>
  <si>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</si>
  <si>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</si>
  <si>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</si>
  <si>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</si>
  <si>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</si>
  <si>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</si>
  <si>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</si>
  <si>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</si>
  <si>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</si>
  <si>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</si>
  <si>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</si>
  <si>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</si>
  <si>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</si>
  <si>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</si>
  <si>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</si>
  <si>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</si>
  <si>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</si>
  <si>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</si>
  <si>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</si>
  <si>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</si>
  <si>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</si>
  <si>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</si>
  <si>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</si>
  <si>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</si>
  <si>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</si>
  <si>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</si>
  <si>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</si>
  <si>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</si>
  <si>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</si>
  <si>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</si>
  <si>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</si>
  <si>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</si>
  <si>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</si>
  <si>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</si>
  <si>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</si>
  <si>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</si>
  <si>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</si>
  <si>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</si>
  <si>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</si>
  <si>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</si>
  <si>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</si>
  <si>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</si>
  <si>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</si>
  <si>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</si>
  <si>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</si>
  <si>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</si>
  <si>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</si>
  <si>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</si>
  <si>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</si>
  <si>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</si>
  <si>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</si>
  <si>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</si>
  <si>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</si>
  <si>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</si>
  <si>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</si>
  <si>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</si>
  <si>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</si>
  <si>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</si>
  <si>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</si>
  <si>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</si>
  <si>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</si>
  <si>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</si>
  <si>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三重県尾鷲市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</si>
  <si>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</si>
  <si>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</si>
  <si>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</si>
  <si>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</si>
  <si>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</si>
  <si>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</si>
  <si>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</si>
  <si>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</si>
  <si>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</si>
  <si>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</si>
  <si>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</si>
  <si>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</si>
  <si>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</si>
  <si>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</si>
  <si>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</si>
  <si>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</si>
  <si>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</si>
  <si>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</si>
  <si>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</si>
  <si>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</si>
  <si>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</si>
  <si>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</si>
  <si>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</si>
  <si>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</si>
  <si>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</si>
  <si>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</si>
  <si>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</si>
  <si>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</si>
  <si>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</si>
  <si>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</si>
  <si>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</si>
  <si>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</si>
  <si>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</si>
  <si>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</si>
  <si>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</si>
  <si>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</si>
  <si>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</si>
  <si>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</si>
  <si>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</si>
  <si>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</si>
  <si>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</si>
  <si>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</si>
  <si>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</si>
  <si>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</si>
  <si>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</si>
  <si>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</si>
  <si>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</si>
  <si>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</si>
  <si>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</si>
  <si>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</si>
  <si>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</si>
  <si>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</si>
  <si>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</si>
  <si>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</si>
  <si>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</si>
  <si>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</si>
  <si>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</si>
  <si>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</si>
  <si>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</si>
  <si>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</si>
  <si>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</si>
  <si>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</si>
  <si>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</si>
  <si>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</si>
  <si>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</si>
  <si>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</si>
  <si>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</si>
  <si>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</si>
  <si>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</si>
  <si>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</si>
  <si>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</si>
  <si>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</si>
  <si>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</si>
  <si>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</si>
  <si>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</si>
  <si>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</si>
  <si>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</si>
  <si>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</si>
  <si>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</si>
  <si>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</si>
  <si>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</si>
  <si>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</si>
  <si>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</si>
  <si>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</si>
  <si>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</si>
  <si>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</si>
  <si>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</si>
  <si>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</si>
  <si>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</si>
  <si>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</si>
  <si>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</si>
  <si>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</si>
  <si>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</si>
  <si>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</si>
  <si>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</si>
  <si>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</si>
  <si>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</si>
  <si>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</si>
  <si>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</si>
  <si>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</si>
  <si>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</si>
  <si>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</si>
  <si>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</si>
  <si>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</si>
  <si>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</si>
  <si>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</si>
  <si>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</si>
  <si>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</si>
  <si>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</si>
  <si>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</si>
  <si>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</si>
  <si>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</si>
  <si>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</si>
  <si>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</si>
  <si>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</si>
  <si>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</si>
  <si>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</si>
  <si>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</si>
  <si>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</si>
  <si>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</si>
  <si>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</si>
  <si>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下水道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</si>
  <si>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</si>
  <si>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</si>
  <si>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</si>
  <si>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</si>
  <si>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</si>
  <si>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</si>
  <si>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</si>
  <si>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</si>
  <si>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</si>
  <si>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</si>
  <si>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</si>
  <si>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</si>
  <si>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</si>
  <si>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</si>
  <si>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</si>
  <si>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</si>
  <si>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</si>
  <si>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</si>
  <si>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</si>
  <si>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</si>
  <si>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</si>
  <si>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</si>
  <si>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</si>
  <si>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</si>
  <si>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</si>
  <si>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</si>
  <si>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</si>
  <si>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三重県尾鷲市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</si>
  <si>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</si>
  <si>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</si>
  <si>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</si>
  <si>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</si>
  <si>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</si>
  <si>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</si>
  <si>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</si>
  <si>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</si>
  <si>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</si>
  <si>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</si>
  <si>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</si>
  <si>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</si>
  <si>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</si>
  <si>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</si>
  <si>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</si>
  <si>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</si>
  <si>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</si>
  <si>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</si>
  <si>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</si>
  <si>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</si>
  <si>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</si>
  <si>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</si>
  <si>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</si>
  <si>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</si>
  <si>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</si>
  <si>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</si>
  <si>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</si>
  <si>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</si>
  <si>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</si>
  <si>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</si>
  <si>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</si>
  <si>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</si>
  <si>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</si>
  <si>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</si>
  <si>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</si>
  <si>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</si>
  <si>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</si>
  <si>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</si>
  <si>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病院事業会計</t>
    <phoneticPr fontId="5"/>
  </si>
  <si>
    <t>公共下水道事業会計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</si>
  <si>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</si>
  <si>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</si>
  <si>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</si>
  <si>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</si>
  <si>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</si>
  <si>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</si>
  <si>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</si>
  <si>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</si>
  <si>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</si>
  <si>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</si>
  <si>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</si>
  <si>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</si>
  <si>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</si>
  <si>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</si>
  <si>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</si>
  <si>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</si>
  <si>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</si>
  <si>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</si>
  <si>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</si>
  <si>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</si>
  <si>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</si>
  <si>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</si>
  <si>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</si>
  <si>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</si>
  <si>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</si>
  <si>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</si>
  <si>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</si>
  <si>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</si>
  <si>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</si>
  <si>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</si>
  <si>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</si>
  <si>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</si>
  <si>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</si>
  <si>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</si>
  <si>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</si>
  <si>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</si>
  <si>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</si>
  <si>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</si>
  <si>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</si>
  <si>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</si>
  <si>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</si>
  <si>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</si>
  <si>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</si>
  <si>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</si>
  <si>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</si>
  <si>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</si>
  <si>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</si>
  <si>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</si>
  <si>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</si>
  <si>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</si>
  <si>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</si>
  <si>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</si>
  <si>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</si>
  <si>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</si>
  <si>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</si>
  <si>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</si>
  <si>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</si>
  <si>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</si>
  <si>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</si>
  <si>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</si>
  <si>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</si>
  <si>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</si>
  <si>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</si>
  <si>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</si>
  <si>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</si>
  <si>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</si>
  <si>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</si>
  <si>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</si>
  <si>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</si>
  <si>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</si>
  <si>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</si>
  <si>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</si>
  <si>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</si>
  <si>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</si>
  <si>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</si>
  <si>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</si>
  <si>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</si>
  <si>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</si>
  <si>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</si>
  <si>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</si>
  <si>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</si>
  <si>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</si>
  <si>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</si>
  <si>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</si>
  <si>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</si>
  <si>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</si>
  <si>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</si>
  <si>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</si>
  <si>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</si>
  <si>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</si>
  <si>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</si>
  <si>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</si>
  <si>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</si>
  <si>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</si>
  <si>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</si>
  <si>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</si>
  <si>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</si>
  <si>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</si>
  <si>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</si>
  <si>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</si>
  <si>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</si>
  <si>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</si>
  <si>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</si>
  <si>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</si>
  <si>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</si>
  <si>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</si>
  <si>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</si>
  <si>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</si>
  <si>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</si>
  <si>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</si>
  <si>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</si>
  <si>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</si>
  <si>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</si>
  <si>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</si>
  <si>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</si>
  <si>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</si>
  <si>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</si>
  <si>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</si>
  <si>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</si>
  <si>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</si>
  <si>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</si>
  <si>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</si>
  <si>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</si>
  <si>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</si>
  <si>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</si>
  <si>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</si>
  <si>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</si>
  <si>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</si>
  <si>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</si>
  <si>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</si>
  <si>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</si>
  <si>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</si>
  <si>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</si>
  <si>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</si>
  <si>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</si>
  <si>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</si>
  <si>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</si>
  <si>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</si>
  <si>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</si>
  <si>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</si>
  <si>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2.15</t>
  </si>
  <si>
    <t>水道事業会計</t>
  </si>
  <si>
    <t>一般会計</t>
  </si>
  <si>
    <t>病院事業会計</t>
  </si>
  <si>
    <t>国民健康保険事業特別会計</t>
  </si>
  <si>
    <t>後期高齢者医療事業特別会計</t>
  </si>
  <si>
    <t>公共下水道事業会計</t>
  </si>
  <si>
    <t>その他会計（赤字）</t>
  </si>
  <si>
    <t>その他会計（黒字）</t>
  </si>
  <si>
    <t>-</t>
    <phoneticPr fontId="2"/>
  </si>
  <si>
    <t>-</t>
    <phoneticPr fontId="2"/>
  </si>
  <si>
    <t>三重紀北消防組合</t>
    <rPh sb="0" eb="2">
      <t>ミエ</t>
    </rPh>
    <rPh sb="2" eb="4">
      <t>キホク</t>
    </rPh>
    <rPh sb="4" eb="6">
      <t>ショウボウ</t>
    </rPh>
    <rPh sb="6" eb="8">
      <t>クミアイ</t>
    </rPh>
    <phoneticPr fontId="2"/>
  </si>
  <si>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</si>
  <si>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　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</si>
  <si>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　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</si>
  <si>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　共同研修特別会計</t>
    <rPh sb="0" eb="3">
      <t>ミエケン</t>
    </rPh>
    <rPh sb="3" eb="4">
      <t>シ</t>
    </rPh>
    <rPh sb="4" eb="5">
      <t>マチ</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</si>
  <si>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2"/>
  </si>
  <si>
    <t>三重県市町総合事務組合　公平委員会特別会計</t>
    <rPh sb="0" eb="3">
      <t>ミエケン</t>
    </rPh>
    <rPh sb="3" eb="4">
      <t>シ</t>
    </rPh>
    <rPh sb="4" eb="5">
      <t>マチ</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</si>
  <si>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</si>
  <si>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紀北広域連合　一般会計</t>
    <rPh sb="0" eb="2">
      <t>キホク</t>
    </rPh>
    <rPh sb="2" eb="4">
      <t>コウイキ</t>
    </rPh>
    <rPh sb="4" eb="6">
      <t>レンゴウ</t>
    </rPh>
    <rPh sb="7" eb="9">
      <t>イッパン</t>
    </rPh>
    <rPh sb="9" eb="11">
      <t>カイケイ</t>
    </rPh>
    <phoneticPr fontId="2"/>
  </si>
  <si>
    <t>紀北広域連合　介護保険事業特別会計</t>
    <rPh sb="0" eb="2">
      <t>キホク</t>
    </rPh>
    <rPh sb="2" eb="4">
      <t>コウイキ</t>
    </rPh>
    <rPh sb="4" eb="6">
      <t>レンゴウ</t>
    </rPh>
    <rPh sb="7" eb="9">
      <t>カイゴ</t>
    </rPh>
    <rPh sb="9" eb="11">
      <t>ホケン</t>
    </rPh>
    <rPh sb="11" eb="13">
      <t>ジギョウ</t>
    </rPh>
    <rPh sb="13" eb="15">
      <t>トクベツ</t>
    </rPh>
    <rPh sb="15" eb="17">
      <t>カイケイ</t>
    </rPh>
    <phoneticPr fontId="2"/>
  </si>
  <si>
    <t>紀北広域連合　障害者支援事業特別会計</t>
    <rPh sb="0" eb="2">
      <t>キホク</t>
    </rPh>
    <rPh sb="2" eb="4">
      <t>コウイキ</t>
    </rPh>
    <rPh sb="4" eb="6">
      <t>レンゴウ</t>
    </rPh>
    <rPh sb="7" eb="10">
      <t>ショウガイシャ</t>
    </rPh>
    <rPh sb="10" eb="12">
      <t>シエン</t>
    </rPh>
    <rPh sb="12" eb="14">
      <t>ジギョウ</t>
    </rPh>
    <rPh sb="14" eb="16">
      <t>トクベツ</t>
    </rPh>
    <rPh sb="16" eb="18">
      <t>カイケイ</t>
    </rPh>
    <phoneticPr fontId="2"/>
  </si>
  <si>
    <t>紀北広域連合　障害者支援サービス事業特別会計</t>
    <rPh sb="0" eb="2">
      <t>キホク</t>
    </rPh>
    <rPh sb="2" eb="4">
      <t>コウイキ</t>
    </rPh>
    <rPh sb="4" eb="6">
      <t>レンゴウ</t>
    </rPh>
    <rPh sb="7" eb="10">
      <t>ショウガイシャ</t>
    </rPh>
    <rPh sb="10" eb="12">
      <t>シエン</t>
    </rPh>
    <rPh sb="16" eb="18">
      <t>ジギョウ</t>
    </rPh>
    <rPh sb="18" eb="20">
      <t>トクベツ</t>
    </rPh>
    <rPh sb="20" eb="22">
      <t>カイケイ</t>
    </rPh>
    <phoneticPr fontId="2"/>
  </si>
  <si>
    <t>東紀州農業共済事務組合　農業共済事業特別会計</t>
    <rPh sb="0" eb="1">
      <t>ヒガシ</t>
    </rPh>
    <rPh sb="1" eb="3">
      <t>キシュウ</t>
    </rPh>
    <rPh sb="3" eb="5">
      <t>ノウギョウ</t>
    </rPh>
    <rPh sb="5" eb="7">
      <t>キョウサイ</t>
    </rPh>
    <rPh sb="7" eb="9">
      <t>ジム</t>
    </rPh>
    <rPh sb="9" eb="11">
      <t>クミアイ</t>
    </rPh>
    <rPh sb="12" eb="14">
      <t>ノウギョウ</t>
    </rPh>
    <rPh sb="14" eb="16">
      <t>キョウサイ</t>
    </rPh>
    <rPh sb="16" eb="18">
      <t>ジギョウ</t>
    </rPh>
    <rPh sb="18" eb="20">
      <t>トクベツ</t>
    </rPh>
    <rPh sb="20" eb="22">
      <t>カイケイ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</si>
  <si>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</si>
  <si>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</si>
  <si>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</si>
  <si>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尾鷲市文化振興会</t>
    <rPh sb="0" eb="3">
      <t>オワセシ</t>
    </rPh>
    <rPh sb="3" eb="5">
      <t>ブンカ</t>
    </rPh>
    <rPh sb="5" eb="8">
      <t>シンコウカイ</t>
    </rPh>
    <phoneticPr fontId="2"/>
  </si>
  <si>
    <t>尾鷲みどりの協会</t>
    <rPh sb="0" eb="2">
      <t>オワセ</t>
    </rPh>
    <rPh sb="6" eb="8">
      <t>キョウカイ</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</si>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</sst>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51732</c:v>
                </c:pt>
                <c:pt idx="1">
                  <c:v>57251</c:v>
                </c:pt>
                <c:pt idx="2">
                  <c:v>77321</c:v>
                </c:pt>
                <c:pt idx="3">
                  <c:v>41438</c:v>
                </c:pt>
                <c:pt idx="4">
                  <c:v>79634</c:v>
                </c:pt>
              </c:numCache>
            </c:numRef>
          </c:val>
          <c:smooth val="0"/>
        </c:ser>
        <c:dLbls>
          <c:showLegendKey val="0"/>
          <c:showVal val="0"/>
          <c:showCatName val="0"/>
          <c:showSerName val="0"/>
          <c:showPercent val="0"/>
          <c:showBubbleSize val="0"/>
        </c:dLbls>
        <c:marker val="1"/>
        <c:smooth val="0"/>
        <c:axId val="109460096"/>
        <c:axId val="109474560"/>
      </c:lineChart>
      <c:catAx>
        <c:axId val="1094600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474560"/>
        <c:crosses val="autoZero"/>
        <c:auto val="1"/>
        <c:lblAlgn val="ctr"/>
        <c:lblOffset val="100"/>
        <c:tickLblSkip val="1"/>
        <c:tickMarkSkip val="1"/>
        <c:noMultiLvlLbl val="0"/>
      </c:catAx>
      <c:valAx>
        <c:axId val="10947456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4600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4.13</c:v>
                </c:pt>
                <c:pt idx="1">
                  <c:v>2.78</c:v>
                </c:pt>
                <c:pt idx="2">
                  <c:v>5.72</c:v>
                </c:pt>
                <c:pt idx="3">
                  <c:v>4.26</c:v>
                </c:pt>
                <c:pt idx="4">
                  <c:v>7.15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13.78</c:v>
                </c:pt>
                <c:pt idx="1">
                  <c:v>20.87</c:v>
                </c:pt>
                <c:pt idx="2">
                  <c:v>26.83</c:v>
                </c:pt>
                <c:pt idx="3">
                  <c:v>24.17</c:v>
                </c:pt>
                <c:pt idx="4">
                  <c:v>23.16</c:v>
                </c:pt>
              </c:numCache>
            </c:numRef>
          </c:val>
        </c:ser>
        <c:dLbls>
          <c:showLegendKey val="0"/>
          <c:showVal val="0"/>
          <c:showCatName val="0"/>
          <c:showSerName val="0"/>
          <c:showPercent val="0"/>
          <c:showBubbleSize val="0"/>
        </c:dLbls>
        <c:gapWidth val="250"/>
        <c:overlap val="100"/>
        <c:axId val="110991616"/>
        <c:axId val="1110019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2.77</c:v>
                </c:pt>
                <c:pt idx="1">
                  <c:v>8.68</c:v>
                </c:pt>
                <c:pt idx="2">
                  <c:v>8.69</c:v>
                </c:pt>
                <c:pt idx="3">
                  <c:v>-2.15</c:v>
                </c:pt>
                <c:pt idx="4">
                  <c:v>1.79</c:v>
                </c:pt>
              </c:numCache>
            </c:numRef>
          </c:val>
          <c:smooth val="0"/>
        </c:ser>
        <c:dLbls>
          <c:showLegendKey val="0"/>
          <c:showVal val="0"/>
          <c:showCatName val="0"/>
          <c:showSerName val="0"/>
          <c:showPercent val="0"/>
          <c:showBubbleSize val="0"/>
        </c:dLbls>
        <c:marker val="1"/>
        <c:smooth val="0"/>
        <c:axId val="110991616"/>
        <c:axId val="111001984"/>
      </c:lineChart>
      <c:catAx>
        <c:axId val="11099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001984"/>
        <c:crosses val="autoZero"/>
        <c:auto val="1"/>
        <c:lblAlgn val="ctr"/>
        <c:lblOffset val="100"/>
        <c:tickLblSkip val="1"/>
        <c:tickMarkSkip val="1"/>
        <c:noMultiLvlLbl val="0"/>
      </c:catAx>
      <c:valAx>
        <c:axId val="111001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91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0.09</c:v>
                </c:pt>
                <c:pt idx="4">
                  <c:v>#N/A</c:v>
                </c:pt>
                <c:pt idx="5">
                  <c:v>0.08</c:v>
                </c:pt>
                <c:pt idx="6">
                  <c:v>#N/A</c:v>
                </c:pt>
                <c:pt idx="7">
                  <c:v>0.09</c:v>
                </c:pt>
                <c:pt idx="8">
                  <c:v>#N/A</c:v>
                </c:pt>
                <c:pt idx="9">
                  <c:v>0.09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0.83</c:v>
                </c:pt>
                <c:pt idx="2">
                  <c:v>#N/A</c:v>
                </c:pt>
                <c:pt idx="3">
                  <c:v>2.87</c:v>
                </c:pt>
                <c:pt idx="4">
                  <c:v>#N/A</c:v>
                </c:pt>
                <c:pt idx="5">
                  <c:v>2.52</c:v>
                </c:pt>
                <c:pt idx="6">
                  <c:v>#N/A</c:v>
                </c:pt>
                <c:pt idx="7">
                  <c:v>3.43</c:v>
                </c:pt>
                <c:pt idx="8">
                  <c:v>#N/A</c:v>
                </c:pt>
                <c:pt idx="9">
                  <c:v>3.52</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10.68</c:v>
                </c:pt>
                <c:pt idx="2">
                  <c:v>#N/A</c:v>
                </c:pt>
                <c:pt idx="3">
                  <c:v>9.07</c:v>
                </c:pt>
                <c:pt idx="4">
                  <c:v>#N/A</c:v>
                </c:pt>
                <c:pt idx="5">
                  <c:v>9.5500000000000007</c:v>
                </c:pt>
                <c:pt idx="6">
                  <c:v>#N/A</c:v>
                </c:pt>
                <c:pt idx="7">
                  <c:v>9.1999999999999993</c:v>
                </c:pt>
                <c:pt idx="8">
                  <c:v>#N/A</c:v>
                </c:pt>
                <c:pt idx="9">
                  <c:v>5.97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4.13</c:v>
                </c:pt>
                <c:pt idx="2">
                  <c:v>#N/A</c:v>
                </c:pt>
                <c:pt idx="3">
                  <c:v>2.78</c:v>
                </c:pt>
                <c:pt idx="4">
                  <c:v>#N/A</c:v>
                </c:pt>
                <c:pt idx="5">
                  <c:v>5.72</c:v>
                </c:pt>
                <c:pt idx="6">
                  <c:v>#N/A</c:v>
                </c:pt>
                <c:pt idx="7">
                  <c:v>4.26</c:v>
                </c:pt>
                <c:pt idx="8">
                  <c:v>#N/A</c:v>
                </c:pt>
                <c:pt idx="9">
                  <c:v>7.15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7.27</c:v>
                </c:pt>
                <c:pt idx="2">
                  <c:v>#N/A</c:v>
                </c:pt>
                <c:pt idx="3">
                  <c:v>6.83</c:v>
                </c:pt>
                <c:pt idx="4">
                  <c:v>#N/A</c:v>
                </c:pt>
                <c:pt idx="5">
                  <c:v>9.09</c:v>
                </c:pt>
                <c:pt idx="6">
                  <c:v>#N/A</c:v>
                </c:pt>
                <c:pt idx="7">
                  <c:v>10.58</c:v>
                </c:pt>
                <c:pt idx="8">
                  <c:v>#N/A</c:v>
                </c:pt>
                <c:pt idx="9">
                  <c:v>12.11</c:v>
                </c:pt>
              </c:numCache>
            </c:numRef>
          </c:val>
        </c:ser>
        <c:dLbls>
          <c:showLegendKey val="0"/>
          <c:showVal val="0"/>
          <c:showCatName val="0"/>
          <c:showSerName val="0"/>
          <c:showPercent val="0"/>
          <c:showBubbleSize val="0"/>
        </c:dLbls>
        <c:gapWidth val="150"/>
        <c:overlap val="100"/>
        <c:axId val="98058624"/>
        <c:axId val="98060160"/>
      </c:barChart>
      <c:catAx>
        <c:axId val="98058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8060160"/>
        <c:crosses val="autoZero"/>
        <c:auto val="1"/>
        <c:lblAlgn val="ctr"/>
        <c:lblOffset val="100"/>
        <c:tickLblSkip val="1"/>
        <c:tickMarkSkip val="1"/>
        <c:noMultiLvlLbl val="0"/>
      </c:catAx>
      <c:valAx>
        <c:axId val="98060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0586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744</c:v>
                </c:pt>
                <c:pt idx="5">
                  <c:v>899</c:v>
                </c:pt>
                <c:pt idx="8">
                  <c:v>807</c:v>
                </c:pt>
                <c:pt idx="11">
                  <c:v>932</c:v>
                </c:pt>
                <c:pt idx="14">
                  <c:v>786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39</c:v>
                </c:pt>
                <c:pt idx="3">
                  <c:v>39</c:v>
                </c:pt>
                <c:pt idx="6">
                  <c:v>39</c:v>
                </c:pt>
                <c:pt idx="9">
                  <c:v>40</c:v>
                </c:pt>
                <c:pt idx="12">
                  <c:v>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c:v>
                </c:pt>
                <c:pt idx="3">
                  <c:v>5</c:v>
                </c:pt>
                <c:pt idx="6">
                  <c:v>2</c:v>
                </c:pt>
                <c:pt idx="9">
                  <c:v>2</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272</c:v>
                </c:pt>
                <c:pt idx="3">
                  <c:v>278</c:v>
                </c:pt>
                <c:pt idx="6">
                  <c:v>280</c:v>
                </c:pt>
                <c:pt idx="9">
                  <c:v>263</c:v>
                </c:pt>
                <c:pt idx="12">
                  <c:v>276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1026</c:v>
                </c:pt>
                <c:pt idx="3">
                  <c:v>1098</c:v>
                </c:pt>
                <c:pt idx="6">
                  <c:v>1089</c:v>
                </c:pt>
                <c:pt idx="9">
                  <c:v>1102</c:v>
                </c:pt>
                <c:pt idx="12">
                  <c:v>1147</c:v>
                </c:pt>
              </c:numCache>
            </c:numRef>
          </c:val>
        </c:ser>
        <c:dLbls>
          <c:showLegendKey val="0"/>
          <c:showVal val="0"/>
          <c:showCatName val="0"/>
          <c:showSerName val="0"/>
          <c:showPercent val="0"/>
          <c:showBubbleSize val="0"/>
        </c:dLbls>
        <c:gapWidth val="100"/>
        <c:overlap val="100"/>
        <c:axId val="111925888"/>
        <c:axId val="1122639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598</c:v>
                </c:pt>
                <c:pt idx="2">
                  <c:v>#N/A</c:v>
                </c:pt>
                <c:pt idx="3">
                  <c:v>#N/A</c:v>
                </c:pt>
                <c:pt idx="4">
                  <c:v>521</c:v>
                </c:pt>
                <c:pt idx="5">
                  <c:v>#N/A</c:v>
                </c:pt>
                <c:pt idx="6">
                  <c:v>#N/A</c:v>
                </c:pt>
                <c:pt idx="7">
                  <c:v>603</c:v>
                </c:pt>
                <c:pt idx="8">
                  <c:v>#N/A</c:v>
                </c:pt>
                <c:pt idx="9">
                  <c:v>#N/A</c:v>
                </c:pt>
                <c:pt idx="10">
                  <c:v>475</c:v>
                </c:pt>
                <c:pt idx="11">
                  <c:v>#N/A</c:v>
                </c:pt>
                <c:pt idx="12">
                  <c:v>#N/A</c:v>
                </c:pt>
                <c:pt idx="13">
                  <c:v>680</c:v>
                </c:pt>
                <c:pt idx="14">
                  <c:v>#N/A</c:v>
                </c:pt>
              </c:numCache>
            </c:numRef>
          </c:val>
          <c:smooth val="0"/>
        </c:ser>
        <c:dLbls>
          <c:showLegendKey val="0"/>
          <c:showVal val="0"/>
          <c:showCatName val="0"/>
          <c:showSerName val="0"/>
          <c:showPercent val="0"/>
          <c:showBubbleSize val="0"/>
        </c:dLbls>
        <c:marker val="1"/>
        <c:smooth val="0"/>
        <c:axId val="111925888"/>
        <c:axId val="112263936"/>
      </c:lineChart>
      <c:catAx>
        <c:axId val="111925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263936"/>
        <c:crosses val="autoZero"/>
        <c:auto val="1"/>
        <c:lblAlgn val="ctr"/>
        <c:lblOffset val="100"/>
        <c:tickLblSkip val="1"/>
        <c:tickMarkSkip val="1"/>
        <c:noMultiLvlLbl val="0"/>
      </c:catAx>
      <c:valAx>
        <c:axId val="112263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925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6922</c:v>
                </c:pt>
                <c:pt idx="5">
                  <c:v>7072</c:v>
                </c:pt>
                <c:pt idx="8">
                  <c:v>7563</c:v>
                </c:pt>
                <c:pt idx="11">
                  <c:v>7634</c:v>
                </c:pt>
                <c:pt idx="14">
                  <c:v>7840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527</c:v>
                </c:pt>
                <c:pt idx="5">
                  <c:v>503</c:v>
                </c:pt>
                <c:pt idx="8">
                  <c:v>385</c:v>
                </c:pt>
                <c:pt idx="11">
                  <c:v>299</c:v>
                </c:pt>
                <c:pt idx="14">
                  <c:v>214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1566</c:v>
                </c:pt>
                <c:pt idx="5">
                  <c:v>2066</c:v>
                </c:pt>
                <c:pt idx="8">
                  <c:v>2668</c:v>
                </c:pt>
                <c:pt idx="11">
                  <c:v>2536</c:v>
                </c:pt>
                <c:pt idx="14">
                  <c:v>2356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354</c:v>
                </c:pt>
                <c:pt idx="3">
                  <c:v>351</c:v>
                </c:pt>
                <c:pt idx="6">
                  <c:v>351</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1857</c:v>
                </c:pt>
                <c:pt idx="3">
                  <c:v>1783</c:v>
                </c:pt>
                <c:pt idx="6">
                  <c:v>1724</c:v>
                </c:pt>
                <c:pt idx="9">
                  <c:v>1549</c:v>
                </c:pt>
                <c:pt idx="12">
                  <c:v>1312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39</c:v>
                </c:pt>
                <c:pt idx="3">
                  <c:v>35</c:v>
                </c:pt>
                <c:pt idx="6">
                  <c:v>30</c:v>
                </c:pt>
                <c:pt idx="9">
                  <c:v>26</c:v>
                </c:pt>
                <c:pt idx="12">
                  <c:v>55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3023</c:v>
                </c:pt>
                <c:pt idx="3">
                  <c:v>2836</c:v>
                </c:pt>
                <c:pt idx="6">
                  <c:v>2689</c:v>
                </c:pt>
                <c:pt idx="9">
                  <c:v>2667</c:v>
                </c:pt>
                <c:pt idx="12">
                  <c:v>2561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285</c:v>
                </c:pt>
                <c:pt idx="3">
                  <c:v>249</c:v>
                </c:pt>
                <c:pt idx="6">
                  <c:v>208</c:v>
                </c:pt>
                <c:pt idx="9">
                  <c:v>167</c:v>
                </c:pt>
                <c:pt idx="12">
                  <c:v>126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10178</c:v>
                </c:pt>
                <c:pt idx="3">
                  <c:v>10199</c:v>
                </c:pt>
                <c:pt idx="6">
                  <c:v>10572</c:v>
                </c:pt>
                <c:pt idx="9">
                  <c:v>10560</c:v>
                </c:pt>
                <c:pt idx="12">
                  <c:v>10600</c:v>
                </c:pt>
              </c:numCache>
            </c:numRef>
          </c:val>
        </c:ser>
        <c:dLbls>
          <c:showLegendKey val="0"/>
          <c:showVal val="0"/>
          <c:showCatName val="0"/>
          <c:showSerName val="0"/>
          <c:showPercent val="0"/>
          <c:showBubbleSize val="0"/>
        </c:dLbls>
        <c:gapWidth val="100"/>
        <c:overlap val="100"/>
        <c:axId val="111137920"/>
        <c:axId val="1111398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6721</c:v>
                </c:pt>
                <c:pt idx="2">
                  <c:v>#N/A</c:v>
                </c:pt>
                <c:pt idx="3">
                  <c:v>#N/A</c:v>
                </c:pt>
                <c:pt idx="4">
                  <c:v>5813</c:v>
                </c:pt>
                <c:pt idx="5">
                  <c:v>#N/A</c:v>
                </c:pt>
                <c:pt idx="6">
                  <c:v>#N/A</c:v>
                </c:pt>
                <c:pt idx="7">
                  <c:v>4957</c:v>
                </c:pt>
                <c:pt idx="8">
                  <c:v>#N/A</c:v>
                </c:pt>
                <c:pt idx="9">
                  <c:v>#N/A</c:v>
                </c:pt>
                <c:pt idx="10">
                  <c:v>4500</c:v>
                </c:pt>
                <c:pt idx="11">
                  <c:v>#N/A</c:v>
                </c:pt>
                <c:pt idx="12">
                  <c:v>#N/A</c:v>
                </c:pt>
                <c:pt idx="13">
                  <c:v>4244</c:v>
                </c:pt>
                <c:pt idx="14">
                  <c:v>#N/A</c:v>
                </c:pt>
              </c:numCache>
            </c:numRef>
          </c:val>
          <c:smooth val="0"/>
        </c:ser>
        <c:dLbls>
          <c:showLegendKey val="0"/>
          <c:showVal val="0"/>
          <c:showCatName val="0"/>
          <c:showSerName val="0"/>
          <c:showPercent val="0"/>
          <c:showBubbleSize val="0"/>
        </c:dLbls>
        <c:marker val="1"/>
        <c:smooth val="0"/>
        <c:axId val="111137920"/>
        <c:axId val="111139840"/>
      </c:lineChart>
      <c:catAx>
        <c:axId val="111137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139840"/>
        <c:crosses val="autoZero"/>
        <c:auto val="1"/>
        <c:lblAlgn val="ctr"/>
        <c:lblOffset val="100"/>
        <c:tickLblSkip val="1"/>
        <c:tickMarkSkip val="1"/>
        <c:noMultiLvlLbl val="0"/>
      </c:catAx>
      <c:valAx>
        <c:axId val="111139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37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三重県尾鷲市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19,978
19,827
193.17
11,165,594
10,725,453
418,570
5,851,344
10,600,386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82.4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じである。類似団体、全国及び三重県の平均においても、昨年度と同じである。全国的にも景気が低迷しているが、本市においては、人口減少、少子高齢化、景気の悪化により市税収入が年々減少傾向にある。更なる自主財源の確保に向けて、市税等の滞納対策の強化を図り、毎年度、収納率は向上されているが、調定額そのものが下がっており、今後も市税収入の減少が続くものと思われる。今後、使用料、手数料等を含め、更なる自主財源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55033</xdr:rowOff>
    </xdr:to>
    <xdr:cxnSp macro="">
      <xdr:nvCxnSpPr>
        <xdr:cNvPr id="68" name="直線コネクタ 67"/>
        <xdr:cNvCxnSpPr/>
      </xdr:nvCxnSpPr>
      <xdr:spPr>
        <a:xfrm>
          <a:off x="4114800" y="74273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34925</xdr:rowOff>
    </xdr:from>
    <xdr:to>
      <xdr:col>6</xdr:col>
      <xdr:colOff>0</xdr:colOff>
      <xdr:row>43</xdr:row>
      <xdr:rowOff>55033</xdr:rowOff>
    </xdr:to>
    <xdr:cxnSp macro="">
      <xdr:nvCxnSpPr>
        <xdr:cNvPr id="71" name="直線コネクタ 70"/>
        <xdr:cNvCxnSpPr/>
      </xdr:nvCxnSpPr>
      <xdr:spPr>
        <a:xfrm>
          <a:off x="3225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166158</xdr:rowOff>
    </xdr:from>
    <xdr:to>
      <xdr:col>4</xdr:col>
      <xdr:colOff>482600</xdr:colOff>
      <xdr:row>43</xdr:row>
      <xdr:rowOff>34925</xdr:rowOff>
    </xdr:to>
    <xdr:cxnSp macro="">
      <xdr:nvCxnSpPr>
        <xdr:cNvPr id="74" name="直線コネクタ 73"/>
        <xdr:cNvCxnSpPr/>
      </xdr:nvCxnSpPr>
      <xdr:spPr>
        <a:xfrm>
          <a:off x="2336800" y="73670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166158</xdr:rowOff>
    </xdr:to>
    <xdr:cxnSp macro="">
      <xdr:nvCxnSpPr>
        <xdr:cNvPr id="77" name="直線コネクタ 76"/>
        <xdr:cNvCxnSpPr/>
      </xdr:nvCxnSpPr>
      <xdr:spPr>
        <a:xfrm>
          <a:off x="1447800" y="73067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7" name="円/楕円 86"/>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8"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9" name="円/楕円 88"/>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90" name="テキスト ボックス 89"/>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155575</xdr:rowOff>
    </xdr:from>
    <xdr:to>
      <xdr:col>4</xdr:col>
      <xdr:colOff>533400</xdr:colOff>
      <xdr:row>43</xdr:row>
      <xdr:rowOff>85725</xdr:rowOff>
    </xdr:to>
    <xdr:sp macro="" textlink="">
      <xdr:nvSpPr>
        <xdr:cNvPr id="91" name="円/楕円 90"/>
        <xdr:cNvSpPr/>
      </xdr:nvSpPr>
      <xdr:spPr>
        <a:xfrm>
          <a:off x="3175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70502</xdr:rowOff>
    </xdr:from>
    <xdr:ext cx="762000" cy="259045"/>
    <xdr:sp macro="" textlink="">
      <xdr:nvSpPr>
        <xdr:cNvPr id="92" name="テキスト ボックス 91"/>
        <xdr:cNvSpPr txBox="1"/>
      </xdr:nvSpPr>
      <xdr:spPr>
        <a:xfrm>
          <a:off x="2844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115358</xdr:rowOff>
    </xdr:from>
    <xdr:to>
      <xdr:col>3</xdr:col>
      <xdr:colOff>330200</xdr:colOff>
      <xdr:row>43</xdr:row>
      <xdr:rowOff>45508</xdr:rowOff>
    </xdr:to>
    <xdr:sp macro="" textlink="">
      <xdr:nvSpPr>
        <xdr:cNvPr id="93" name="円/楕円 92"/>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30285</xdr:rowOff>
    </xdr:from>
    <xdr:ext cx="762000" cy="259045"/>
    <xdr:sp macro="" textlink="">
      <xdr:nvSpPr>
        <xdr:cNvPr id="94" name="テキスト ボックス 93"/>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5" name="円/楕円 94"/>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6" name="テキスト ボックス 95"/>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latin typeface="ＭＳ Ｐゴシック"/>
            </a:rPr>
            <a:t>類似団体、全国及び三重県の平均が前年度から改善されている中で、本市は同率となっており、財政構造が硬直化している。人件費は、団塊の世代の退職、定員適正化計画に基づく新規採用職員の抑制により減少しているが、組織機構の見直しをしない限り、採用抑制も厳しくなってきている。扶助費は、年によりバラツキはあるものの、生活保護受給世帯の高齢化が進んでいることもあり、医療扶助費が増加している。公債費についても、地方債発行額が公債費を上まっており、地方債残高が増加傾向にあることから、公債費の増加も見込まれる。今後、健全な財政運営のため、経常的経費の見直し、削減等をより一層進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24674</xdr:rowOff>
    </xdr:from>
    <xdr:to>
      <xdr:col>7</xdr:col>
      <xdr:colOff>152400</xdr:colOff>
      <xdr:row>63</xdr:row>
      <xdr:rowOff>24674</xdr:rowOff>
    </xdr:to>
    <xdr:cxnSp macro="">
      <xdr:nvCxnSpPr>
        <xdr:cNvPr id="133" name="直線コネクタ 132"/>
        <xdr:cNvCxnSpPr/>
      </xdr:nvCxnSpPr>
      <xdr:spPr>
        <a:xfrm>
          <a:off x="4114800" y="108260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68580</xdr:rowOff>
    </xdr:from>
    <xdr:to>
      <xdr:col>6</xdr:col>
      <xdr:colOff>0</xdr:colOff>
      <xdr:row>63</xdr:row>
      <xdr:rowOff>24674</xdr:rowOff>
    </xdr:to>
    <xdr:cxnSp macro="">
      <xdr:nvCxnSpPr>
        <xdr:cNvPr id="136" name="直線コネクタ 135"/>
        <xdr:cNvCxnSpPr/>
      </xdr:nvCxnSpPr>
      <xdr:spPr>
        <a:xfrm>
          <a:off x="3225800" y="10698480"/>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150404</xdr:rowOff>
    </xdr:from>
    <xdr:to>
      <xdr:col>4</xdr:col>
      <xdr:colOff>482600</xdr:colOff>
      <xdr:row>62</xdr:row>
      <xdr:rowOff>68580</xdr:rowOff>
    </xdr:to>
    <xdr:cxnSp macro="">
      <xdr:nvCxnSpPr>
        <xdr:cNvPr id="139" name="直線コネクタ 138"/>
        <xdr:cNvCxnSpPr/>
      </xdr:nvCxnSpPr>
      <xdr:spPr>
        <a:xfrm>
          <a:off x="2336800" y="10608854"/>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150404</xdr:rowOff>
    </xdr:from>
    <xdr:to>
      <xdr:col>3</xdr:col>
      <xdr:colOff>279400</xdr:colOff>
      <xdr:row>62</xdr:row>
      <xdr:rowOff>99604</xdr:rowOff>
    </xdr:to>
    <xdr:cxnSp macro="">
      <xdr:nvCxnSpPr>
        <xdr:cNvPr id="142" name="直線コネクタ 141"/>
        <xdr:cNvCxnSpPr/>
      </xdr:nvCxnSpPr>
      <xdr:spPr>
        <a:xfrm flipV="1">
          <a:off x="1447800" y="1060885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145324</xdr:rowOff>
    </xdr:from>
    <xdr:to>
      <xdr:col>7</xdr:col>
      <xdr:colOff>203200</xdr:colOff>
      <xdr:row>63</xdr:row>
      <xdr:rowOff>75474</xdr:rowOff>
    </xdr:to>
    <xdr:sp macro="" textlink="">
      <xdr:nvSpPr>
        <xdr:cNvPr id="152" name="円/楕円 151"/>
        <xdr:cNvSpPr/>
      </xdr:nvSpPr>
      <xdr:spPr>
        <a:xfrm>
          <a:off x="49022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117401</xdr:rowOff>
    </xdr:from>
    <xdr:ext cx="762000" cy="259045"/>
    <xdr:sp macro="" textlink="">
      <xdr:nvSpPr>
        <xdr:cNvPr id="153" name="財政構造の弾力性該当値テキスト"/>
        <xdr:cNvSpPr txBox="1"/>
      </xdr:nvSpPr>
      <xdr:spPr>
        <a:xfrm>
          <a:off x="5041900" y="1074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145324</xdr:rowOff>
    </xdr:from>
    <xdr:to>
      <xdr:col>6</xdr:col>
      <xdr:colOff>50800</xdr:colOff>
      <xdr:row>63</xdr:row>
      <xdr:rowOff>75474</xdr:rowOff>
    </xdr:to>
    <xdr:sp macro="" textlink="">
      <xdr:nvSpPr>
        <xdr:cNvPr id="154" name="円/楕円 153"/>
        <xdr:cNvSpPr/>
      </xdr:nvSpPr>
      <xdr:spPr>
        <a:xfrm>
          <a:off x="4064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60251</xdr:rowOff>
    </xdr:from>
    <xdr:ext cx="736600" cy="259045"/>
    <xdr:sp macro="" textlink="">
      <xdr:nvSpPr>
        <xdr:cNvPr id="155" name="テキスト ボックス 154"/>
        <xdr:cNvSpPr txBox="1"/>
      </xdr:nvSpPr>
      <xdr:spPr>
        <a:xfrm>
          <a:off x="3733800" y="10861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17780</xdr:rowOff>
    </xdr:from>
    <xdr:to>
      <xdr:col>4</xdr:col>
      <xdr:colOff>533400</xdr:colOff>
      <xdr:row>62</xdr:row>
      <xdr:rowOff>119380</xdr:rowOff>
    </xdr:to>
    <xdr:sp macro="" textlink="">
      <xdr:nvSpPr>
        <xdr:cNvPr id="156" name="円/楕円 155"/>
        <xdr:cNvSpPr/>
      </xdr:nvSpPr>
      <xdr:spPr>
        <a:xfrm>
          <a:off x="3175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104157</xdr:rowOff>
    </xdr:from>
    <xdr:ext cx="762000" cy="259045"/>
    <xdr:sp macro="" textlink="">
      <xdr:nvSpPr>
        <xdr:cNvPr id="157" name="テキスト ボックス 156"/>
        <xdr:cNvSpPr txBox="1"/>
      </xdr:nvSpPr>
      <xdr:spPr>
        <a:xfrm>
          <a:off x="2844800" y="1073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99604</xdr:rowOff>
    </xdr:from>
    <xdr:to>
      <xdr:col>3</xdr:col>
      <xdr:colOff>330200</xdr:colOff>
      <xdr:row>62</xdr:row>
      <xdr:rowOff>29754</xdr:rowOff>
    </xdr:to>
    <xdr:sp macro="" textlink="">
      <xdr:nvSpPr>
        <xdr:cNvPr id="158" name="円/楕円 157"/>
        <xdr:cNvSpPr/>
      </xdr:nvSpPr>
      <xdr:spPr>
        <a:xfrm>
          <a:off x="22860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14531</xdr:rowOff>
    </xdr:from>
    <xdr:ext cx="762000" cy="259045"/>
    <xdr:sp macro="" textlink="">
      <xdr:nvSpPr>
        <xdr:cNvPr id="159" name="テキスト ボックス 158"/>
        <xdr:cNvSpPr txBox="1"/>
      </xdr:nvSpPr>
      <xdr:spPr>
        <a:xfrm>
          <a:off x="1955800" y="10644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48804</xdr:rowOff>
    </xdr:from>
    <xdr:to>
      <xdr:col>2</xdr:col>
      <xdr:colOff>127000</xdr:colOff>
      <xdr:row>62</xdr:row>
      <xdr:rowOff>150404</xdr:rowOff>
    </xdr:to>
    <xdr:sp macro="" textlink="">
      <xdr:nvSpPr>
        <xdr:cNvPr id="160" name="円/楕円 159"/>
        <xdr:cNvSpPr/>
      </xdr:nvSpPr>
      <xdr:spPr>
        <a:xfrm>
          <a:off x="13970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135181</xdr:rowOff>
    </xdr:from>
    <xdr:ext cx="762000" cy="259045"/>
    <xdr:sp macro="" textlink="">
      <xdr:nvSpPr>
        <xdr:cNvPr id="161" name="テキスト ボックス 160"/>
        <xdr:cNvSpPr txBox="1"/>
      </xdr:nvSpPr>
      <xdr:spPr>
        <a:xfrm>
          <a:off x="1066800" y="1076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[148,051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3,032</a:t>
          </a:r>
          <a:r>
            <a:rPr kumimoji="1" lang="ja-JP" altLang="en-US" sz="1300">
              <a:latin typeface="ＭＳ Ｐゴシック"/>
            </a:rPr>
            <a:t>円減少しているものの、依然として類似団体、全国及び三重県の平均を上回っている。人件費については、団塊の世代の退職、定員適正化計画による新規採用職員の抑制により、職員全体の年齢構成比が若返っている。物件費については、業務委託料、臨時職員賃金が増加していることから、業務の改善を行い、物件費の抑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32299</xdr:rowOff>
    </xdr:from>
    <xdr:to>
      <xdr:col>7</xdr:col>
      <xdr:colOff>152400</xdr:colOff>
      <xdr:row>81</xdr:row>
      <xdr:rowOff>34737</xdr:rowOff>
    </xdr:to>
    <xdr:cxnSp macro="">
      <xdr:nvCxnSpPr>
        <xdr:cNvPr id="195" name="直線コネクタ 194"/>
        <xdr:cNvCxnSpPr/>
      </xdr:nvCxnSpPr>
      <xdr:spPr>
        <a:xfrm flipV="1">
          <a:off x="4114800" y="13919749"/>
          <a:ext cx="838200" cy="2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34737</xdr:rowOff>
    </xdr:from>
    <xdr:to>
      <xdr:col>6</xdr:col>
      <xdr:colOff>0</xdr:colOff>
      <xdr:row>81</xdr:row>
      <xdr:rowOff>36068</xdr:rowOff>
    </xdr:to>
    <xdr:cxnSp macro="">
      <xdr:nvCxnSpPr>
        <xdr:cNvPr id="198" name="直線コネクタ 197"/>
        <xdr:cNvCxnSpPr/>
      </xdr:nvCxnSpPr>
      <xdr:spPr>
        <a:xfrm flipV="1">
          <a:off x="3225800" y="13922187"/>
          <a:ext cx="889000" cy="1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23733</xdr:rowOff>
    </xdr:from>
    <xdr:to>
      <xdr:col>4</xdr:col>
      <xdr:colOff>482600</xdr:colOff>
      <xdr:row>81</xdr:row>
      <xdr:rowOff>36068</xdr:rowOff>
    </xdr:to>
    <xdr:cxnSp macro="">
      <xdr:nvCxnSpPr>
        <xdr:cNvPr id="201" name="直線コネクタ 200"/>
        <xdr:cNvCxnSpPr/>
      </xdr:nvCxnSpPr>
      <xdr:spPr>
        <a:xfrm>
          <a:off x="2336800" y="13911183"/>
          <a:ext cx="889000" cy="12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21785</xdr:rowOff>
    </xdr:from>
    <xdr:to>
      <xdr:col>3</xdr:col>
      <xdr:colOff>279400</xdr:colOff>
      <xdr:row>81</xdr:row>
      <xdr:rowOff>23733</xdr:rowOff>
    </xdr:to>
    <xdr:cxnSp macro="">
      <xdr:nvCxnSpPr>
        <xdr:cNvPr id="204" name="直線コネクタ 203"/>
        <xdr:cNvCxnSpPr/>
      </xdr:nvCxnSpPr>
      <xdr:spPr>
        <a:xfrm>
          <a:off x="1447800" y="13909235"/>
          <a:ext cx="889000" cy="1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152949</xdr:rowOff>
    </xdr:from>
    <xdr:to>
      <xdr:col>7</xdr:col>
      <xdr:colOff>203200</xdr:colOff>
      <xdr:row>81</xdr:row>
      <xdr:rowOff>83099</xdr:rowOff>
    </xdr:to>
    <xdr:sp macro="" textlink="">
      <xdr:nvSpPr>
        <xdr:cNvPr id="214" name="円/楕円 213"/>
        <xdr:cNvSpPr/>
      </xdr:nvSpPr>
      <xdr:spPr>
        <a:xfrm>
          <a:off x="4902200" y="13868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29776</xdr:rowOff>
    </xdr:from>
    <xdr:ext cx="762000" cy="259045"/>
    <xdr:sp macro="" textlink="">
      <xdr:nvSpPr>
        <xdr:cNvPr id="215" name="人件費・物件費等の状況該当値テキスト"/>
        <xdr:cNvSpPr txBox="1"/>
      </xdr:nvSpPr>
      <xdr:spPr>
        <a:xfrm>
          <a:off x="5041900" y="1391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148,051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155387</xdr:rowOff>
    </xdr:from>
    <xdr:to>
      <xdr:col>6</xdr:col>
      <xdr:colOff>50800</xdr:colOff>
      <xdr:row>81</xdr:row>
      <xdr:rowOff>85537</xdr:rowOff>
    </xdr:to>
    <xdr:sp macro="" textlink="">
      <xdr:nvSpPr>
        <xdr:cNvPr id="216" name="円/楕円 215"/>
        <xdr:cNvSpPr/>
      </xdr:nvSpPr>
      <xdr:spPr>
        <a:xfrm>
          <a:off x="4064000" y="13871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70314</xdr:rowOff>
    </xdr:from>
    <xdr:ext cx="736600" cy="259045"/>
    <xdr:sp macro="" textlink="">
      <xdr:nvSpPr>
        <xdr:cNvPr id="217" name="テキスト ボックス 216"/>
        <xdr:cNvSpPr txBox="1"/>
      </xdr:nvSpPr>
      <xdr:spPr>
        <a:xfrm>
          <a:off x="3733800" y="13957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151,083</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156718</xdr:rowOff>
    </xdr:from>
    <xdr:to>
      <xdr:col>4</xdr:col>
      <xdr:colOff>533400</xdr:colOff>
      <xdr:row>81</xdr:row>
      <xdr:rowOff>86868</xdr:rowOff>
    </xdr:to>
    <xdr:sp macro="" textlink="">
      <xdr:nvSpPr>
        <xdr:cNvPr id="218" name="円/楕円 217"/>
        <xdr:cNvSpPr/>
      </xdr:nvSpPr>
      <xdr:spPr>
        <a:xfrm>
          <a:off x="3175000" y="13872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97045</xdr:rowOff>
    </xdr:from>
    <xdr:ext cx="762000" cy="259045"/>
    <xdr:sp macro="" textlink="">
      <xdr:nvSpPr>
        <xdr:cNvPr id="219" name="テキスト ボックス 218"/>
        <xdr:cNvSpPr txBox="1"/>
      </xdr:nvSpPr>
      <xdr:spPr>
        <a:xfrm>
          <a:off x="2844800" y="13641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152,736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144383</xdr:rowOff>
    </xdr:from>
    <xdr:to>
      <xdr:col>3</xdr:col>
      <xdr:colOff>330200</xdr:colOff>
      <xdr:row>81</xdr:row>
      <xdr:rowOff>74533</xdr:rowOff>
    </xdr:to>
    <xdr:sp macro="" textlink="">
      <xdr:nvSpPr>
        <xdr:cNvPr id="220" name="円/楕円 219"/>
        <xdr:cNvSpPr/>
      </xdr:nvSpPr>
      <xdr:spPr>
        <a:xfrm>
          <a:off x="2286000" y="1386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84710</xdr:rowOff>
    </xdr:from>
    <xdr:ext cx="762000" cy="259045"/>
    <xdr:sp macro="" textlink="">
      <xdr:nvSpPr>
        <xdr:cNvPr id="221" name="テキスト ボックス 220"/>
        <xdr:cNvSpPr txBox="1"/>
      </xdr:nvSpPr>
      <xdr:spPr>
        <a:xfrm>
          <a:off x="1955800" y="13629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137,402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142435</xdr:rowOff>
    </xdr:from>
    <xdr:to>
      <xdr:col>2</xdr:col>
      <xdr:colOff>127000</xdr:colOff>
      <xdr:row>81</xdr:row>
      <xdr:rowOff>72585</xdr:rowOff>
    </xdr:to>
    <xdr:sp macro="" textlink="">
      <xdr:nvSpPr>
        <xdr:cNvPr id="222" name="円/楕円 221"/>
        <xdr:cNvSpPr/>
      </xdr:nvSpPr>
      <xdr:spPr>
        <a:xfrm>
          <a:off x="1397000" y="1385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82762</xdr:rowOff>
    </xdr:from>
    <xdr:ext cx="762000" cy="259045"/>
    <xdr:sp macro="" textlink="">
      <xdr:nvSpPr>
        <xdr:cNvPr id="223" name="テキスト ボックス 222"/>
        <xdr:cNvSpPr txBox="1"/>
      </xdr:nvSpPr>
      <xdr:spPr>
        <a:xfrm>
          <a:off x="1066800" y="1362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134,978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7.2</a:t>
          </a:r>
          <a:r>
            <a:rPr kumimoji="1" lang="ja-JP" altLang="en-US" sz="1300">
              <a:latin typeface="ＭＳ Ｐゴシック"/>
            </a:rPr>
            <a:t>ポイント減少しているものの、類似団体の平均より</a:t>
          </a:r>
          <a:r>
            <a:rPr kumimoji="1" lang="en-US" altLang="ja-JP" sz="1300">
              <a:latin typeface="ＭＳ Ｐゴシック"/>
            </a:rPr>
            <a:t>1.0</a:t>
          </a:r>
          <a:r>
            <a:rPr kumimoji="1" lang="ja-JP" altLang="en-US" sz="1300">
              <a:latin typeface="ＭＳ Ｐゴシック"/>
            </a:rPr>
            <a:t>ポイント上回っている。社会情勢の変化や国家公務員制度改革の動向も踏まえ、給与制度の適正化を進め、人件費の削減に努める。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2539</xdr:rowOff>
    </xdr:from>
    <xdr:to>
      <xdr:col>24</xdr:col>
      <xdr:colOff>558800</xdr:colOff>
      <xdr:row>88</xdr:row>
      <xdr:rowOff>120650</xdr:rowOff>
    </xdr:to>
    <xdr:cxnSp macro="">
      <xdr:nvCxnSpPr>
        <xdr:cNvPr id="257" name="直線コネクタ 256"/>
        <xdr:cNvCxnSpPr/>
      </xdr:nvCxnSpPr>
      <xdr:spPr>
        <a:xfrm flipV="1">
          <a:off x="16179800" y="14918689"/>
          <a:ext cx="8382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120650</xdr:rowOff>
    </xdr:from>
    <xdr:to>
      <xdr:col>23</xdr:col>
      <xdr:colOff>406400</xdr:colOff>
      <xdr:row>88</xdr:row>
      <xdr:rowOff>148802</xdr:rowOff>
    </xdr:to>
    <xdr:cxnSp macro="">
      <xdr:nvCxnSpPr>
        <xdr:cNvPr id="260" name="直線コネクタ 259"/>
        <xdr:cNvCxnSpPr/>
      </xdr:nvCxnSpPr>
      <xdr:spPr>
        <a:xfrm flipV="1">
          <a:off x="15290800" y="15208250"/>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30691</xdr:rowOff>
    </xdr:from>
    <xdr:to>
      <xdr:col>22</xdr:col>
      <xdr:colOff>203200</xdr:colOff>
      <xdr:row>88</xdr:row>
      <xdr:rowOff>148802</xdr:rowOff>
    </xdr:to>
    <xdr:cxnSp macro="">
      <xdr:nvCxnSpPr>
        <xdr:cNvPr id="263" name="直線コネクタ 262"/>
        <xdr:cNvCxnSpPr/>
      </xdr:nvCxnSpPr>
      <xdr:spPr>
        <a:xfrm>
          <a:off x="14401800" y="14946841"/>
          <a:ext cx="8890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26670</xdr:rowOff>
    </xdr:from>
    <xdr:to>
      <xdr:col>21</xdr:col>
      <xdr:colOff>0</xdr:colOff>
      <xdr:row>87</xdr:row>
      <xdr:rowOff>30691</xdr:rowOff>
    </xdr:to>
    <xdr:cxnSp macro="">
      <xdr:nvCxnSpPr>
        <xdr:cNvPr id="266" name="直線コネクタ 265"/>
        <xdr:cNvCxnSpPr/>
      </xdr:nvCxnSpPr>
      <xdr:spPr>
        <a:xfrm>
          <a:off x="13512800" y="1494282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123189</xdr:rowOff>
    </xdr:from>
    <xdr:to>
      <xdr:col>24</xdr:col>
      <xdr:colOff>609600</xdr:colOff>
      <xdr:row>87</xdr:row>
      <xdr:rowOff>53339</xdr:rowOff>
    </xdr:to>
    <xdr:sp macro="" textlink="">
      <xdr:nvSpPr>
        <xdr:cNvPr id="276" name="円/楕円 275"/>
        <xdr:cNvSpPr/>
      </xdr:nvSpPr>
      <xdr:spPr>
        <a:xfrm>
          <a:off x="169672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95266</xdr:rowOff>
    </xdr:from>
    <xdr:ext cx="762000" cy="259045"/>
    <xdr:sp macro="" textlink="">
      <xdr:nvSpPr>
        <xdr:cNvPr id="277" name="給与水準   （国との比較）該当値テキスト"/>
        <xdr:cNvSpPr txBox="1"/>
      </xdr:nvSpPr>
      <xdr:spPr>
        <a:xfrm>
          <a:off x="17106900" y="1483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69850</xdr:rowOff>
    </xdr:from>
    <xdr:to>
      <xdr:col>23</xdr:col>
      <xdr:colOff>457200</xdr:colOff>
      <xdr:row>89</xdr:row>
      <xdr:rowOff>0</xdr:rowOff>
    </xdr:to>
    <xdr:sp macro="" textlink="">
      <xdr:nvSpPr>
        <xdr:cNvPr id="278" name="円/楕円 277"/>
        <xdr:cNvSpPr/>
      </xdr:nvSpPr>
      <xdr:spPr>
        <a:xfrm>
          <a:off x="16129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156227</xdr:rowOff>
    </xdr:from>
    <xdr:ext cx="736600" cy="259045"/>
    <xdr:sp macro="" textlink="">
      <xdr:nvSpPr>
        <xdr:cNvPr id="279" name="テキスト ボックス 278"/>
        <xdr:cNvSpPr txBox="1"/>
      </xdr:nvSpPr>
      <xdr:spPr>
        <a:xfrm>
          <a:off x="15798800" y="1524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98002</xdr:rowOff>
    </xdr:from>
    <xdr:to>
      <xdr:col>22</xdr:col>
      <xdr:colOff>254000</xdr:colOff>
      <xdr:row>89</xdr:row>
      <xdr:rowOff>28152</xdr:rowOff>
    </xdr:to>
    <xdr:sp macro="" textlink="">
      <xdr:nvSpPr>
        <xdr:cNvPr id="280" name="円/楕円 279"/>
        <xdr:cNvSpPr/>
      </xdr:nvSpPr>
      <xdr:spPr>
        <a:xfrm>
          <a:off x="15240000" y="1518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12929</xdr:rowOff>
    </xdr:from>
    <xdr:ext cx="762000" cy="259045"/>
    <xdr:sp macro="" textlink="">
      <xdr:nvSpPr>
        <xdr:cNvPr id="281" name="テキスト ボックス 280"/>
        <xdr:cNvSpPr txBox="1"/>
      </xdr:nvSpPr>
      <xdr:spPr>
        <a:xfrm>
          <a:off x="14909800" y="15271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151341</xdr:rowOff>
    </xdr:from>
    <xdr:to>
      <xdr:col>21</xdr:col>
      <xdr:colOff>50800</xdr:colOff>
      <xdr:row>87</xdr:row>
      <xdr:rowOff>81491</xdr:rowOff>
    </xdr:to>
    <xdr:sp macro="" textlink="">
      <xdr:nvSpPr>
        <xdr:cNvPr id="282" name="円/楕円 281"/>
        <xdr:cNvSpPr/>
      </xdr:nvSpPr>
      <xdr:spPr>
        <a:xfrm>
          <a:off x="14351000" y="14896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66268</xdr:rowOff>
    </xdr:from>
    <xdr:ext cx="762000" cy="259045"/>
    <xdr:sp macro="" textlink="">
      <xdr:nvSpPr>
        <xdr:cNvPr id="283" name="テキスト ボックス 282"/>
        <xdr:cNvSpPr txBox="1"/>
      </xdr:nvSpPr>
      <xdr:spPr>
        <a:xfrm>
          <a:off x="14020800" y="14982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147320</xdr:rowOff>
    </xdr:from>
    <xdr:to>
      <xdr:col>19</xdr:col>
      <xdr:colOff>533400</xdr:colOff>
      <xdr:row>87</xdr:row>
      <xdr:rowOff>77470</xdr:rowOff>
    </xdr:to>
    <xdr:sp macro="" textlink="">
      <xdr:nvSpPr>
        <xdr:cNvPr id="284" name="円/楕円 283"/>
        <xdr:cNvSpPr/>
      </xdr:nvSpPr>
      <xdr:spPr>
        <a:xfrm>
          <a:off x="13462000" y="1489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62247</xdr:rowOff>
    </xdr:from>
    <xdr:ext cx="762000" cy="259045"/>
    <xdr:sp macro="" textlink="">
      <xdr:nvSpPr>
        <xdr:cNvPr id="285" name="テキスト ボックス 284"/>
        <xdr:cNvSpPr txBox="1"/>
      </xdr:nvSpPr>
      <xdr:spPr>
        <a:xfrm>
          <a:off x="13131800" y="1497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1.11</a:t>
          </a:r>
          <a:r>
            <a:rPr kumimoji="1" lang="ja-JP" altLang="en-US" sz="1300">
              <a:latin typeface="ＭＳ Ｐゴシック"/>
            </a:rPr>
            <a:t>ポイント増加している。定員適正化計画に基づく人件費の削減を行ってきた結果、類似団体の平均より</a:t>
          </a:r>
          <a:r>
            <a:rPr kumimoji="1" lang="en-US" altLang="ja-JP" sz="1300">
              <a:latin typeface="ＭＳ Ｐゴシック"/>
            </a:rPr>
            <a:t>0.6</a:t>
          </a:r>
          <a:r>
            <a:rPr kumimoji="1" lang="ja-JP" altLang="en-US" sz="1300">
              <a:latin typeface="ＭＳ Ｐゴシック"/>
            </a:rPr>
            <a:t>ポイント下回っているものの、徐々にその差が縮まっている。また、全国及び三重県の平均を依然として大幅に上回っている。本市は、昭和</a:t>
          </a:r>
          <a:r>
            <a:rPr kumimoji="1" lang="en-US" altLang="ja-JP" sz="1300">
              <a:latin typeface="ＭＳ Ｐゴシック"/>
            </a:rPr>
            <a:t>29</a:t>
          </a:r>
          <a:r>
            <a:rPr kumimoji="1" lang="ja-JP" altLang="en-US" sz="1300">
              <a:latin typeface="ＭＳ Ｐゴシック"/>
            </a:rPr>
            <a:t>年</a:t>
          </a:r>
          <a:r>
            <a:rPr kumimoji="1" lang="en-US" altLang="ja-JP" sz="1300">
              <a:latin typeface="ＭＳ Ｐゴシック"/>
            </a:rPr>
            <a:t>6</a:t>
          </a:r>
          <a:r>
            <a:rPr kumimoji="1" lang="ja-JP" altLang="en-US" sz="1300">
              <a:latin typeface="ＭＳ Ｐゴシック"/>
            </a:rPr>
            <a:t>月</a:t>
          </a:r>
          <a:r>
            <a:rPr kumimoji="1" lang="en-US" altLang="ja-JP" sz="1300">
              <a:latin typeface="ＭＳ Ｐゴシック"/>
            </a:rPr>
            <a:t>20</a:t>
          </a:r>
          <a:r>
            <a:rPr kumimoji="1" lang="ja-JP" altLang="en-US" sz="1300">
              <a:latin typeface="ＭＳ Ｐゴシック"/>
            </a:rPr>
            <a:t>日に</a:t>
          </a:r>
          <a:r>
            <a:rPr kumimoji="1" lang="en-US" altLang="ja-JP" sz="1300">
              <a:latin typeface="ＭＳ Ｐゴシック"/>
            </a:rPr>
            <a:t>1</a:t>
          </a:r>
          <a:r>
            <a:rPr kumimoji="1" lang="ja-JP" altLang="en-US" sz="1300">
              <a:latin typeface="ＭＳ Ｐゴシック"/>
            </a:rPr>
            <a:t>町</a:t>
          </a:r>
          <a:r>
            <a:rPr kumimoji="1" lang="en-US" altLang="ja-JP" sz="1300">
              <a:latin typeface="ＭＳ Ｐゴシック"/>
            </a:rPr>
            <a:t>4</a:t>
          </a:r>
          <a:r>
            <a:rPr kumimoji="1" lang="ja-JP" altLang="en-US" sz="1300">
              <a:latin typeface="ＭＳ Ｐゴシック"/>
            </a:rPr>
            <a:t>村の合併により誕生し、市の面積は広くなったが、集落が点在しているため、４出張所を配置しており行政効率が良いとは言い難い。また、現状の組織機構では、これ以上の人員削減は厳しい状況になってきており、組織機構の見直しを含めたより適切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123976</xdr:rowOff>
    </xdr:from>
    <xdr:to>
      <xdr:col>24</xdr:col>
      <xdr:colOff>558800</xdr:colOff>
      <xdr:row>61</xdr:row>
      <xdr:rowOff>136616</xdr:rowOff>
    </xdr:to>
    <xdr:cxnSp macro="">
      <xdr:nvCxnSpPr>
        <xdr:cNvPr id="322" name="直線コネクタ 321"/>
        <xdr:cNvCxnSpPr/>
      </xdr:nvCxnSpPr>
      <xdr:spPr>
        <a:xfrm>
          <a:off x="16179800" y="10582426"/>
          <a:ext cx="8382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123976</xdr:rowOff>
    </xdr:from>
    <xdr:to>
      <xdr:col>23</xdr:col>
      <xdr:colOff>406400</xdr:colOff>
      <xdr:row>61</xdr:row>
      <xdr:rowOff>134317</xdr:rowOff>
    </xdr:to>
    <xdr:cxnSp macro="">
      <xdr:nvCxnSpPr>
        <xdr:cNvPr id="325" name="直線コネクタ 324"/>
        <xdr:cNvCxnSpPr/>
      </xdr:nvCxnSpPr>
      <xdr:spPr>
        <a:xfrm flipV="1">
          <a:off x="15290800" y="10582426"/>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130870</xdr:rowOff>
    </xdr:from>
    <xdr:to>
      <xdr:col>22</xdr:col>
      <xdr:colOff>203200</xdr:colOff>
      <xdr:row>61</xdr:row>
      <xdr:rowOff>134317</xdr:rowOff>
    </xdr:to>
    <xdr:cxnSp macro="">
      <xdr:nvCxnSpPr>
        <xdr:cNvPr id="328" name="直線コネクタ 327"/>
        <xdr:cNvCxnSpPr/>
      </xdr:nvCxnSpPr>
      <xdr:spPr>
        <a:xfrm>
          <a:off x="14401800" y="1058932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130870</xdr:rowOff>
    </xdr:from>
    <xdr:to>
      <xdr:col>21</xdr:col>
      <xdr:colOff>0</xdr:colOff>
      <xdr:row>61</xdr:row>
      <xdr:rowOff>150404</xdr:rowOff>
    </xdr:to>
    <xdr:cxnSp macro="">
      <xdr:nvCxnSpPr>
        <xdr:cNvPr id="331" name="直線コネクタ 330"/>
        <xdr:cNvCxnSpPr/>
      </xdr:nvCxnSpPr>
      <xdr:spPr>
        <a:xfrm flipV="1">
          <a:off x="13512800" y="10589320"/>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85816</xdr:rowOff>
    </xdr:from>
    <xdr:to>
      <xdr:col>24</xdr:col>
      <xdr:colOff>609600</xdr:colOff>
      <xdr:row>62</xdr:row>
      <xdr:rowOff>15966</xdr:rowOff>
    </xdr:to>
    <xdr:sp macro="" textlink="">
      <xdr:nvSpPr>
        <xdr:cNvPr id="341" name="円/楕円 340"/>
        <xdr:cNvSpPr/>
      </xdr:nvSpPr>
      <xdr:spPr>
        <a:xfrm>
          <a:off x="169672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102343</xdr:rowOff>
    </xdr:from>
    <xdr:ext cx="762000" cy="259045"/>
    <xdr:sp macro="" textlink="">
      <xdr:nvSpPr>
        <xdr:cNvPr id="342" name="定員管理の状況該当値テキスト"/>
        <xdr:cNvSpPr txBox="1"/>
      </xdr:nvSpPr>
      <xdr:spPr>
        <a:xfrm>
          <a:off x="17106900" y="1038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73176</xdr:rowOff>
    </xdr:from>
    <xdr:to>
      <xdr:col>23</xdr:col>
      <xdr:colOff>457200</xdr:colOff>
      <xdr:row>62</xdr:row>
      <xdr:rowOff>3326</xdr:rowOff>
    </xdr:to>
    <xdr:sp macro="" textlink="">
      <xdr:nvSpPr>
        <xdr:cNvPr id="343" name="円/楕円 342"/>
        <xdr:cNvSpPr/>
      </xdr:nvSpPr>
      <xdr:spPr>
        <a:xfrm>
          <a:off x="16129000" y="105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13503</xdr:rowOff>
    </xdr:from>
    <xdr:ext cx="736600" cy="259045"/>
    <xdr:sp macro="" textlink="">
      <xdr:nvSpPr>
        <xdr:cNvPr id="344" name="テキスト ボックス 343"/>
        <xdr:cNvSpPr txBox="1"/>
      </xdr:nvSpPr>
      <xdr:spPr>
        <a:xfrm>
          <a:off x="15798800" y="10300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83517</xdr:rowOff>
    </xdr:from>
    <xdr:to>
      <xdr:col>22</xdr:col>
      <xdr:colOff>254000</xdr:colOff>
      <xdr:row>62</xdr:row>
      <xdr:rowOff>13667</xdr:rowOff>
    </xdr:to>
    <xdr:sp macro="" textlink="">
      <xdr:nvSpPr>
        <xdr:cNvPr id="345" name="円/楕円 344"/>
        <xdr:cNvSpPr/>
      </xdr:nvSpPr>
      <xdr:spPr>
        <a:xfrm>
          <a:off x="15240000" y="1054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23844</xdr:rowOff>
    </xdr:from>
    <xdr:ext cx="762000" cy="259045"/>
    <xdr:sp macro="" textlink="">
      <xdr:nvSpPr>
        <xdr:cNvPr id="346" name="テキスト ボックス 345"/>
        <xdr:cNvSpPr txBox="1"/>
      </xdr:nvSpPr>
      <xdr:spPr>
        <a:xfrm>
          <a:off x="14909800" y="10310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80070</xdr:rowOff>
    </xdr:from>
    <xdr:to>
      <xdr:col>21</xdr:col>
      <xdr:colOff>50800</xdr:colOff>
      <xdr:row>62</xdr:row>
      <xdr:rowOff>10220</xdr:rowOff>
    </xdr:to>
    <xdr:sp macro="" textlink="">
      <xdr:nvSpPr>
        <xdr:cNvPr id="347" name="円/楕円 346"/>
        <xdr:cNvSpPr/>
      </xdr:nvSpPr>
      <xdr:spPr>
        <a:xfrm>
          <a:off x="14351000" y="105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48" name="テキスト ボックス 347"/>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99604</xdr:rowOff>
    </xdr:from>
    <xdr:to>
      <xdr:col>19</xdr:col>
      <xdr:colOff>533400</xdr:colOff>
      <xdr:row>62</xdr:row>
      <xdr:rowOff>29754</xdr:rowOff>
    </xdr:to>
    <xdr:sp macro="" textlink="">
      <xdr:nvSpPr>
        <xdr:cNvPr id="349" name="円/楕円 348"/>
        <xdr:cNvSpPr/>
      </xdr:nvSpPr>
      <xdr:spPr>
        <a:xfrm>
          <a:off x="134620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39931</xdr:rowOff>
    </xdr:from>
    <xdr:ext cx="762000" cy="259045"/>
    <xdr:sp macro="" textlink="">
      <xdr:nvSpPr>
        <xdr:cNvPr id="350" name="テキスト ボックス 349"/>
        <xdr:cNvSpPr txBox="1"/>
      </xdr:nvSpPr>
      <xdr:spPr>
        <a:xfrm>
          <a:off x="13131800" y="10326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a:rPr>
            <a:t>　前年度に比べ</a:t>
          </a:r>
          <a:r>
            <a:rPr kumimoji="1" lang="en-US" altLang="ja-JP" sz="1150">
              <a:latin typeface="ＭＳ Ｐゴシック"/>
            </a:rPr>
            <a:t>2.2</a:t>
          </a:r>
          <a:r>
            <a:rPr kumimoji="1" lang="ja-JP" altLang="en-US" sz="1150">
              <a:latin typeface="ＭＳ Ｐゴシック"/>
            </a:rPr>
            <a:t>ポイントの大幅な悪化となっているが、数値算定誤りにより、平成</a:t>
          </a:r>
          <a:r>
            <a:rPr kumimoji="1" lang="en-US" altLang="ja-JP" sz="1150">
              <a:latin typeface="ＭＳ Ｐゴシック"/>
            </a:rPr>
            <a:t>22</a:t>
          </a:r>
          <a:r>
            <a:rPr kumimoji="1" lang="ja-JP" altLang="en-US" sz="1150">
              <a:latin typeface="ＭＳ Ｐゴシック"/>
            </a:rPr>
            <a:t>年度を</a:t>
          </a:r>
          <a:r>
            <a:rPr kumimoji="1" lang="en-US" altLang="ja-JP" sz="1150">
              <a:latin typeface="ＭＳ Ｐゴシック"/>
            </a:rPr>
            <a:t>11.5</a:t>
          </a:r>
          <a:r>
            <a:rPr kumimoji="1" lang="ja-JP" altLang="en-US" sz="1150">
              <a:latin typeface="ＭＳ Ｐゴシック"/>
            </a:rPr>
            <a:t>％に、平成</a:t>
          </a:r>
          <a:r>
            <a:rPr kumimoji="1" lang="en-US" altLang="ja-JP" sz="1150">
              <a:latin typeface="ＭＳ Ｐゴシック"/>
            </a:rPr>
            <a:t>23</a:t>
          </a:r>
          <a:r>
            <a:rPr kumimoji="1" lang="ja-JP" altLang="en-US" sz="1150">
              <a:latin typeface="ＭＳ Ｐゴシック"/>
            </a:rPr>
            <a:t>年度を</a:t>
          </a:r>
          <a:r>
            <a:rPr kumimoji="1" lang="en-US" altLang="ja-JP" sz="1150">
              <a:latin typeface="ＭＳ Ｐゴシック"/>
            </a:rPr>
            <a:t>11.8</a:t>
          </a:r>
          <a:r>
            <a:rPr kumimoji="1" lang="ja-JP" altLang="en-US" sz="1150">
              <a:latin typeface="ＭＳ Ｐゴシック"/>
            </a:rPr>
            <a:t>％に、平成</a:t>
          </a:r>
          <a:r>
            <a:rPr kumimoji="1" lang="en-US" altLang="ja-JP" sz="1150">
              <a:latin typeface="ＭＳ Ｐゴシック"/>
            </a:rPr>
            <a:t>24</a:t>
          </a:r>
          <a:r>
            <a:rPr kumimoji="1" lang="ja-JP" altLang="en-US" sz="1150">
              <a:latin typeface="ＭＳ Ｐゴシック"/>
            </a:rPr>
            <a:t>年度を</a:t>
          </a:r>
          <a:r>
            <a:rPr kumimoji="1" lang="en-US" altLang="ja-JP" sz="1150">
              <a:latin typeface="ＭＳ Ｐゴシック"/>
            </a:rPr>
            <a:t>12.0</a:t>
          </a:r>
          <a:r>
            <a:rPr kumimoji="1" lang="ja-JP" altLang="en-US" sz="1150">
              <a:latin typeface="ＭＳ Ｐゴシック"/>
            </a:rPr>
            <a:t>％に修正したことによる差である。類似団体、全国及び三重県の平均を上回っており、類似団体の平均が年々減少傾向にある中で、本市は増加傾向にある。この要因として、東日本大震災以降、未着手であった学校耐震整備事業をはじめとし、喫緊に行わなければならない緊急防災・減災事業が目白押しであり、地方債発行が増加しているためである。財政状況が厳しい中、選択と集中により事業を実施すべきであるが、喫緊にしなければならない課題も多いことから、後年度負担を考えた事業計画及び起債計画に基づく財政運営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131173</xdr:rowOff>
    </xdr:from>
    <xdr:to>
      <xdr:col>24</xdr:col>
      <xdr:colOff>558800</xdr:colOff>
      <xdr:row>38</xdr:row>
      <xdr:rowOff>35560</xdr:rowOff>
    </xdr:to>
    <xdr:cxnSp macro="">
      <xdr:nvCxnSpPr>
        <xdr:cNvPr id="386" name="直線コネクタ 385"/>
        <xdr:cNvCxnSpPr/>
      </xdr:nvCxnSpPr>
      <xdr:spPr>
        <a:xfrm>
          <a:off x="16179800" y="6474823"/>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131173</xdr:rowOff>
    </xdr:from>
    <xdr:to>
      <xdr:col>23</xdr:col>
      <xdr:colOff>406400</xdr:colOff>
      <xdr:row>37</xdr:row>
      <xdr:rowOff>151856</xdr:rowOff>
    </xdr:to>
    <xdr:cxnSp macro="">
      <xdr:nvCxnSpPr>
        <xdr:cNvPr id="389" name="直線コネクタ 388"/>
        <xdr:cNvCxnSpPr/>
      </xdr:nvCxnSpPr>
      <xdr:spPr>
        <a:xfrm flipV="1">
          <a:off x="15290800" y="647482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148408</xdr:rowOff>
    </xdr:from>
    <xdr:to>
      <xdr:col>22</xdr:col>
      <xdr:colOff>203200</xdr:colOff>
      <xdr:row>37</xdr:row>
      <xdr:rowOff>151856</xdr:rowOff>
    </xdr:to>
    <xdr:cxnSp macro="">
      <xdr:nvCxnSpPr>
        <xdr:cNvPr id="392" name="直線コネクタ 391"/>
        <xdr:cNvCxnSpPr/>
      </xdr:nvCxnSpPr>
      <xdr:spPr>
        <a:xfrm>
          <a:off x="14401800" y="6492058"/>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148408</xdr:rowOff>
    </xdr:from>
    <xdr:to>
      <xdr:col>21</xdr:col>
      <xdr:colOff>0</xdr:colOff>
      <xdr:row>37</xdr:row>
      <xdr:rowOff>162197</xdr:rowOff>
    </xdr:to>
    <xdr:cxnSp macro="">
      <xdr:nvCxnSpPr>
        <xdr:cNvPr id="395" name="直線コネクタ 394"/>
        <xdr:cNvCxnSpPr/>
      </xdr:nvCxnSpPr>
      <xdr:spPr>
        <a:xfrm flipV="1">
          <a:off x="13512800" y="649205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156210</xdr:rowOff>
    </xdr:from>
    <xdr:to>
      <xdr:col>24</xdr:col>
      <xdr:colOff>609600</xdr:colOff>
      <xdr:row>38</xdr:row>
      <xdr:rowOff>86360</xdr:rowOff>
    </xdr:to>
    <xdr:sp macro="" textlink="">
      <xdr:nvSpPr>
        <xdr:cNvPr id="405" name="円/楕円 404"/>
        <xdr:cNvSpPr/>
      </xdr:nvSpPr>
      <xdr:spPr>
        <a:xfrm>
          <a:off x="16967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128287</xdr:rowOff>
    </xdr:from>
    <xdr:ext cx="762000" cy="259045"/>
    <xdr:sp macro="" textlink="">
      <xdr:nvSpPr>
        <xdr:cNvPr id="406" name="公債費負担の状況該当値テキスト"/>
        <xdr:cNvSpPr txBox="1"/>
      </xdr:nvSpPr>
      <xdr:spPr>
        <a:xfrm>
          <a:off x="17106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80373</xdr:rowOff>
    </xdr:from>
    <xdr:to>
      <xdr:col>23</xdr:col>
      <xdr:colOff>457200</xdr:colOff>
      <xdr:row>38</xdr:row>
      <xdr:rowOff>10523</xdr:rowOff>
    </xdr:to>
    <xdr:sp macro="" textlink="">
      <xdr:nvSpPr>
        <xdr:cNvPr id="407" name="円/楕円 406"/>
        <xdr:cNvSpPr/>
      </xdr:nvSpPr>
      <xdr:spPr>
        <a:xfrm>
          <a:off x="16129000" y="642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20700</xdr:rowOff>
    </xdr:from>
    <xdr:ext cx="736600" cy="259045"/>
    <xdr:sp macro="" textlink="">
      <xdr:nvSpPr>
        <xdr:cNvPr id="408" name="テキスト ボックス 407"/>
        <xdr:cNvSpPr txBox="1"/>
      </xdr:nvSpPr>
      <xdr:spPr>
        <a:xfrm>
          <a:off x="15798800" y="6192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101056</xdr:rowOff>
    </xdr:from>
    <xdr:to>
      <xdr:col>22</xdr:col>
      <xdr:colOff>254000</xdr:colOff>
      <xdr:row>38</xdr:row>
      <xdr:rowOff>31206</xdr:rowOff>
    </xdr:to>
    <xdr:sp macro="" textlink="">
      <xdr:nvSpPr>
        <xdr:cNvPr id="409" name="円/楕円 408"/>
        <xdr:cNvSpPr/>
      </xdr:nvSpPr>
      <xdr:spPr>
        <a:xfrm>
          <a:off x="15240000" y="644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41383</xdr:rowOff>
    </xdr:from>
    <xdr:ext cx="762000" cy="259045"/>
    <xdr:sp macro="" textlink="">
      <xdr:nvSpPr>
        <xdr:cNvPr id="410" name="テキスト ボックス 409"/>
        <xdr:cNvSpPr txBox="1"/>
      </xdr:nvSpPr>
      <xdr:spPr>
        <a:xfrm>
          <a:off x="14909800" y="621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97608</xdr:rowOff>
    </xdr:from>
    <xdr:to>
      <xdr:col>21</xdr:col>
      <xdr:colOff>50800</xdr:colOff>
      <xdr:row>38</xdr:row>
      <xdr:rowOff>27758</xdr:rowOff>
    </xdr:to>
    <xdr:sp macro="" textlink="">
      <xdr:nvSpPr>
        <xdr:cNvPr id="411" name="円/楕円 410"/>
        <xdr:cNvSpPr/>
      </xdr:nvSpPr>
      <xdr:spPr>
        <a:xfrm>
          <a:off x="14351000" y="644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37935</xdr:rowOff>
    </xdr:from>
    <xdr:ext cx="762000" cy="259045"/>
    <xdr:sp macro="" textlink="">
      <xdr:nvSpPr>
        <xdr:cNvPr id="412" name="テキスト ボックス 411"/>
        <xdr:cNvSpPr txBox="1"/>
      </xdr:nvSpPr>
      <xdr:spPr>
        <a:xfrm>
          <a:off x="14020800" y="6210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111397</xdr:rowOff>
    </xdr:from>
    <xdr:to>
      <xdr:col>19</xdr:col>
      <xdr:colOff>533400</xdr:colOff>
      <xdr:row>38</xdr:row>
      <xdr:rowOff>41547</xdr:rowOff>
    </xdr:to>
    <xdr:sp macro="" textlink="">
      <xdr:nvSpPr>
        <xdr:cNvPr id="413" name="円/楕円 412"/>
        <xdr:cNvSpPr/>
      </xdr:nvSpPr>
      <xdr:spPr>
        <a:xfrm>
          <a:off x="13462000" y="645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51724</xdr:rowOff>
    </xdr:from>
    <xdr:ext cx="762000" cy="259045"/>
    <xdr:sp macro="" textlink="">
      <xdr:nvSpPr>
        <xdr:cNvPr id="414" name="テキスト ボックス 413"/>
        <xdr:cNvSpPr txBox="1"/>
      </xdr:nvSpPr>
      <xdr:spPr>
        <a:xfrm>
          <a:off x="13131800" y="6223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依然として類似団体、全国及び三重県の平均を大幅に上回っている状況が続いているが、</a:t>
          </a:r>
          <a:r>
            <a:rPr kumimoji="1" lang="ja-JP" altLang="ja-JP" sz="1300">
              <a:solidFill>
                <a:schemeClr val="dk1"/>
              </a:solidFill>
              <a:effectLst/>
              <a:latin typeface="+mn-lt"/>
              <a:ea typeface="+mn-ea"/>
              <a:cs typeface="+mn-cs"/>
            </a:rPr>
            <a:t>前年度に比べ</a:t>
          </a:r>
          <a:r>
            <a:rPr kumimoji="1" lang="en-US" altLang="ja-JP" sz="1300">
              <a:solidFill>
                <a:schemeClr val="dk1"/>
              </a:solidFill>
              <a:effectLst/>
              <a:latin typeface="+mn-lt"/>
              <a:ea typeface="+mn-ea"/>
              <a:cs typeface="+mn-cs"/>
            </a:rPr>
            <a:t>4.4</a:t>
          </a:r>
          <a:r>
            <a:rPr kumimoji="1" lang="ja-JP" altLang="ja-JP" sz="1300">
              <a:solidFill>
                <a:schemeClr val="dk1"/>
              </a:solidFill>
              <a:effectLst/>
              <a:latin typeface="+mn-lt"/>
              <a:ea typeface="+mn-ea"/>
              <a:cs typeface="+mn-cs"/>
            </a:rPr>
            <a:t>ポイント改善してい</a:t>
          </a:r>
          <a:r>
            <a:rPr kumimoji="1" lang="ja-JP" altLang="en-US" sz="1300">
              <a:solidFill>
                <a:schemeClr val="dk1"/>
              </a:solidFill>
              <a:effectLst/>
              <a:latin typeface="+mn-lt"/>
              <a:ea typeface="+mn-ea"/>
              <a:cs typeface="+mn-cs"/>
            </a:rPr>
            <a:t>る。その主な要因は、団塊の世代が退職し、職員の年齢構成比が若返ったことによる退職手当負担見込額が大きく減少したことによるものである。東日本大震災を受け、公共施設の耐震整備が進む中で、地方債発行額が増加する一方、充当可能財源等が減少していることから、事業内容を十分に精査した上で、将来世代への過度の負担を強いることがないよう、適正な財政運営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136059</xdr:rowOff>
    </xdr:from>
    <xdr:to>
      <xdr:col>24</xdr:col>
      <xdr:colOff>558800</xdr:colOff>
      <xdr:row>14</xdr:row>
      <xdr:rowOff>144907</xdr:rowOff>
    </xdr:to>
    <xdr:cxnSp macro="">
      <xdr:nvCxnSpPr>
        <xdr:cNvPr id="448" name="直線コネクタ 447"/>
        <xdr:cNvCxnSpPr/>
      </xdr:nvCxnSpPr>
      <xdr:spPr>
        <a:xfrm flipV="1">
          <a:off x="16179800" y="2536359"/>
          <a:ext cx="8382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144907</xdr:rowOff>
    </xdr:from>
    <xdr:to>
      <xdr:col>23</xdr:col>
      <xdr:colOff>406400</xdr:colOff>
      <xdr:row>14</xdr:row>
      <xdr:rowOff>157977</xdr:rowOff>
    </xdr:to>
    <xdr:cxnSp macro="">
      <xdr:nvCxnSpPr>
        <xdr:cNvPr id="451" name="直線コネクタ 450"/>
        <xdr:cNvCxnSpPr/>
      </xdr:nvCxnSpPr>
      <xdr:spPr>
        <a:xfrm flipV="1">
          <a:off x="15290800" y="2545207"/>
          <a:ext cx="889000" cy="13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157977</xdr:rowOff>
    </xdr:from>
    <xdr:to>
      <xdr:col>22</xdr:col>
      <xdr:colOff>203200</xdr:colOff>
      <xdr:row>15</xdr:row>
      <xdr:rowOff>16087</xdr:rowOff>
    </xdr:to>
    <xdr:cxnSp macro="">
      <xdr:nvCxnSpPr>
        <xdr:cNvPr id="454" name="直線コネクタ 453"/>
        <xdr:cNvCxnSpPr/>
      </xdr:nvCxnSpPr>
      <xdr:spPr>
        <a:xfrm flipV="1">
          <a:off x="14401800" y="2558277"/>
          <a:ext cx="889000" cy="2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16087</xdr:rowOff>
    </xdr:from>
    <xdr:to>
      <xdr:col>21</xdr:col>
      <xdr:colOff>0</xdr:colOff>
      <xdr:row>15</xdr:row>
      <xdr:rowOff>62939</xdr:rowOff>
    </xdr:to>
    <xdr:cxnSp macro="">
      <xdr:nvCxnSpPr>
        <xdr:cNvPr id="457" name="直線コネクタ 456"/>
        <xdr:cNvCxnSpPr/>
      </xdr:nvCxnSpPr>
      <xdr:spPr>
        <a:xfrm flipV="1">
          <a:off x="13512800" y="2587837"/>
          <a:ext cx="889000" cy="46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85259</xdr:rowOff>
    </xdr:from>
    <xdr:to>
      <xdr:col>24</xdr:col>
      <xdr:colOff>609600</xdr:colOff>
      <xdr:row>15</xdr:row>
      <xdr:rowOff>15409</xdr:rowOff>
    </xdr:to>
    <xdr:sp macro="" textlink="">
      <xdr:nvSpPr>
        <xdr:cNvPr id="467" name="円/楕円 466"/>
        <xdr:cNvSpPr/>
      </xdr:nvSpPr>
      <xdr:spPr>
        <a:xfrm>
          <a:off x="16967200" y="248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57336</xdr:rowOff>
    </xdr:from>
    <xdr:ext cx="762000" cy="259045"/>
    <xdr:sp macro="" textlink="">
      <xdr:nvSpPr>
        <xdr:cNvPr id="468" name="将来負担の状況該当値テキスト"/>
        <xdr:cNvSpPr txBox="1"/>
      </xdr:nvSpPr>
      <xdr:spPr>
        <a:xfrm>
          <a:off x="17106900" y="2457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94107</xdr:rowOff>
    </xdr:from>
    <xdr:to>
      <xdr:col>23</xdr:col>
      <xdr:colOff>457200</xdr:colOff>
      <xdr:row>15</xdr:row>
      <xdr:rowOff>24257</xdr:rowOff>
    </xdr:to>
    <xdr:sp macro="" textlink="">
      <xdr:nvSpPr>
        <xdr:cNvPr id="469" name="円/楕円 468"/>
        <xdr:cNvSpPr/>
      </xdr:nvSpPr>
      <xdr:spPr>
        <a:xfrm>
          <a:off x="16129000" y="249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9034</xdr:rowOff>
    </xdr:from>
    <xdr:ext cx="736600" cy="259045"/>
    <xdr:sp macro="" textlink="">
      <xdr:nvSpPr>
        <xdr:cNvPr id="470" name="テキスト ボックス 469"/>
        <xdr:cNvSpPr txBox="1"/>
      </xdr:nvSpPr>
      <xdr:spPr>
        <a:xfrm>
          <a:off x="15798800" y="2580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107177</xdr:rowOff>
    </xdr:from>
    <xdr:to>
      <xdr:col>22</xdr:col>
      <xdr:colOff>254000</xdr:colOff>
      <xdr:row>15</xdr:row>
      <xdr:rowOff>37327</xdr:rowOff>
    </xdr:to>
    <xdr:sp macro="" textlink="">
      <xdr:nvSpPr>
        <xdr:cNvPr id="471" name="円/楕円 470"/>
        <xdr:cNvSpPr/>
      </xdr:nvSpPr>
      <xdr:spPr>
        <a:xfrm>
          <a:off x="15240000" y="250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22104</xdr:rowOff>
    </xdr:from>
    <xdr:ext cx="762000" cy="259045"/>
    <xdr:sp macro="" textlink="">
      <xdr:nvSpPr>
        <xdr:cNvPr id="472" name="テキスト ボックス 471"/>
        <xdr:cNvSpPr txBox="1"/>
      </xdr:nvSpPr>
      <xdr:spPr>
        <a:xfrm>
          <a:off x="14909800" y="259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136737</xdr:rowOff>
    </xdr:from>
    <xdr:to>
      <xdr:col>21</xdr:col>
      <xdr:colOff>50800</xdr:colOff>
      <xdr:row>15</xdr:row>
      <xdr:rowOff>66887</xdr:rowOff>
    </xdr:to>
    <xdr:sp macro="" textlink="">
      <xdr:nvSpPr>
        <xdr:cNvPr id="473" name="円/楕円 472"/>
        <xdr:cNvSpPr/>
      </xdr:nvSpPr>
      <xdr:spPr>
        <a:xfrm>
          <a:off x="14351000" y="25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51664</xdr:rowOff>
    </xdr:from>
    <xdr:ext cx="762000" cy="259045"/>
    <xdr:sp macro="" textlink="">
      <xdr:nvSpPr>
        <xdr:cNvPr id="474" name="テキスト ボックス 473"/>
        <xdr:cNvSpPr txBox="1"/>
      </xdr:nvSpPr>
      <xdr:spPr>
        <a:xfrm>
          <a:off x="14020800" y="262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12139</xdr:rowOff>
    </xdr:from>
    <xdr:to>
      <xdr:col>19</xdr:col>
      <xdr:colOff>533400</xdr:colOff>
      <xdr:row>15</xdr:row>
      <xdr:rowOff>113739</xdr:rowOff>
    </xdr:to>
    <xdr:sp macro="" textlink="">
      <xdr:nvSpPr>
        <xdr:cNvPr id="475" name="円/楕円 474"/>
        <xdr:cNvSpPr/>
      </xdr:nvSpPr>
      <xdr:spPr>
        <a:xfrm>
          <a:off x="13462000" y="258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98516</xdr:rowOff>
    </xdr:from>
    <xdr:ext cx="762000" cy="259045"/>
    <xdr:sp macro="" textlink="">
      <xdr:nvSpPr>
        <xdr:cNvPr id="476" name="テキスト ボックス 475"/>
        <xdr:cNvSpPr txBox="1"/>
      </xdr:nvSpPr>
      <xdr:spPr>
        <a:xfrm>
          <a:off x="13131800" y="267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三重県尾鷲市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19,978
19,827
193.17
11,165,594
10,725,453
418,570
5,851,344
10,600,386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82.4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1.4</a:t>
          </a:r>
          <a:r>
            <a:rPr kumimoji="1" lang="ja-JP" altLang="en-US" sz="1300">
              <a:latin typeface="ＭＳ Ｐゴシック"/>
            </a:rPr>
            <a:t>ポイント減少しているものの、類似団体、全国及び三重県の平均を上回っている。団塊の世代の大量退職により、退職手当額は前年度に比べて増加したが、人件費そのものは、定員適正化計画に基づく退職者数に対する新規採用職員の抑制及び団塊の世代後の採用抑制年代に入ったことにより減少傾向にある。今後も適正な人員を見極めつつ、人件費抑制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97282</xdr:rowOff>
    </xdr:from>
    <xdr:to>
      <xdr:col>7</xdr:col>
      <xdr:colOff>15875</xdr:colOff>
      <xdr:row>37</xdr:row>
      <xdr:rowOff>161290</xdr:rowOff>
    </xdr:to>
    <xdr:cxnSp macro="">
      <xdr:nvCxnSpPr>
        <xdr:cNvPr id="63" name="直線コネクタ 62"/>
        <xdr:cNvCxnSpPr/>
      </xdr:nvCxnSpPr>
      <xdr:spPr>
        <a:xfrm flipV="1">
          <a:off x="3987800" y="6440932"/>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46990</xdr:rowOff>
    </xdr:from>
    <xdr:to>
      <xdr:col>5</xdr:col>
      <xdr:colOff>549275</xdr:colOff>
      <xdr:row>37</xdr:row>
      <xdr:rowOff>161290</xdr:rowOff>
    </xdr:to>
    <xdr:cxnSp macro="">
      <xdr:nvCxnSpPr>
        <xdr:cNvPr id="66" name="直線コネクタ 65"/>
        <xdr:cNvCxnSpPr/>
      </xdr:nvCxnSpPr>
      <xdr:spPr>
        <a:xfrm>
          <a:off x="3098800" y="63906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159004</xdr:rowOff>
    </xdr:from>
    <xdr:to>
      <xdr:col>4</xdr:col>
      <xdr:colOff>346075</xdr:colOff>
      <xdr:row>37</xdr:row>
      <xdr:rowOff>46990</xdr:rowOff>
    </xdr:to>
    <xdr:cxnSp macro="">
      <xdr:nvCxnSpPr>
        <xdr:cNvPr id="69" name="直線コネクタ 68"/>
        <xdr:cNvCxnSpPr/>
      </xdr:nvCxnSpPr>
      <xdr:spPr>
        <a:xfrm>
          <a:off x="2209800" y="633120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159004</xdr:rowOff>
    </xdr:from>
    <xdr:to>
      <xdr:col>3</xdr:col>
      <xdr:colOff>142875</xdr:colOff>
      <xdr:row>37</xdr:row>
      <xdr:rowOff>120142</xdr:rowOff>
    </xdr:to>
    <xdr:cxnSp macro="">
      <xdr:nvCxnSpPr>
        <xdr:cNvPr id="72" name="直線コネクタ 71"/>
        <xdr:cNvCxnSpPr/>
      </xdr:nvCxnSpPr>
      <xdr:spPr>
        <a:xfrm flipV="1">
          <a:off x="1320800" y="633120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46482</xdr:rowOff>
    </xdr:from>
    <xdr:to>
      <xdr:col>7</xdr:col>
      <xdr:colOff>66675</xdr:colOff>
      <xdr:row>37</xdr:row>
      <xdr:rowOff>148082</xdr:rowOff>
    </xdr:to>
    <xdr:sp macro="" textlink="">
      <xdr:nvSpPr>
        <xdr:cNvPr id="82" name="円/楕円 81"/>
        <xdr:cNvSpPr/>
      </xdr:nvSpPr>
      <xdr:spPr>
        <a:xfrm>
          <a:off x="4775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18559</xdr:rowOff>
    </xdr:from>
    <xdr:ext cx="762000" cy="259045"/>
    <xdr:sp macro="" textlink="">
      <xdr:nvSpPr>
        <xdr:cNvPr id="83" name="人件費該当値テキスト"/>
        <xdr:cNvSpPr txBox="1"/>
      </xdr:nvSpPr>
      <xdr:spPr>
        <a:xfrm>
          <a:off x="4914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110490</xdr:rowOff>
    </xdr:from>
    <xdr:to>
      <xdr:col>5</xdr:col>
      <xdr:colOff>600075</xdr:colOff>
      <xdr:row>38</xdr:row>
      <xdr:rowOff>40640</xdr:rowOff>
    </xdr:to>
    <xdr:sp macro="" textlink="">
      <xdr:nvSpPr>
        <xdr:cNvPr id="84" name="円/楕円 83"/>
        <xdr:cNvSpPr/>
      </xdr:nvSpPr>
      <xdr:spPr>
        <a:xfrm>
          <a:off x="3937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85" name="テキスト ボックス 84"/>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167640</xdr:rowOff>
    </xdr:from>
    <xdr:to>
      <xdr:col>4</xdr:col>
      <xdr:colOff>396875</xdr:colOff>
      <xdr:row>37</xdr:row>
      <xdr:rowOff>97790</xdr:rowOff>
    </xdr:to>
    <xdr:sp macro="" textlink="">
      <xdr:nvSpPr>
        <xdr:cNvPr id="86" name="円/楕円 85"/>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87" name="テキスト ボックス 86"/>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108204</xdr:rowOff>
    </xdr:from>
    <xdr:to>
      <xdr:col>3</xdr:col>
      <xdr:colOff>193675</xdr:colOff>
      <xdr:row>37</xdr:row>
      <xdr:rowOff>38354</xdr:rowOff>
    </xdr:to>
    <xdr:sp macro="" textlink="">
      <xdr:nvSpPr>
        <xdr:cNvPr id="88" name="円/楕円 87"/>
        <xdr:cNvSpPr/>
      </xdr:nvSpPr>
      <xdr:spPr>
        <a:xfrm>
          <a:off x="2159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48531</xdr:rowOff>
    </xdr:from>
    <xdr:ext cx="762000" cy="259045"/>
    <xdr:sp macro="" textlink="">
      <xdr:nvSpPr>
        <xdr:cNvPr id="89" name="テキスト ボックス 88"/>
        <xdr:cNvSpPr txBox="1"/>
      </xdr:nvSpPr>
      <xdr:spPr>
        <a:xfrm>
          <a:off x="1828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69342</xdr:rowOff>
    </xdr:from>
    <xdr:to>
      <xdr:col>1</xdr:col>
      <xdr:colOff>676275</xdr:colOff>
      <xdr:row>37</xdr:row>
      <xdr:rowOff>170942</xdr:rowOff>
    </xdr:to>
    <xdr:sp macro="" textlink="">
      <xdr:nvSpPr>
        <xdr:cNvPr id="90" name="円/楕円 89"/>
        <xdr:cNvSpPr/>
      </xdr:nvSpPr>
      <xdr:spPr>
        <a:xfrm>
          <a:off x="1270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9669</xdr:rowOff>
    </xdr:from>
    <xdr:ext cx="762000" cy="259045"/>
    <xdr:sp macro="" textlink="">
      <xdr:nvSpPr>
        <xdr:cNvPr id="91" name="テキスト ボックス 90"/>
        <xdr:cNvSpPr txBox="1"/>
      </xdr:nvSpPr>
      <xdr:spPr>
        <a:xfrm>
          <a:off x="939800" y="618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1.1</a:t>
          </a:r>
          <a:r>
            <a:rPr kumimoji="1" lang="ja-JP" altLang="en-US" sz="1300">
              <a:latin typeface="ＭＳ Ｐゴシック"/>
            </a:rPr>
            <a:t>ポイント増加している。三重県の平均を</a:t>
          </a:r>
          <a:r>
            <a:rPr kumimoji="1" lang="en-US" altLang="ja-JP" sz="1300">
              <a:latin typeface="ＭＳ Ｐゴシック"/>
            </a:rPr>
            <a:t>0.7</a:t>
          </a:r>
          <a:r>
            <a:rPr kumimoji="1" lang="ja-JP" altLang="en-US" sz="1300">
              <a:latin typeface="ＭＳ Ｐゴシック"/>
            </a:rPr>
            <a:t>ポイント下回っているものの、依然として類似団体及び全国平均を大きく上回っている状況が続いている。主な増加の要因は、施設管理に係る業務委託料、公に施設に係る指定管理料の増額、臨時的経費から経常的経費への移行によるものである。物件費については、定員適正化計画による新規採用職員の抑制に反比例し年々増加傾向にあることから、委託の見直し又は削減を図ることにより、物件費の抑制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124279</xdr:rowOff>
    </xdr:from>
    <xdr:to>
      <xdr:col>24</xdr:col>
      <xdr:colOff>31750</xdr:colOff>
      <xdr:row>18</xdr:row>
      <xdr:rowOff>72571</xdr:rowOff>
    </xdr:to>
    <xdr:cxnSp macro="">
      <xdr:nvCxnSpPr>
        <xdr:cNvPr id="126" name="直線コネクタ 125"/>
        <xdr:cNvCxnSpPr/>
      </xdr:nvCxnSpPr>
      <xdr:spPr>
        <a:xfrm>
          <a:off x="15671800" y="3038929"/>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124279</xdr:rowOff>
    </xdr:from>
    <xdr:to>
      <xdr:col>22</xdr:col>
      <xdr:colOff>565150</xdr:colOff>
      <xdr:row>17</xdr:row>
      <xdr:rowOff>124279</xdr:rowOff>
    </xdr:to>
    <xdr:cxnSp macro="">
      <xdr:nvCxnSpPr>
        <xdr:cNvPr id="129" name="直線コネクタ 128"/>
        <xdr:cNvCxnSpPr/>
      </xdr:nvCxnSpPr>
      <xdr:spPr>
        <a:xfrm>
          <a:off x="14782800" y="30389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102507</xdr:rowOff>
    </xdr:from>
    <xdr:to>
      <xdr:col>21</xdr:col>
      <xdr:colOff>361950</xdr:colOff>
      <xdr:row>17</xdr:row>
      <xdr:rowOff>124279</xdr:rowOff>
    </xdr:to>
    <xdr:cxnSp macro="">
      <xdr:nvCxnSpPr>
        <xdr:cNvPr id="132" name="直線コネクタ 131"/>
        <xdr:cNvCxnSpPr/>
      </xdr:nvCxnSpPr>
      <xdr:spPr>
        <a:xfrm>
          <a:off x="13893800" y="30171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102507</xdr:rowOff>
    </xdr:from>
    <xdr:to>
      <xdr:col>20</xdr:col>
      <xdr:colOff>158750</xdr:colOff>
      <xdr:row>18</xdr:row>
      <xdr:rowOff>94343</xdr:rowOff>
    </xdr:to>
    <xdr:cxnSp macro="">
      <xdr:nvCxnSpPr>
        <xdr:cNvPr id="135" name="直線コネクタ 134"/>
        <xdr:cNvCxnSpPr/>
      </xdr:nvCxnSpPr>
      <xdr:spPr>
        <a:xfrm flipV="1">
          <a:off x="13004800" y="30171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21771</xdr:rowOff>
    </xdr:from>
    <xdr:to>
      <xdr:col>24</xdr:col>
      <xdr:colOff>82550</xdr:colOff>
      <xdr:row>18</xdr:row>
      <xdr:rowOff>123371</xdr:rowOff>
    </xdr:to>
    <xdr:sp macro="" textlink="">
      <xdr:nvSpPr>
        <xdr:cNvPr id="145" name="円/楕円 144"/>
        <xdr:cNvSpPr/>
      </xdr:nvSpPr>
      <xdr:spPr>
        <a:xfrm>
          <a:off x="164592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165298</xdr:rowOff>
    </xdr:from>
    <xdr:ext cx="762000" cy="259045"/>
    <xdr:sp macro="" textlink="">
      <xdr:nvSpPr>
        <xdr:cNvPr id="146" name="物件費該当値テキスト"/>
        <xdr:cNvSpPr txBox="1"/>
      </xdr:nvSpPr>
      <xdr:spPr>
        <a:xfrm>
          <a:off x="16598900" y="3079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73479</xdr:rowOff>
    </xdr:from>
    <xdr:to>
      <xdr:col>22</xdr:col>
      <xdr:colOff>615950</xdr:colOff>
      <xdr:row>18</xdr:row>
      <xdr:rowOff>3629</xdr:rowOff>
    </xdr:to>
    <xdr:sp macro="" textlink="">
      <xdr:nvSpPr>
        <xdr:cNvPr id="147" name="円/楕円 146"/>
        <xdr:cNvSpPr/>
      </xdr:nvSpPr>
      <xdr:spPr>
        <a:xfrm>
          <a:off x="15621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159856</xdr:rowOff>
    </xdr:from>
    <xdr:ext cx="736600" cy="259045"/>
    <xdr:sp macro="" textlink="">
      <xdr:nvSpPr>
        <xdr:cNvPr id="148" name="テキスト ボックス 147"/>
        <xdr:cNvSpPr txBox="1"/>
      </xdr:nvSpPr>
      <xdr:spPr>
        <a:xfrm>
          <a:off x="15290800" y="3074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73479</xdr:rowOff>
    </xdr:from>
    <xdr:to>
      <xdr:col>21</xdr:col>
      <xdr:colOff>412750</xdr:colOff>
      <xdr:row>18</xdr:row>
      <xdr:rowOff>3629</xdr:rowOff>
    </xdr:to>
    <xdr:sp macro="" textlink="">
      <xdr:nvSpPr>
        <xdr:cNvPr id="149" name="円/楕円 148"/>
        <xdr:cNvSpPr/>
      </xdr:nvSpPr>
      <xdr:spPr>
        <a:xfrm>
          <a:off x="14732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159856</xdr:rowOff>
    </xdr:from>
    <xdr:ext cx="762000" cy="259045"/>
    <xdr:sp macro="" textlink="">
      <xdr:nvSpPr>
        <xdr:cNvPr id="150" name="テキスト ボックス 149"/>
        <xdr:cNvSpPr txBox="1"/>
      </xdr:nvSpPr>
      <xdr:spPr>
        <a:xfrm>
          <a:off x="14401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51707</xdr:rowOff>
    </xdr:from>
    <xdr:to>
      <xdr:col>20</xdr:col>
      <xdr:colOff>209550</xdr:colOff>
      <xdr:row>17</xdr:row>
      <xdr:rowOff>153307</xdr:rowOff>
    </xdr:to>
    <xdr:sp macro="" textlink="">
      <xdr:nvSpPr>
        <xdr:cNvPr id="151" name="円/楕円 150"/>
        <xdr:cNvSpPr/>
      </xdr:nvSpPr>
      <xdr:spPr>
        <a:xfrm>
          <a:off x="13843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138084</xdr:rowOff>
    </xdr:from>
    <xdr:ext cx="762000" cy="259045"/>
    <xdr:sp macro="" textlink="">
      <xdr:nvSpPr>
        <xdr:cNvPr id="152" name="テキスト ボックス 151"/>
        <xdr:cNvSpPr txBox="1"/>
      </xdr:nvSpPr>
      <xdr:spPr>
        <a:xfrm>
          <a:off x="13512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43543</xdr:rowOff>
    </xdr:from>
    <xdr:to>
      <xdr:col>19</xdr:col>
      <xdr:colOff>6350</xdr:colOff>
      <xdr:row>18</xdr:row>
      <xdr:rowOff>145143</xdr:rowOff>
    </xdr:to>
    <xdr:sp macro="" textlink="">
      <xdr:nvSpPr>
        <xdr:cNvPr id="153" name="円/楕円 152"/>
        <xdr:cNvSpPr/>
      </xdr:nvSpPr>
      <xdr:spPr>
        <a:xfrm>
          <a:off x="12954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129920</xdr:rowOff>
    </xdr:from>
    <xdr:ext cx="762000" cy="259045"/>
    <xdr:sp macro="" textlink="">
      <xdr:nvSpPr>
        <xdr:cNvPr id="154" name="テキスト ボックス 153"/>
        <xdr:cNvSpPr txBox="1"/>
      </xdr:nvSpPr>
      <xdr:spPr>
        <a:xfrm>
          <a:off x="12623800" y="321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0.4</a:t>
          </a:r>
          <a:r>
            <a:rPr kumimoji="1" lang="ja-JP" altLang="en-US" sz="1300">
              <a:latin typeface="ＭＳ Ｐゴシック"/>
            </a:rPr>
            <a:t>ポイント減少し、全国平均を</a:t>
          </a:r>
          <a:r>
            <a:rPr kumimoji="1" lang="en-US" altLang="ja-JP" sz="1300">
              <a:latin typeface="ＭＳ Ｐゴシック"/>
            </a:rPr>
            <a:t>2.9</a:t>
          </a:r>
          <a:r>
            <a:rPr kumimoji="1" lang="ja-JP" altLang="en-US" sz="1300">
              <a:latin typeface="ＭＳ Ｐゴシック"/>
            </a:rPr>
            <a:t>ポイント下回っているものの、依然として類似団体及び三重県の平均を上回っている。扶助費の増減の主な要因は、生活保護費であると考えられるが、社会保障関係経費は、社会経済情勢や制度改正に大きな影響を受けることから、改善できる点がないか精査を行い、適正な執行管理により財政への影響を軽減するように努め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44450</xdr:rowOff>
    </xdr:to>
    <xdr:cxnSp macro="">
      <xdr:nvCxnSpPr>
        <xdr:cNvPr id="187" name="直線コネクタ 186"/>
        <xdr:cNvCxnSpPr/>
      </xdr:nvCxnSpPr>
      <xdr:spPr>
        <a:xfrm flipV="1">
          <a:off x="3987800" y="97663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165100</xdr:rowOff>
    </xdr:from>
    <xdr:to>
      <xdr:col>5</xdr:col>
      <xdr:colOff>549275</xdr:colOff>
      <xdr:row>57</xdr:row>
      <xdr:rowOff>44450</xdr:rowOff>
    </xdr:to>
    <xdr:cxnSp macro="">
      <xdr:nvCxnSpPr>
        <xdr:cNvPr id="190" name="直線コネクタ 189"/>
        <xdr:cNvCxnSpPr/>
      </xdr:nvCxnSpPr>
      <xdr:spPr>
        <a:xfrm>
          <a:off x="3098800" y="9766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165100</xdr:rowOff>
    </xdr:from>
    <xdr:to>
      <xdr:col>4</xdr:col>
      <xdr:colOff>346075</xdr:colOff>
      <xdr:row>56</xdr:row>
      <xdr:rowOff>165100</xdr:rowOff>
    </xdr:to>
    <xdr:cxnSp macro="">
      <xdr:nvCxnSpPr>
        <xdr:cNvPr id="193" name="直線コネクタ 192"/>
        <xdr:cNvCxnSpPr/>
      </xdr:nvCxnSpPr>
      <xdr:spPr>
        <a:xfrm>
          <a:off x="2209800" y="976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165100</xdr:rowOff>
    </xdr:from>
    <xdr:to>
      <xdr:col>3</xdr:col>
      <xdr:colOff>142875</xdr:colOff>
      <xdr:row>57</xdr:row>
      <xdr:rowOff>146050</xdr:rowOff>
    </xdr:to>
    <xdr:cxnSp macro="">
      <xdr:nvCxnSpPr>
        <xdr:cNvPr id="196" name="直線コネクタ 195"/>
        <xdr:cNvCxnSpPr/>
      </xdr:nvCxnSpPr>
      <xdr:spPr>
        <a:xfrm flipV="1">
          <a:off x="1320800" y="9766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6" name="円/楕円 205"/>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7"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165100</xdr:rowOff>
    </xdr:from>
    <xdr:to>
      <xdr:col>5</xdr:col>
      <xdr:colOff>600075</xdr:colOff>
      <xdr:row>57</xdr:row>
      <xdr:rowOff>95250</xdr:rowOff>
    </xdr:to>
    <xdr:sp macro="" textlink="">
      <xdr:nvSpPr>
        <xdr:cNvPr id="208" name="円/楕円 207"/>
        <xdr:cNvSpPr/>
      </xdr:nvSpPr>
      <xdr:spPr>
        <a:xfrm>
          <a:off x="3937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209" name="テキスト ボックス 208"/>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114300</xdr:rowOff>
    </xdr:from>
    <xdr:to>
      <xdr:col>4</xdr:col>
      <xdr:colOff>396875</xdr:colOff>
      <xdr:row>57</xdr:row>
      <xdr:rowOff>44450</xdr:rowOff>
    </xdr:to>
    <xdr:sp macro="" textlink="">
      <xdr:nvSpPr>
        <xdr:cNvPr id="210" name="円/楕円 209"/>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29227</xdr:rowOff>
    </xdr:from>
    <xdr:ext cx="762000" cy="259045"/>
    <xdr:sp macro="" textlink="">
      <xdr:nvSpPr>
        <xdr:cNvPr id="211" name="テキスト ボックス 210"/>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2" name="円/楕円 211"/>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3" name="テキスト ボックス 212"/>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214" name="円/楕円 213"/>
        <xdr:cNvSpPr/>
      </xdr:nvSpPr>
      <xdr:spPr>
        <a:xfrm>
          <a:off x="1270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10177</xdr:rowOff>
    </xdr:from>
    <xdr:ext cx="762000" cy="259045"/>
    <xdr:sp macro="" textlink="">
      <xdr:nvSpPr>
        <xdr:cNvPr id="215" name="テキスト ボックス 214"/>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類似団体の平均よりは低い状態が続いているものの年々増加傾向にあり、前年度に比べ</a:t>
          </a:r>
          <a:r>
            <a:rPr kumimoji="1" lang="en-US" altLang="ja-JP" sz="1300">
              <a:latin typeface="ＭＳ Ｐゴシック"/>
            </a:rPr>
            <a:t>0.8</a:t>
          </a:r>
          <a:r>
            <a:rPr kumimoji="1" lang="ja-JP" altLang="en-US" sz="1300">
              <a:latin typeface="ＭＳ Ｐゴシック"/>
            </a:rPr>
            <a:t>ポイント増加している。その要因としては、高齢化に伴う国民健康保険事業、後期高齢者医療事業及び介護保険事業への繰出金の増加である。各特別会計とも料金収入や保険料収入の向上はもちろんであるが、保険料の適正化を図るなど、税収を主な財源とする普通会計の負担額を減らすよう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142240</xdr:rowOff>
    </xdr:to>
    <xdr:cxnSp macro="">
      <xdr:nvCxnSpPr>
        <xdr:cNvPr id="248" name="直線コネクタ 247"/>
        <xdr:cNvCxnSpPr/>
      </xdr:nvCxnSpPr>
      <xdr:spPr>
        <a:xfrm>
          <a:off x="15671800" y="96901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56</xdr:row>
      <xdr:rowOff>88900</xdr:rowOff>
    </xdr:to>
    <xdr:cxnSp macro="">
      <xdr:nvCxnSpPr>
        <xdr:cNvPr id="251" name="直線コネクタ 250"/>
        <xdr:cNvCxnSpPr/>
      </xdr:nvCxnSpPr>
      <xdr:spPr>
        <a:xfrm>
          <a:off x="14782800" y="9682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xdr:rowOff>
    </xdr:from>
    <xdr:to>
      <xdr:col>21</xdr:col>
      <xdr:colOff>361950</xdr:colOff>
      <xdr:row>56</xdr:row>
      <xdr:rowOff>81280</xdr:rowOff>
    </xdr:to>
    <xdr:cxnSp macro="">
      <xdr:nvCxnSpPr>
        <xdr:cNvPr id="254" name="直線コネクタ 253"/>
        <xdr:cNvCxnSpPr/>
      </xdr:nvCxnSpPr>
      <xdr:spPr>
        <a:xfrm>
          <a:off x="13893800" y="96139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xdr:rowOff>
    </xdr:from>
    <xdr:to>
      <xdr:col>20</xdr:col>
      <xdr:colOff>158750</xdr:colOff>
      <xdr:row>56</xdr:row>
      <xdr:rowOff>12700</xdr:rowOff>
    </xdr:to>
    <xdr:cxnSp macro="">
      <xdr:nvCxnSpPr>
        <xdr:cNvPr id="257" name="直線コネクタ 256"/>
        <xdr:cNvCxnSpPr/>
      </xdr:nvCxnSpPr>
      <xdr:spPr>
        <a:xfrm>
          <a:off x="13004800" y="92710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67" name="円/楕円 266"/>
        <xdr:cNvSpPr/>
      </xdr:nvSpPr>
      <xdr:spPr>
        <a:xfrm>
          <a:off x="164592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107967</xdr:rowOff>
    </xdr:from>
    <xdr:ext cx="762000" cy="259045"/>
    <xdr:sp macro="" textlink="">
      <xdr:nvSpPr>
        <xdr:cNvPr id="268" name="その他該当値テキスト"/>
        <xdr:cNvSpPr txBox="1"/>
      </xdr:nvSpPr>
      <xdr:spPr>
        <a:xfrm>
          <a:off x="165989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9" name="円/楕円 268"/>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70" name="テキスト ボックス 269"/>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71" name="円/楕円 270"/>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72" name="テキスト ボックス 271"/>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133350</xdr:rowOff>
    </xdr:from>
    <xdr:to>
      <xdr:col>20</xdr:col>
      <xdr:colOff>209550</xdr:colOff>
      <xdr:row>56</xdr:row>
      <xdr:rowOff>63500</xdr:rowOff>
    </xdr:to>
    <xdr:sp macro="" textlink="">
      <xdr:nvSpPr>
        <xdr:cNvPr id="273" name="円/楕円 272"/>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74" name="テキスト ボックス 273"/>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133350</xdr:rowOff>
    </xdr:from>
    <xdr:to>
      <xdr:col>19</xdr:col>
      <xdr:colOff>6350</xdr:colOff>
      <xdr:row>54</xdr:row>
      <xdr:rowOff>63500</xdr:rowOff>
    </xdr:to>
    <xdr:sp macro="" textlink="">
      <xdr:nvSpPr>
        <xdr:cNvPr id="275" name="円/楕円 274"/>
        <xdr:cNvSpPr/>
      </xdr:nvSpPr>
      <xdr:spPr>
        <a:xfrm>
          <a:off x="12954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73677</xdr:rowOff>
    </xdr:from>
    <xdr:ext cx="762000" cy="259045"/>
    <xdr:sp macro="" textlink="">
      <xdr:nvSpPr>
        <xdr:cNvPr id="276" name="テキスト ボックス 275"/>
        <xdr:cNvSpPr txBox="1"/>
      </xdr:nvSpPr>
      <xdr:spPr>
        <a:xfrm>
          <a:off x="12623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前年度に比べ</a:t>
          </a:r>
          <a:r>
            <a:rPr kumimoji="1" lang="en-US" altLang="ja-JP" sz="1300">
              <a:latin typeface="+mn-ea"/>
              <a:ea typeface="+mn-ea"/>
            </a:rPr>
            <a:t>0.9</a:t>
          </a:r>
          <a:r>
            <a:rPr kumimoji="1" lang="ja-JP" altLang="en-US" sz="1300">
              <a:latin typeface="+mn-ea"/>
              <a:ea typeface="+mn-ea"/>
            </a:rPr>
            <a:t>ポイント減少しているものの、依然として</a:t>
          </a:r>
          <a:r>
            <a:rPr kumimoji="1" lang="ja-JP" altLang="ja-JP" sz="1300">
              <a:solidFill>
                <a:schemeClr val="dk1"/>
              </a:solidFill>
              <a:effectLst/>
              <a:latin typeface="+mn-ea"/>
              <a:ea typeface="+mn-ea"/>
              <a:cs typeface="+mn-cs"/>
            </a:rPr>
            <a:t>全国及び三重県の平均を上回っている。</a:t>
          </a:r>
          <a:r>
            <a:rPr kumimoji="1" lang="ja-JP" altLang="en-US" sz="1300">
              <a:solidFill>
                <a:schemeClr val="dk1"/>
              </a:solidFill>
              <a:effectLst/>
              <a:latin typeface="+mn-ea"/>
              <a:ea typeface="+mn-ea"/>
              <a:cs typeface="+mn-cs"/>
            </a:rPr>
            <a:t>減少の主な要因は、一部事務組合である三重紀北消防組合に対する負担金の一時的な減少である。しかしながら、今後も一部事務組合、市立総合病院に対する負担金の増加の懸念があり、また、経常化している補助金も増えていることから、負担金及び補助金の適正化を図り、見直しや削減により補助費等の増加の抑制に努める。</a:t>
          </a:r>
          <a:endParaRPr kumimoji="1" lang="ja-JP" altLang="en-US" sz="1300">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10414</xdr:rowOff>
    </xdr:from>
    <xdr:to>
      <xdr:col>24</xdr:col>
      <xdr:colOff>31750</xdr:colOff>
      <xdr:row>37</xdr:row>
      <xdr:rowOff>51562</xdr:rowOff>
    </xdr:to>
    <xdr:cxnSp macro="">
      <xdr:nvCxnSpPr>
        <xdr:cNvPr id="306" name="直線コネクタ 305"/>
        <xdr:cNvCxnSpPr/>
      </xdr:nvCxnSpPr>
      <xdr:spPr>
        <a:xfrm flipV="1">
          <a:off x="15671800" y="635406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42418</xdr:rowOff>
    </xdr:from>
    <xdr:to>
      <xdr:col>22</xdr:col>
      <xdr:colOff>565150</xdr:colOff>
      <xdr:row>37</xdr:row>
      <xdr:rowOff>51562</xdr:rowOff>
    </xdr:to>
    <xdr:cxnSp macro="">
      <xdr:nvCxnSpPr>
        <xdr:cNvPr id="309" name="直線コネクタ 308"/>
        <xdr:cNvCxnSpPr/>
      </xdr:nvCxnSpPr>
      <xdr:spPr>
        <a:xfrm>
          <a:off x="14782800" y="63860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42418</xdr:rowOff>
    </xdr:from>
    <xdr:to>
      <xdr:col>21</xdr:col>
      <xdr:colOff>361950</xdr:colOff>
      <xdr:row>37</xdr:row>
      <xdr:rowOff>51562</xdr:rowOff>
    </xdr:to>
    <xdr:cxnSp macro="">
      <xdr:nvCxnSpPr>
        <xdr:cNvPr id="312" name="直線コネクタ 311"/>
        <xdr:cNvCxnSpPr/>
      </xdr:nvCxnSpPr>
      <xdr:spPr>
        <a:xfrm flipV="1">
          <a:off x="13893800" y="63860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147574</xdr:rowOff>
    </xdr:to>
    <xdr:cxnSp macro="">
      <xdr:nvCxnSpPr>
        <xdr:cNvPr id="315" name="直線コネクタ 314"/>
        <xdr:cNvCxnSpPr/>
      </xdr:nvCxnSpPr>
      <xdr:spPr>
        <a:xfrm flipV="1">
          <a:off x="13004800" y="639521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131064</xdr:rowOff>
    </xdr:from>
    <xdr:to>
      <xdr:col>24</xdr:col>
      <xdr:colOff>82550</xdr:colOff>
      <xdr:row>37</xdr:row>
      <xdr:rowOff>61214</xdr:rowOff>
    </xdr:to>
    <xdr:sp macro="" textlink="">
      <xdr:nvSpPr>
        <xdr:cNvPr id="325" name="円/楕円 324"/>
        <xdr:cNvSpPr/>
      </xdr:nvSpPr>
      <xdr:spPr>
        <a:xfrm>
          <a:off x="16459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103141</xdr:rowOff>
    </xdr:from>
    <xdr:ext cx="762000" cy="259045"/>
    <xdr:sp macro="" textlink="">
      <xdr:nvSpPr>
        <xdr:cNvPr id="326" name="補助費等該当値テキスト"/>
        <xdr:cNvSpPr txBox="1"/>
      </xdr:nvSpPr>
      <xdr:spPr>
        <a:xfrm>
          <a:off x="165989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27" name="円/楕円 326"/>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28" name="テキスト ボックス 327"/>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163068</xdr:rowOff>
    </xdr:from>
    <xdr:to>
      <xdr:col>21</xdr:col>
      <xdr:colOff>412750</xdr:colOff>
      <xdr:row>37</xdr:row>
      <xdr:rowOff>93218</xdr:rowOff>
    </xdr:to>
    <xdr:sp macro="" textlink="">
      <xdr:nvSpPr>
        <xdr:cNvPr id="329" name="円/楕円 328"/>
        <xdr:cNvSpPr/>
      </xdr:nvSpPr>
      <xdr:spPr>
        <a:xfrm>
          <a:off x="14732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77995</xdr:rowOff>
    </xdr:from>
    <xdr:ext cx="762000" cy="259045"/>
    <xdr:sp macro="" textlink="">
      <xdr:nvSpPr>
        <xdr:cNvPr id="330" name="テキスト ボックス 329"/>
        <xdr:cNvSpPr txBox="1"/>
      </xdr:nvSpPr>
      <xdr:spPr>
        <a:xfrm>
          <a:off x="14401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762</xdr:rowOff>
    </xdr:from>
    <xdr:to>
      <xdr:col>20</xdr:col>
      <xdr:colOff>209550</xdr:colOff>
      <xdr:row>37</xdr:row>
      <xdr:rowOff>102362</xdr:rowOff>
    </xdr:to>
    <xdr:sp macro="" textlink="">
      <xdr:nvSpPr>
        <xdr:cNvPr id="331" name="円/楕円 330"/>
        <xdr:cNvSpPr/>
      </xdr:nvSpPr>
      <xdr:spPr>
        <a:xfrm>
          <a:off x="13843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87139</xdr:rowOff>
    </xdr:from>
    <xdr:ext cx="762000" cy="259045"/>
    <xdr:sp macro="" textlink="">
      <xdr:nvSpPr>
        <xdr:cNvPr id="332" name="テキスト ボックス 331"/>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96774</xdr:rowOff>
    </xdr:from>
    <xdr:to>
      <xdr:col>19</xdr:col>
      <xdr:colOff>6350</xdr:colOff>
      <xdr:row>38</xdr:row>
      <xdr:rowOff>26924</xdr:rowOff>
    </xdr:to>
    <xdr:sp macro="" textlink="">
      <xdr:nvSpPr>
        <xdr:cNvPr id="333" name="円/楕円 332"/>
        <xdr:cNvSpPr/>
      </xdr:nvSpPr>
      <xdr:spPr>
        <a:xfrm>
          <a:off x="12954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11701</xdr:rowOff>
    </xdr:from>
    <xdr:ext cx="762000" cy="259045"/>
    <xdr:sp macro="" textlink="">
      <xdr:nvSpPr>
        <xdr:cNvPr id="334" name="テキスト ボックス 333"/>
        <xdr:cNvSpPr txBox="1"/>
      </xdr:nvSpPr>
      <xdr:spPr>
        <a:xfrm>
          <a:off x="12623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a:t>
          </a:r>
          <a:r>
            <a:rPr kumimoji="1" lang="en-US" altLang="ja-JP" sz="1300">
              <a:latin typeface="ＭＳ Ｐゴシック"/>
            </a:rPr>
            <a:t>0.9</a:t>
          </a:r>
          <a:r>
            <a:rPr kumimoji="1" lang="ja-JP" altLang="en-US" sz="1300">
              <a:latin typeface="ＭＳ Ｐゴシック"/>
            </a:rPr>
            <a:t>ポイント増加しており、類似団体、全国及び三重県の平均を上回っている。当市では、ここ数年東南海地震等の大規模災害に備えた学校耐震整備をはじめとし、喫緊に行う必要がある緊急防災・減災事業に多額の地方債を発行している。また、平成</a:t>
          </a:r>
          <a:r>
            <a:rPr kumimoji="1" lang="en-US" altLang="ja-JP" sz="1300">
              <a:latin typeface="ＭＳ Ｐゴシック"/>
            </a:rPr>
            <a:t>22</a:t>
          </a:r>
          <a:r>
            <a:rPr kumimoji="1" lang="ja-JP" altLang="en-US" sz="1300">
              <a:latin typeface="ＭＳ Ｐゴシック"/>
            </a:rPr>
            <a:t>年度に過疎地域に指定されて以降、償還期間の短い過疎対策事業債の発行も増えていることから、今後も公債費の増加が見込まれる。公債費を抑制するために、計画的な事業実施により公債費を下回る地方債発行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3175</xdr:rowOff>
    </xdr:from>
    <xdr:to>
      <xdr:col>7</xdr:col>
      <xdr:colOff>15875</xdr:colOff>
      <xdr:row>75</xdr:row>
      <xdr:rowOff>20320</xdr:rowOff>
    </xdr:to>
    <xdr:cxnSp macro="">
      <xdr:nvCxnSpPr>
        <xdr:cNvPr id="366" name="直線コネクタ 365"/>
        <xdr:cNvCxnSpPr/>
      </xdr:nvCxnSpPr>
      <xdr:spPr>
        <a:xfrm>
          <a:off x="3987800" y="1286192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165100</xdr:rowOff>
    </xdr:from>
    <xdr:to>
      <xdr:col>5</xdr:col>
      <xdr:colOff>549275</xdr:colOff>
      <xdr:row>75</xdr:row>
      <xdr:rowOff>3175</xdr:rowOff>
    </xdr:to>
    <xdr:cxnSp macro="">
      <xdr:nvCxnSpPr>
        <xdr:cNvPr id="369" name="直線コネクタ 368"/>
        <xdr:cNvCxnSpPr/>
      </xdr:nvCxnSpPr>
      <xdr:spPr>
        <a:xfrm>
          <a:off x="3098800" y="128524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157480</xdr:rowOff>
    </xdr:from>
    <xdr:to>
      <xdr:col>4</xdr:col>
      <xdr:colOff>346075</xdr:colOff>
      <xdr:row>74</xdr:row>
      <xdr:rowOff>165100</xdr:rowOff>
    </xdr:to>
    <xdr:cxnSp macro="">
      <xdr:nvCxnSpPr>
        <xdr:cNvPr id="372" name="直線コネクタ 371"/>
        <xdr:cNvCxnSpPr/>
      </xdr:nvCxnSpPr>
      <xdr:spPr>
        <a:xfrm>
          <a:off x="2209800" y="12844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157480</xdr:rowOff>
    </xdr:from>
    <xdr:to>
      <xdr:col>3</xdr:col>
      <xdr:colOff>142875</xdr:colOff>
      <xdr:row>74</xdr:row>
      <xdr:rowOff>163195</xdr:rowOff>
    </xdr:to>
    <xdr:cxnSp macro="">
      <xdr:nvCxnSpPr>
        <xdr:cNvPr id="375" name="直線コネクタ 374"/>
        <xdr:cNvCxnSpPr/>
      </xdr:nvCxnSpPr>
      <xdr:spPr>
        <a:xfrm flipV="1">
          <a:off x="1320800" y="128447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140970</xdr:rowOff>
    </xdr:from>
    <xdr:to>
      <xdr:col>7</xdr:col>
      <xdr:colOff>66675</xdr:colOff>
      <xdr:row>75</xdr:row>
      <xdr:rowOff>71120</xdr:rowOff>
    </xdr:to>
    <xdr:sp macro="" textlink="">
      <xdr:nvSpPr>
        <xdr:cNvPr id="385" name="円/楕円 384"/>
        <xdr:cNvSpPr/>
      </xdr:nvSpPr>
      <xdr:spPr>
        <a:xfrm>
          <a:off x="47752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157497</xdr:rowOff>
    </xdr:from>
    <xdr:ext cx="762000" cy="259045"/>
    <xdr:sp macro="" textlink="">
      <xdr:nvSpPr>
        <xdr:cNvPr id="386" name="公債費該当値テキスト"/>
        <xdr:cNvSpPr txBox="1"/>
      </xdr:nvSpPr>
      <xdr:spPr>
        <a:xfrm>
          <a:off x="4914900" y="1267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123825</xdr:rowOff>
    </xdr:from>
    <xdr:to>
      <xdr:col>5</xdr:col>
      <xdr:colOff>600075</xdr:colOff>
      <xdr:row>75</xdr:row>
      <xdr:rowOff>53975</xdr:rowOff>
    </xdr:to>
    <xdr:sp macro="" textlink="">
      <xdr:nvSpPr>
        <xdr:cNvPr id="387" name="円/楕円 386"/>
        <xdr:cNvSpPr/>
      </xdr:nvSpPr>
      <xdr:spPr>
        <a:xfrm>
          <a:off x="3937000" y="128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64152</xdr:rowOff>
    </xdr:from>
    <xdr:ext cx="736600" cy="259045"/>
    <xdr:sp macro="" textlink="">
      <xdr:nvSpPr>
        <xdr:cNvPr id="388" name="テキスト ボックス 387"/>
        <xdr:cNvSpPr txBox="1"/>
      </xdr:nvSpPr>
      <xdr:spPr>
        <a:xfrm>
          <a:off x="3606800" y="12580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114300</xdr:rowOff>
    </xdr:from>
    <xdr:to>
      <xdr:col>4</xdr:col>
      <xdr:colOff>396875</xdr:colOff>
      <xdr:row>75</xdr:row>
      <xdr:rowOff>44450</xdr:rowOff>
    </xdr:to>
    <xdr:sp macro="" textlink="">
      <xdr:nvSpPr>
        <xdr:cNvPr id="389" name="円/楕円 388"/>
        <xdr:cNvSpPr/>
      </xdr:nvSpPr>
      <xdr:spPr>
        <a:xfrm>
          <a:off x="3048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54627</xdr:rowOff>
    </xdr:from>
    <xdr:ext cx="762000" cy="259045"/>
    <xdr:sp macro="" textlink="">
      <xdr:nvSpPr>
        <xdr:cNvPr id="390" name="テキスト ボックス 389"/>
        <xdr:cNvSpPr txBox="1"/>
      </xdr:nvSpPr>
      <xdr:spPr>
        <a:xfrm>
          <a:off x="2717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106680</xdr:rowOff>
    </xdr:from>
    <xdr:to>
      <xdr:col>3</xdr:col>
      <xdr:colOff>193675</xdr:colOff>
      <xdr:row>75</xdr:row>
      <xdr:rowOff>36830</xdr:rowOff>
    </xdr:to>
    <xdr:sp macro="" textlink="">
      <xdr:nvSpPr>
        <xdr:cNvPr id="391" name="円/楕円 390"/>
        <xdr:cNvSpPr/>
      </xdr:nvSpPr>
      <xdr:spPr>
        <a:xfrm>
          <a:off x="2159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47007</xdr:rowOff>
    </xdr:from>
    <xdr:ext cx="762000" cy="259045"/>
    <xdr:sp macro="" textlink="">
      <xdr:nvSpPr>
        <xdr:cNvPr id="392" name="テキスト ボックス 391"/>
        <xdr:cNvSpPr txBox="1"/>
      </xdr:nvSpPr>
      <xdr:spPr>
        <a:xfrm>
          <a:off x="1828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112395</xdr:rowOff>
    </xdr:from>
    <xdr:to>
      <xdr:col>1</xdr:col>
      <xdr:colOff>676275</xdr:colOff>
      <xdr:row>75</xdr:row>
      <xdr:rowOff>42545</xdr:rowOff>
    </xdr:to>
    <xdr:sp macro="" textlink="">
      <xdr:nvSpPr>
        <xdr:cNvPr id="393" name="円/楕円 392"/>
        <xdr:cNvSpPr/>
      </xdr:nvSpPr>
      <xdr:spPr>
        <a:xfrm>
          <a:off x="1270000" y="1279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52722</xdr:rowOff>
    </xdr:from>
    <xdr:ext cx="762000" cy="259045"/>
    <xdr:sp macro="" textlink="">
      <xdr:nvSpPr>
        <xdr:cNvPr id="394" name="テキスト ボックス 393"/>
        <xdr:cNvSpPr txBox="1"/>
      </xdr:nvSpPr>
      <xdr:spPr>
        <a:xfrm>
          <a:off x="939800" y="12568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mn-ea"/>
              <a:ea typeface="+mn-ea"/>
            </a:rPr>
            <a:t>前年度に比べ</a:t>
          </a:r>
          <a:r>
            <a:rPr kumimoji="1" lang="en-US" altLang="ja-JP" sz="1300">
              <a:latin typeface="+mn-ea"/>
              <a:ea typeface="+mn-ea"/>
            </a:rPr>
            <a:t>0.9</a:t>
          </a:r>
          <a:r>
            <a:rPr kumimoji="1" lang="ja-JP" altLang="en-US" sz="1300">
              <a:latin typeface="+mn-ea"/>
              <a:ea typeface="+mn-ea"/>
            </a:rPr>
            <a:t>ポイント減少したものの、</a:t>
          </a:r>
          <a:r>
            <a:rPr kumimoji="1" lang="ja-JP" altLang="ja-JP" sz="1300">
              <a:solidFill>
                <a:schemeClr val="dk1"/>
              </a:solidFill>
              <a:effectLst/>
              <a:latin typeface="+mn-ea"/>
              <a:ea typeface="+mn-ea"/>
              <a:cs typeface="+mn-cs"/>
            </a:rPr>
            <a:t>依然とし</a:t>
          </a:r>
          <a:r>
            <a:rPr kumimoji="1" lang="ja-JP" altLang="en-US" sz="1300">
              <a:solidFill>
                <a:schemeClr val="dk1"/>
              </a:solidFill>
              <a:effectLst/>
              <a:latin typeface="+mn-ea"/>
              <a:ea typeface="+mn-ea"/>
              <a:cs typeface="+mn-cs"/>
            </a:rPr>
            <a:t>類似団体、</a:t>
          </a:r>
          <a:r>
            <a:rPr kumimoji="1" lang="ja-JP" altLang="ja-JP" sz="1300">
              <a:solidFill>
                <a:schemeClr val="dk1"/>
              </a:solidFill>
              <a:effectLst/>
              <a:latin typeface="+mn-ea"/>
              <a:ea typeface="+mn-ea"/>
              <a:cs typeface="+mn-cs"/>
            </a:rPr>
            <a:t>全国及び三重県の平均を上回</a:t>
          </a:r>
          <a:r>
            <a:rPr kumimoji="1" lang="ja-JP" altLang="en-US" sz="1300">
              <a:solidFill>
                <a:schemeClr val="dk1"/>
              </a:solidFill>
              <a:effectLst/>
              <a:latin typeface="+mn-ea"/>
              <a:ea typeface="+mn-ea"/>
              <a:cs typeface="+mn-cs"/>
            </a:rPr>
            <a:t>る状態が続いている。今年度の減少の要因は、退職手当、職員の若返りよる人件費の減少によるものである。物件費、扶助費については年々増加傾向にあることから、適正な執行管理により財政への影響を軽減するように努める。</a:t>
          </a:r>
          <a:endParaRPr kumimoji="1" lang="ja-JP" altLang="en-US" sz="1300">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146050</xdr:rowOff>
    </xdr:from>
    <xdr:to>
      <xdr:col>24</xdr:col>
      <xdr:colOff>31750</xdr:colOff>
      <xdr:row>79</xdr:row>
      <xdr:rowOff>8889</xdr:rowOff>
    </xdr:to>
    <xdr:cxnSp macro="">
      <xdr:nvCxnSpPr>
        <xdr:cNvPr id="427" name="直線コネクタ 426"/>
        <xdr:cNvCxnSpPr/>
      </xdr:nvCxnSpPr>
      <xdr:spPr>
        <a:xfrm flipV="1">
          <a:off x="15671800" y="1351915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58420</xdr:rowOff>
    </xdr:from>
    <xdr:to>
      <xdr:col>22</xdr:col>
      <xdr:colOff>565150</xdr:colOff>
      <xdr:row>79</xdr:row>
      <xdr:rowOff>8889</xdr:rowOff>
    </xdr:to>
    <xdr:cxnSp macro="">
      <xdr:nvCxnSpPr>
        <xdr:cNvPr id="430" name="直線コネクタ 429"/>
        <xdr:cNvCxnSpPr/>
      </xdr:nvCxnSpPr>
      <xdr:spPr>
        <a:xfrm>
          <a:off x="14782800" y="13431520"/>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146050</xdr:rowOff>
    </xdr:from>
    <xdr:to>
      <xdr:col>21</xdr:col>
      <xdr:colOff>361950</xdr:colOff>
      <xdr:row>78</xdr:row>
      <xdr:rowOff>58420</xdr:rowOff>
    </xdr:to>
    <xdr:cxnSp macro="">
      <xdr:nvCxnSpPr>
        <xdr:cNvPr id="433" name="直線コネクタ 432"/>
        <xdr:cNvCxnSpPr/>
      </xdr:nvCxnSpPr>
      <xdr:spPr>
        <a:xfrm>
          <a:off x="13893800" y="133477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146050</xdr:rowOff>
    </xdr:from>
    <xdr:to>
      <xdr:col>20</xdr:col>
      <xdr:colOff>158750</xdr:colOff>
      <xdr:row>78</xdr:row>
      <xdr:rowOff>96520</xdr:rowOff>
    </xdr:to>
    <xdr:cxnSp macro="">
      <xdr:nvCxnSpPr>
        <xdr:cNvPr id="436" name="直線コネクタ 435"/>
        <xdr:cNvCxnSpPr/>
      </xdr:nvCxnSpPr>
      <xdr:spPr>
        <a:xfrm flipV="1">
          <a:off x="13004800" y="133477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95250</xdr:rowOff>
    </xdr:from>
    <xdr:to>
      <xdr:col>24</xdr:col>
      <xdr:colOff>82550</xdr:colOff>
      <xdr:row>79</xdr:row>
      <xdr:rowOff>25400</xdr:rowOff>
    </xdr:to>
    <xdr:sp macro="" textlink="">
      <xdr:nvSpPr>
        <xdr:cNvPr id="446" name="円/楕円 445"/>
        <xdr:cNvSpPr/>
      </xdr:nvSpPr>
      <xdr:spPr>
        <a:xfrm>
          <a:off x="16459200" y="1346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67327</xdr:rowOff>
    </xdr:from>
    <xdr:ext cx="762000" cy="259045"/>
    <xdr:sp macro="" textlink="">
      <xdr:nvSpPr>
        <xdr:cNvPr id="447" name="公債費以外該当値テキスト"/>
        <xdr:cNvSpPr txBox="1"/>
      </xdr:nvSpPr>
      <xdr:spPr>
        <a:xfrm>
          <a:off x="165989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129539</xdr:rowOff>
    </xdr:from>
    <xdr:to>
      <xdr:col>22</xdr:col>
      <xdr:colOff>615950</xdr:colOff>
      <xdr:row>79</xdr:row>
      <xdr:rowOff>59689</xdr:rowOff>
    </xdr:to>
    <xdr:sp macro="" textlink="">
      <xdr:nvSpPr>
        <xdr:cNvPr id="448" name="円/楕円 447"/>
        <xdr:cNvSpPr/>
      </xdr:nvSpPr>
      <xdr:spPr>
        <a:xfrm>
          <a:off x="15621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44466</xdr:rowOff>
    </xdr:from>
    <xdr:ext cx="736600" cy="259045"/>
    <xdr:sp macro="" textlink="">
      <xdr:nvSpPr>
        <xdr:cNvPr id="449" name="テキスト ボックス 448"/>
        <xdr:cNvSpPr txBox="1"/>
      </xdr:nvSpPr>
      <xdr:spPr>
        <a:xfrm>
          <a:off x="15290800" y="13589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7620</xdr:rowOff>
    </xdr:from>
    <xdr:to>
      <xdr:col>21</xdr:col>
      <xdr:colOff>412750</xdr:colOff>
      <xdr:row>78</xdr:row>
      <xdr:rowOff>109220</xdr:rowOff>
    </xdr:to>
    <xdr:sp macro="" textlink="">
      <xdr:nvSpPr>
        <xdr:cNvPr id="450" name="円/楕円 449"/>
        <xdr:cNvSpPr/>
      </xdr:nvSpPr>
      <xdr:spPr>
        <a:xfrm>
          <a:off x="14732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93997</xdr:rowOff>
    </xdr:from>
    <xdr:ext cx="762000" cy="259045"/>
    <xdr:sp macro="" textlink="">
      <xdr:nvSpPr>
        <xdr:cNvPr id="451" name="テキスト ボックス 450"/>
        <xdr:cNvSpPr txBox="1"/>
      </xdr:nvSpPr>
      <xdr:spPr>
        <a:xfrm>
          <a:off x="14401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95250</xdr:rowOff>
    </xdr:from>
    <xdr:to>
      <xdr:col>20</xdr:col>
      <xdr:colOff>209550</xdr:colOff>
      <xdr:row>78</xdr:row>
      <xdr:rowOff>25400</xdr:rowOff>
    </xdr:to>
    <xdr:sp macro="" textlink="">
      <xdr:nvSpPr>
        <xdr:cNvPr id="452" name="円/楕円 451"/>
        <xdr:cNvSpPr/>
      </xdr:nvSpPr>
      <xdr:spPr>
        <a:xfrm>
          <a:off x="13843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10177</xdr:rowOff>
    </xdr:from>
    <xdr:ext cx="762000" cy="259045"/>
    <xdr:sp macro="" textlink="">
      <xdr:nvSpPr>
        <xdr:cNvPr id="453" name="テキスト ボックス 452"/>
        <xdr:cNvSpPr txBox="1"/>
      </xdr:nvSpPr>
      <xdr:spPr>
        <a:xfrm>
          <a:off x="13512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45720</xdr:rowOff>
    </xdr:from>
    <xdr:to>
      <xdr:col>19</xdr:col>
      <xdr:colOff>6350</xdr:colOff>
      <xdr:row>78</xdr:row>
      <xdr:rowOff>147320</xdr:rowOff>
    </xdr:to>
    <xdr:sp macro="" textlink="">
      <xdr:nvSpPr>
        <xdr:cNvPr id="454" name="円/楕円 453"/>
        <xdr:cNvSpPr/>
      </xdr:nvSpPr>
      <xdr:spPr>
        <a:xfrm>
          <a:off x="12954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132097</xdr:rowOff>
    </xdr:from>
    <xdr:ext cx="762000" cy="259045"/>
    <xdr:sp macro="" textlink="">
      <xdr:nvSpPr>
        <xdr:cNvPr id="455" name="テキスト ボックス 454"/>
        <xdr:cNvSpPr txBox="1"/>
      </xdr:nvSpPr>
      <xdr:spPr>
        <a:xfrm>
          <a:off x="12623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三重県尾鷲市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10579</xdr:rowOff>
    </xdr:from>
    <xdr:to>
      <xdr:col>4</xdr:col>
      <xdr:colOff>1117600</xdr:colOff>
      <xdr:row>17</xdr:row>
      <xdr:rowOff>96164</xdr:rowOff>
    </xdr:to>
    <xdr:cxnSp macro="">
      <xdr:nvCxnSpPr>
        <xdr:cNvPr id="50" name="直線コネクタ 49"/>
        <xdr:cNvCxnSpPr/>
      </xdr:nvCxnSpPr>
      <xdr:spPr bwMode="auto">
        <a:xfrm>
          <a:off x="5003800" y="2972854"/>
          <a:ext cx="647700" cy="85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80941</xdr:rowOff>
    </xdr:from>
    <xdr:ext cx="762000" cy="259045"/>
    <xdr:sp macro="" textlink="">
      <xdr:nvSpPr>
        <xdr:cNvPr id="51" name="人口1人当たり決算額の推移平均値テキスト130"/>
        <xdr:cNvSpPr txBox="1"/>
      </xdr:nvSpPr>
      <xdr:spPr>
        <a:xfrm>
          <a:off x="5740400" y="30432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168542</xdr:rowOff>
    </xdr:from>
    <xdr:to>
      <xdr:col>4</xdr:col>
      <xdr:colOff>469900</xdr:colOff>
      <xdr:row>17</xdr:row>
      <xdr:rowOff>10579</xdr:rowOff>
    </xdr:to>
    <xdr:cxnSp macro="">
      <xdr:nvCxnSpPr>
        <xdr:cNvPr id="53" name="直線コネクタ 52"/>
        <xdr:cNvCxnSpPr/>
      </xdr:nvCxnSpPr>
      <xdr:spPr bwMode="auto">
        <a:xfrm>
          <a:off x="4305300" y="2959367"/>
          <a:ext cx="698500" cy="134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168542</xdr:rowOff>
    </xdr:from>
    <xdr:to>
      <xdr:col>3</xdr:col>
      <xdr:colOff>904875</xdr:colOff>
      <xdr:row>17</xdr:row>
      <xdr:rowOff>44323</xdr:rowOff>
    </xdr:to>
    <xdr:cxnSp macro="">
      <xdr:nvCxnSpPr>
        <xdr:cNvPr id="56" name="直線コネクタ 55"/>
        <xdr:cNvCxnSpPr/>
      </xdr:nvCxnSpPr>
      <xdr:spPr bwMode="auto">
        <a:xfrm flipV="1">
          <a:off x="3606800" y="2959367"/>
          <a:ext cx="698500" cy="47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26759</xdr:rowOff>
    </xdr:from>
    <xdr:to>
      <xdr:col>3</xdr:col>
      <xdr:colOff>206375</xdr:colOff>
      <xdr:row>17</xdr:row>
      <xdr:rowOff>44323</xdr:rowOff>
    </xdr:to>
    <xdr:cxnSp macro="">
      <xdr:nvCxnSpPr>
        <xdr:cNvPr id="59" name="直線コネクタ 58"/>
        <xdr:cNvCxnSpPr/>
      </xdr:nvCxnSpPr>
      <xdr:spPr bwMode="auto">
        <a:xfrm>
          <a:off x="2908300" y="2989034"/>
          <a:ext cx="698500" cy="17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45364</xdr:rowOff>
    </xdr:from>
    <xdr:to>
      <xdr:col>5</xdr:col>
      <xdr:colOff>34925</xdr:colOff>
      <xdr:row>17</xdr:row>
      <xdr:rowOff>146964</xdr:rowOff>
    </xdr:to>
    <xdr:sp macro="" textlink="">
      <xdr:nvSpPr>
        <xdr:cNvPr id="69" name="円/楕円 68"/>
        <xdr:cNvSpPr/>
      </xdr:nvSpPr>
      <xdr:spPr bwMode="auto">
        <a:xfrm>
          <a:off x="5600700" y="3007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61891</xdr:rowOff>
    </xdr:from>
    <xdr:ext cx="762000" cy="259045"/>
    <xdr:sp macro="" textlink="">
      <xdr:nvSpPr>
        <xdr:cNvPr id="70" name="人口1人当たり決算額の推移該当値テキスト130"/>
        <xdr:cNvSpPr txBox="1"/>
      </xdr:nvSpPr>
      <xdr:spPr>
        <a:xfrm>
          <a:off x="5740400" y="2852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99,178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131229</xdr:rowOff>
    </xdr:from>
    <xdr:to>
      <xdr:col>4</xdr:col>
      <xdr:colOff>520700</xdr:colOff>
      <xdr:row>17</xdr:row>
      <xdr:rowOff>61379</xdr:rowOff>
    </xdr:to>
    <xdr:sp macro="" textlink="">
      <xdr:nvSpPr>
        <xdr:cNvPr id="71" name="円/楕円 70"/>
        <xdr:cNvSpPr/>
      </xdr:nvSpPr>
      <xdr:spPr bwMode="auto">
        <a:xfrm>
          <a:off x="4953000" y="29220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71556</xdr:rowOff>
    </xdr:from>
    <xdr:ext cx="736600" cy="259045"/>
    <xdr:sp macro="" textlink="">
      <xdr:nvSpPr>
        <xdr:cNvPr id="72" name="テキスト ボックス 71"/>
        <xdr:cNvSpPr txBox="1"/>
      </xdr:nvSpPr>
      <xdr:spPr>
        <a:xfrm>
          <a:off x="4622800" y="269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105,917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117742</xdr:rowOff>
    </xdr:from>
    <xdr:to>
      <xdr:col>3</xdr:col>
      <xdr:colOff>955675</xdr:colOff>
      <xdr:row>17</xdr:row>
      <xdr:rowOff>47892</xdr:rowOff>
    </xdr:to>
    <xdr:sp macro="" textlink="">
      <xdr:nvSpPr>
        <xdr:cNvPr id="73" name="円/楕円 72"/>
        <xdr:cNvSpPr/>
      </xdr:nvSpPr>
      <xdr:spPr bwMode="auto">
        <a:xfrm>
          <a:off x="4254500" y="2908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58069</xdr:rowOff>
    </xdr:from>
    <xdr:ext cx="762000" cy="259045"/>
    <xdr:sp macro="" textlink="">
      <xdr:nvSpPr>
        <xdr:cNvPr id="74" name="テキスト ボックス 73"/>
        <xdr:cNvSpPr txBox="1"/>
      </xdr:nvSpPr>
      <xdr:spPr>
        <a:xfrm>
          <a:off x="3924300" y="267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106,979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164973</xdr:rowOff>
    </xdr:from>
    <xdr:to>
      <xdr:col>3</xdr:col>
      <xdr:colOff>257175</xdr:colOff>
      <xdr:row>17</xdr:row>
      <xdr:rowOff>95123</xdr:rowOff>
    </xdr:to>
    <xdr:sp macro="" textlink="">
      <xdr:nvSpPr>
        <xdr:cNvPr id="75" name="円/楕円 74"/>
        <xdr:cNvSpPr/>
      </xdr:nvSpPr>
      <xdr:spPr bwMode="auto">
        <a:xfrm>
          <a:off x="3556000" y="2955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105300</xdr:rowOff>
    </xdr:from>
    <xdr:ext cx="762000" cy="259045"/>
    <xdr:sp macro="" textlink="">
      <xdr:nvSpPr>
        <xdr:cNvPr id="76" name="テキスト ボックス 75"/>
        <xdr:cNvSpPr txBox="1"/>
      </xdr:nvSpPr>
      <xdr:spPr>
        <a:xfrm>
          <a:off x="3225800" y="2724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103,260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147409</xdr:rowOff>
    </xdr:from>
    <xdr:to>
      <xdr:col>2</xdr:col>
      <xdr:colOff>692150</xdr:colOff>
      <xdr:row>17</xdr:row>
      <xdr:rowOff>77559</xdr:rowOff>
    </xdr:to>
    <xdr:sp macro="" textlink="">
      <xdr:nvSpPr>
        <xdr:cNvPr id="77" name="円/楕円 76"/>
        <xdr:cNvSpPr/>
      </xdr:nvSpPr>
      <xdr:spPr bwMode="auto">
        <a:xfrm>
          <a:off x="2857500" y="29382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87736</xdr:rowOff>
    </xdr:from>
    <xdr:ext cx="762000" cy="259045"/>
    <xdr:sp macro="" textlink="">
      <xdr:nvSpPr>
        <xdr:cNvPr id="78" name="テキスト ボックス 77"/>
        <xdr:cNvSpPr txBox="1"/>
      </xdr:nvSpPr>
      <xdr:spPr>
        <a:xfrm>
          <a:off x="2527300" y="270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104,643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302108</xdr:rowOff>
    </xdr:from>
    <xdr:to>
      <xdr:col>4</xdr:col>
      <xdr:colOff>1117600</xdr:colOff>
      <xdr:row>37</xdr:row>
      <xdr:rowOff>342170</xdr:rowOff>
    </xdr:to>
    <xdr:cxnSp macro="">
      <xdr:nvCxnSpPr>
        <xdr:cNvPr id="112" name="直線コネクタ 111"/>
        <xdr:cNvCxnSpPr/>
      </xdr:nvCxnSpPr>
      <xdr:spPr bwMode="auto">
        <a:xfrm flipV="1">
          <a:off x="5003800" y="7426808"/>
          <a:ext cx="647700" cy="400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319946</xdr:rowOff>
    </xdr:from>
    <xdr:to>
      <xdr:col>4</xdr:col>
      <xdr:colOff>469900</xdr:colOff>
      <xdr:row>37</xdr:row>
      <xdr:rowOff>342170</xdr:rowOff>
    </xdr:to>
    <xdr:cxnSp macro="">
      <xdr:nvCxnSpPr>
        <xdr:cNvPr id="115" name="直線コネクタ 114"/>
        <xdr:cNvCxnSpPr/>
      </xdr:nvCxnSpPr>
      <xdr:spPr bwMode="auto">
        <a:xfrm>
          <a:off x="4305300" y="7444646"/>
          <a:ext cx="698500" cy="222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319946</xdr:rowOff>
    </xdr:from>
    <xdr:to>
      <xdr:col>3</xdr:col>
      <xdr:colOff>904875</xdr:colOff>
      <xdr:row>37</xdr:row>
      <xdr:rowOff>336950</xdr:rowOff>
    </xdr:to>
    <xdr:cxnSp macro="">
      <xdr:nvCxnSpPr>
        <xdr:cNvPr id="118" name="直線コネクタ 117"/>
        <xdr:cNvCxnSpPr/>
      </xdr:nvCxnSpPr>
      <xdr:spPr bwMode="auto">
        <a:xfrm flipV="1">
          <a:off x="3606800" y="7444646"/>
          <a:ext cx="698500" cy="17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324869</xdr:rowOff>
    </xdr:from>
    <xdr:to>
      <xdr:col>3</xdr:col>
      <xdr:colOff>206375</xdr:colOff>
      <xdr:row>37</xdr:row>
      <xdr:rowOff>336950</xdr:rowOff>
    </xdr:to>
    <xdr:cxnSp macro="">
      <xdr:nvCxnSpPr>
        <xdr:cNvPr id="121" name="直線コネクタ 120"/>
        <xdr:cNvCxnSpPr/>
      </xdr:nvCxnSpPr>
      <xdr:spPr bwMode="auto">
        <a:xfrm>
          <a:off x="2908300" y="7449569"/>
          <a:ext cx="698500" cy="120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251308</xdr:rowOff>
    </xdr:from>
    <xdr:to>
      <xdr:col>5</xdr:col>
      <xdr:colOff>34925</xdr:colOff>
      <xdr:row>38</xdr:row>
      <xdr:rowOff>10008</xdr:rowOff>
    </xdr:to>
    <xdr:sp macro="" textlink="">
      <xdr:nvSpPr>
        <xdr:cNvPr id="131" name="円/楕円 130"/>
        <xdr:cNvSpPr/>
      </xdr:nvSpPr>
      <xdr:spPr bwMode="auto">
        <a:xfrm>
          <a:off x="5600700" y="7376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32885</xdr:rowOff>
    </xdr:from>
    <xdr:ext cx="762000" cy="259045"/>
    <xdr:sp macro="" textlink="">
      <xdr:nvSpPr>
        <xdr:cNvPr id="132" name="人口1人当たり決算額の推移該当値テキスト445"/>
        <xdr:cNvSpPr txBox="1"/>
      </xdr:nvSpPr>
      <xdr:spPr>
        <a:xfrm>
          <a:off x="5740400" y="7157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34,040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291370</xdr:rowOff>
    </xdr:from>
    <xdr:to>
      <xdr:col>4</xdr:col>
      <xdr:colOff>520700</xdr:colOff>
      <xdr:row>38</xdr:row>
      <xdr:rowOff>50070</xdr:rowOff>
    </xdr:to>
    <xdr:sp macro="" textlink="">
      <xdr:nvSpPr>
        <xdr:cNvPr id="133" name="円/楕円 132"/>
        <xdr:cNvSpPr/>
      </xdr:nvSpPr>
      <xdr:spPr bwMode="auto">
        <a:xfrm>
          <a:off x="4953000" y="7416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34847</xdr:rowOff>
    </xdr:from>
    <xdr:ext cx="736600" cy="259045"/>
    <xdr:sp macro="" textlink="">
      <xdr:nvSpPr>
        <xdr:cNvPr id="134" name="テキスト ボックス 133"/>
        <xdr:cNvSpPr txBox="1"/>
      </xdr:nvSpPr>
      <xdr:spPr>
        <a:xfrm>
          <a:off x="4622800" y="750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23,525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269146</xdr:rowOff>
    </xdr:from>
    <xdr:to>
      <xdr:col>3</xdr:col>
      <xdr:colOff>955675</xdr:colOff>
      <xdr:row>38</xdr:row>
      <xdr:rowOff>27846</xdr:rowOff>
    </xdr:to>
    <xdr:sp macro="" textlink="">
      <xdr:nvSpPr>
        <xdr:cNvPr id="135" name="円/楕円 134"/>
        <xdr:cNvSpPr/>
      </xdr:nvSpPr>
      <xdr:spPr bwMode="auto">
        <a:xfrm>
          <a:off x="4254500" y="7393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12623</xdr:rowOff>
    </xdr:from>
    <xdr:ext cx="762000" cy="259045"/>
    <xdr:sp macro="" textlink="">
      <xdr:nvSpPr>
        <xdr:cNvPr id="136" name="テキスト ボックス 135"/>
        <xdr:cNvSpPr txBox="1"/>
      </xdr:nvSpPr>
      <xdr:spPr>
        <a:xfrm>
          <a:off x="3924300" y="7480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29,358</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286150</xdr:rowOff>
    </xdr:from>
    <xdr:to>
      <xdr:col>3</xdr:col>
      <xdr:colOff>257175</xdr:colOff>
      <xdr:row>38</xdr:row>
      <xdr:rowOff>44850</xdr:rowOff>
    </xdr:to>
    <xdr:sp macro="" textlink="">
      <xdr:nvSpPr>
        <xdr:cNvPr id="137" name="円/楕円 136"/>
        <xdr:cNvSpPr/>
      </xdr:nvSpPr>
      <xdr:spPr bwMode="auto">
        <a:xfrm>
          <a:off x="3556000" y="7410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29627</xdr:rowOff>
    </xdr:from>
    <xdr:ext cx="762000" cy="259045"/>
    <xdr:sp macro="" textlink="">
      <xdr:nvSpPr>
        <xdr:cNvPr id="138" name="テキスト ボックス 137"/>
        <xdr:cNvSpPr txBox="1"/>
      </xdr:nvSpPr>
      <xdr:spPr>
        <a:xfrm>
          <a:off x="3225800" y="749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24,895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274069</xdr:rowOff>
    </xdr:from>
    <xdr:to>
      <xdr:col>2</xdr:col>
      <xdr:colOff>692150</xdr:colOff>
      <xdr:row>38</xdr:row>
      <xdr:rowOff>32769</xdr:rowOff>
    </xdr:to>
    <xdr:sp macro="" textlink="">
      <xdr:nvSpPr>
        <xdr:cNvPr id="139" name="円/楕円 138"/>
        <xdr:cNvSpPr/>
      </xdr:nvSpPr>
      <xdr:spPr bwMode="auto">
        <a:xfrm>
          <a:off x="2857500" y="73987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17546</xdr:rowOff>
    </xdr:from>
    <xdr:ext cx="762000" cy="259045"/>
    <xdr:sp macro="" textlink="">
      <xdr:nvSpPr>
        <xdr:cNvPr id="140" name="テキスト ボックス 139"/>
        <xdr:cNvSpPr txBox="1"/>
      </xdr:nvSpPr>
      <xdr:spPr>
        <a:xfrm>
          <a:off x="2527300" y="7485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財政調整基金残高については、平成</a:t>
          </a:r>
          <a:r>
            <a:rPr kumimoji="1" lang="en-US" altLang="ja-JP" sz="1300">
              <a:latin typeface="ＭＳ ゴシック" pitchFamily="49" charset="-128"/>
              <a:ea typeface="ＭＳ ゴシック" pitchFamily="49" charset="-128"/>
            </a:rPr>
            <a:t>20</a:t>
          </a:r>
          <a:r>
            <a:rPr kumimoji="1" lang="ja-JP" altLang="en-US" sz="1300">
              <a:latin typeface="ＭＳ ゴシック" pitchFamily="49" charset="-128"/>
              <a:ea typeface="ＭＳ ゴシック" pitchFamily="49" charset="-128"/>
            </a:rPr>
            <a:t>年度以降増加に転じるとともに、決算剰余金等を着実に積み立ててきたことにより、平成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年度から標準財政規模比が</a:t>
          </a:r>
          <a:r>
            <a:rPr kumimoji="1" lang="en-US" altLang="ja-JP" sz="1300">
              <a:latin typeface="ＭＳ ゴシック" pitchFamily="49" charset="-128"/>
              <a:ea typeface="ＭＳ ゴシック" pitchFamily="49" charset="-128"/>
            </a:rPr>
            <a:t>20</a:t>
          </a:r>
          <a:r>
            <a:rPr kumimoji="1" lang="ja-JP" altLang="en-US" sz="1300">
              <a:latin typeface="ＭＳ ゴシック" pitchFamily="49" charset="-128"/>
              <a:ea typeface="ＭＳ ゴシック" pitchFamily="49" charset="-128"/>
            </a:rPr>
            <a:t>％を超えている。平成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は、臨時的要因として、地域の元気臨時交付金の交付があったことにより、結果的に単年度収支が黒字となった。今後、大規模災害等の不測の支出や景気変動による減収に備え、安定した市民サービスを提供するために必要な基金残高の確保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連結実質赤字比率は、全ての会計において黒字となっている。水道事業会計については、剰余金が増えていることもあり、構成比も年々増加しているが、平成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は徐々に厳しい経営になり、剰余金の減少が見込まれる。病院事業会計については、資金剰余金が減少しており、構成比も減少の一途をたどっている。高規格道路の開通により医療圏域人口が大幅に増加するものの、高度医療施設も近くなることで、必ずしも患者数の増加につながるとは言えず、また、慢性的な医師不足等により今後も厳しい経営が予想される。一般会計については、地域の元気臨時交付金の交付により歳入が増加したことで前年度に比べ</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千万円程度実質収支額が増加しているが、あくまで臨時的要素であり、厳しい財政状況にあることに変わりはない。今度、少子高齢化、人口減少による更なる過疎化が進む中で、各会計において厳しい運営が予想されることから、より一層の効率的かつ効果的な財政運営を行うよう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年度から過疎地域に指定され、過疎対策事業債の借入れが可能となったことと、平成</a:t>
          </a:r>
          <a:r>
            <a:rPr kumimoji="1" lang="en-US" altLang="ja-JP" sz="1300">
              <a:latin typeface="ＭＳ ゴシック" pitchFamily="49" charset="-128"/>
              <a:ea typeface="ＭＳ ゴシック" pitchFamily="49" charset="-128"/>
            </a:rPr>
            <a:t>23</a:t>
          </a:r>
          <a:r>
            <a:rPr kumimoji="1" lang="ja-JP" altLang="en-US" sz="1300">
              <a:latin typeface="ＭＳ ゴシック" pitchFamily="49" charset="-128"/>
              <a:ea typeface="ＭＳ ゴシック" pitchFamily="49" charset="-128"/>
            </a:rPr>
            <a:t>年度から学校耐震整備事業をはじめ公共施設の耐震化が本格化したことから、地方債の借入額が大幅に増加している。それに伴い、元利償還金の額も年々増加している。算入公債費については、過疎対策事業債など交付税算入率の高い地方債の活用を重点的に図っていることから、今後も増加が見込まれる。ただ、地方債発行額が公債費の額を上回ることで地方債残高も伸びていることから、計画的な事業実施と適正な地方債管理により元利償還金の増加を抑制していく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三重県尾鷲市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解散により設立法人への負債負担見込額をゼロにしたこと、団塊の世代の一斉退職により職員の年齢構造が若返り、退職手当負担見込額が減少していることから、将来負担額が減少に転じている。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一方、充当可能財源については、財政調整基金をはじめ基金残高が徐々に減少してきている。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将来負担比率の分子としては、年々減少傾向にあることから、将来負担を念頭においた計画的な地方債管理を行い、地方債現在高の抑制を進めるとともに、可能な限り基金積立を行い将来負担の軽減を図る必要がある。</a:t>
          </a:r>
          <a:endParaRPr kumimoji="1" lang="en-US" altLang="ja-JP"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11165594</v>
      </c>
      <c r="BO4" s="379"/>
      <c r="BP4" s="379"/>
      <c r="BQ4" s="379"/>
      <c r="BR4" s="379"/>
      <c r="BS4" s="379"/>
      <c r="BT4" s="379"/>
      <c r="BU4" s="380"/>
      <c r="BV4" s="378">
        <v>10613739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7.2</v>
      </c>
      <c r="CU4" s="554"/>
      <c r="CV4" s="554"/>
      <c r="CW4" s="554"/>
      <c r="CX4" s="554"/>
      <c r="CY4" s="554"/>
      <c r="CZ4" s="554"/>
      <c r="DA4" s="555"/>
      <c r="DB4" s="553">
        <v>4.3</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10725453</v>
      </c>
      <c r="BO5" s="384"/>
      <c r="BP5" s="384"/>
      <c r="BQ5" s="384"/>
      <c r="BR5" s="384"/>
      <c r="BS5" s="384"/>
      <c r="BT5" s="384"/>
      <c r="BU5" s="385"/>
      <c r="BV5" s="383">
        <v>10299773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95.9</v>
      </c>
      <c r="CU5" s="354"/>
      <c r="CV5" s="354"/>
      <c r="CW5" s="354"/>
      <c r="CX5" s="354"/>
      <c r="CY5" s="354"/>
      <c r="CZ5" s="354"/>
      <c r="DA5" s="355"/>
      <c r="DB5" s="353">
        <v>95.9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440141</v>
      </c>
      <c r="BO6" s="384"/>
      <c r="BP6" s="384"/>
      <c r="BQ6" s="384"/>
      <c r="BR6" s="384"/>
      <c r="BS6" s="384"/>
      <c r="BT6" s="384"/>
      <c r="BU6" s="385"/>
      <c r="BV6" s="383">
        <v>313966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102.7</v>
      </c>
      <c r="CU6" s="528"/>
      <c r="CV6" s="528"/>
      <c r="CW6" s="528"/>
      <c r="CX6" s="528"/>
      <c r="CY6" s="528"/>
      <c r="CZ6" s="528"/>
      <c r="DA6" s="529"/>
      <c r="DB6" s="527">
        <v>102.6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21571</v>
      </c>
      <c r="BO7" s="384"/>
      <c r="BP7" s="384"/>
      <c r="BQ7" s="384"/>
      <c r="BR7" s="384"/>
      <c r="BS7" s="384"/>
      <c r="BT7" s="384"/>
      <c r="BU7" s="385"/>
      <c r="BV7" s="383">
        <v>64003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5851344</v>
      </c>
      <c r="CU7" s="384"/>
      <c r="CV7" s="384"/>
      <c r="CW7" s="384"/>
      <c r="CX7" s="384"/>
      <c r="CY7" s="384"/>
      <c r="CZ7" s="384"/>
      <c r="DA7" s="385"/>
      <c r="DB7" s="383">
        <v>5871810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418570</v>
      </c>
      <c r="BO8" s="384"/>
      <c r="BP8" s="384"/>
      <c r="BQ8" s="384"/>
      <c r="BR8" s="384"/>
      <c r="BS8" s="384"/>
      <c r="BT8" s="384"/>
      <c r="BU8" s="385"/>
      <c r="BV8" s="383">
        <v>249963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0.38</v>
      </c>
      <c r="CU8" s="491"/>
      <c r="CV8" s="491"/>
      <c r="CW8" s="491"/>
      <c r="CX8" s="491"/>
      <c r="CY8" s="491"/>
      <c r="CZ8" s="491"/>
      <c r="DA8" s="492"/>
      <c r="DB8" s="490">
        <v>0.38</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20033</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168607</v>
      </c>
      <c r="BO9" s="384"/>
      <c r="BP9" s="384"/>
      <c r="BQ9" s="384"/>
      <c r="BR9" s="384"/>
      <c r="BS9" s="384"/>
      <c r="BT9" s="384"/>
      <c r="BU9" s="385"/>
      <c r="BV9" s="383">
        <v>-93026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13.6</v>
      </c>
      <c r="CU9" s="354"/>
      <c r="CV9" s="354"/>
      <c r="CW9" s="354"/>
      <c r="CX9" s="354"/>
      <c r="CY9" s="354"/>
      <c r="CZ9" s="354"/>
      <c r="DA9" s="355"/>
      <c r="DB9" s="353">
        <v>16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22103</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700901</v>
      </c>
      <c r="BO10" s="384"/>
      <c r="BP10" s="384"/>
      <c r="BQ10" s="384"/>
      <c r="BR10" s="384"/>
      <c r="BS10" s="384"/>
      <c r="BT10" s="384"/>
      <c r="BU10" s="385"/>
      <c r="BV10" s="383">
        <v>565481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155400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19978</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764515</v>
      </c>
      <c r="BO12" s="384"/>
      <c r="BP12" s="384"/>
      <c r="BQ12" s="384"/>
      <c r="BR12" s="384"/>
      <c r="BS12" s="384"/>
      <c r="BT12" s="384"/>
      <c r="BU12" s="385"/>
      <c r="BV12" s="383">
        <v>754237</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19827</v>
      </c>
      <c r="S13" s="483"/>
      <c r="T13" s="483"/>
      <c r="U13" s="483"/>
      <c r="V13" s="484"/>
      <c r="W13" s="470" t="s">
        <v>123</v>
      </c>
      <c r="X13" s="396"/>
      <c r="Y13" s="396"/>
      <c r="Z13" s="396"/>
      <c r="AA13" s="396"/>
      <c r="AB13" s="397"/>
      <c r="AC13" s="359">
        <v>591</v>
      </c>
      <c r="AD13" s="360"/>
      <c r="AE13" s="360"/>
      <c r="AF13" s="360"/>
      <c r="AG13" s="361"/>
      <c r="AH13" s="359">
        <v>698</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104993</v>
      </c>
      <c r="BO13" s="384"/>
      <c r="BP13" s="384"/>
      <c r="BQ13" s="384"/>
      <c r="BR13" s="384"/>
      <c r="BS13" s="384"/>
      <c r="BT13" s="384"/>
      <c r="BU13" s="385"/>
      <c r="BV13" s="383">
        <v>-126382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12.4</v>
      </c>
      <c r="CU13" s="354"/>
      <c r="CV13" s="354"/>
      <c r="CW13" s="354"/>
      <c r="CX13" s="354"/>
      <c r="CY13" s="354"/>
      <c r="CZ13" s="354"/>
      <c r="DA13" s="355"/>
      <c r="DB13" s="353">
        <v>10.199999999999999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20117</v>
      </c>
      <c r="S14" s="483"/>
      <c r="T14" s="483"/>
      <c r="U14" s="483"/>
      <c r="V14" s="484"/>
      <c r="W14" s="485"/>
      <c r="X14" s="399"/>
      <c r="Y14" s="399"/>
      <c r="Z14" s="399"/>
      <c r="AA14" s="399"/>
      <c r="AB14" s="400"/>
      <c r="AC14" s="475">
        <v>6.8</v>
      </c>
      <c r="AD14" s="476"/>
      <c r="AE14" s="476"/>
      <c r="AF14" s="476"/>
      <c r="AG14" s="477"/>
      <c r="AH14" s="475">
        <v>6.9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82.4</v>
      </c>
      <c r="CU14" s="454"/>
      <c r="CV14" s="454"/>
      <c r="CW14" s="454"/>
      <c r="CX14" s="454"/>
      <c r="CY14" s="454"/>
      <c r="CZ14" s="454"/>
      <c r="DA14" s="455"/>
      <c r="DB14" s="486">
        <v>86.8</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19970</v>
      </c>
      <c r="S15" s="483"/>
      <c r="T15" s="483"/>
      <c r="U15" s="483"/>
      <c r="V15" s="484"/>
      <c r="W15" s="470" t="s">
        <v>129</v>
      </c>
      <c r="X15" s="396"/>
      <c r="Y15" s="396"/>
      <c r="Z15" s="396"/>
      <c r="AA15" s="396"/>
      <c r="AB15" s="397"/>
      <c r="AC15" s="359">
        <v>1823</v>
      </c>
      <c r="AD15" s="360"/>
      <c r="AE15" s="360"/>
      <c r="AF15" s="360"/>
      <c r="AG15" s="361"/>
      <c r="AH15" s="359">
        <v>2242</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1913437</v>
      </c>
      <c r="BO15" s="379"/>
      <c r="BP15" s="379"/>
      <c r="BQ15" s="379"/>
      <c r="BR15" s="379"/>
      <c r="BS15" s="379"/>
      <c r="BT15" s="379"/>
      <c r="BU15" s="380"/>
      <c r="BV15" s="378">
        <v>1891159</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20.8</v>
      </c>
      <c r="AD16" s="476"/>
      <c r="AE16" s="476"/>
      <c r="AF16" s="476"/>
      <c r="AG16" s="477"/>
      <c r="AH16" s="475">
        <v>22.2</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4903108</v>
      </c>
      <c r="BO16" s="384"/>
      <c r="BP16" s="384"/>
      <c r="BQ16" s="384"/>
      <c r="BR16" s="384"/>
      <c r="BS16" s="384"/>
      <c r="BT16" s="384"/>
      <c r="BU16" s="385"/>
      <c r="BV16" s="383">
        <v>4925260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6330</v>
      </c>
      <c r="AD17" s="360"/>
      <c r="AE17" s="360"/>
      <c r="AF17" s="360"/>
      <c r="AG17" s="361"/>
      <c r="AH17" s="359">
        <v>7151</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2474806</v>
      </c>
      <c r="BO17" s="384"/>
      <c r="BP17" s="384"/>
      <c r="BQ17" s="384"/>
      <c r="BR17" s="384"/>
      <c r="BS17" s="384"/>
      <c r="BT17" s="384"/>
      <c r="BU17" s="385"/>
      <c r="BV17" s="383">
        <v>2435553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193.17</v>
      </c>
      <c r="M18" s="446"/>
      <c r="N18" s="446"/>
      <c r="O18" s="446"/>
      <c r="P18" s="446"/>
      <c r="Q18" s="446"/>
      <c r="R18" s="447"/>
      <c r="S18" s="447"/>
      <c r="T18" s="447"/>
      <c r="U18" s="447"/>
      <c r="V18" s="448"/>
      <c r="W18" s="462"/>
      <c r="X18" s="463"/>
      <c r="Y18" s="463"/>
      <c r="Z18" s="463"/>
      <c r="AA18" s="463"/>
      <c r="AB18" s="471"/>
      <c r="AC18" s="347">
        <v>72.400000000000006</v>
      </c>
      <c r="AD18" s="348"/>
      <c r="AE18" s="348"/>
      <c r="AF18" s="348"/>
      <c r="AG18" s="449"/>
      <c r="AH18" s="347">
        <v>70.8</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5675367</v>
      </c>
      <c r="BO18" s="384"/>
      <c r="BP18" s="384"/>
      <c r="BQ18" s="384"/>
      <c r="BR18" s="384"/>
      <c r="BS18" s="384"/>
      <c r="BT18" s="384"/>
      <c r="BU18" s="385"/>
      <c r="BV18" s="383">
        <v>5701294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104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8444782</v>
      </c>
      <c r="BO19" s="384"/>
      <c r="BP19" s="384"/>
      <c r="BQ19" s="384"/>
      <c r="BR19" s="384"/>
      <c r="BS19" s="384"/>
      <c r="BT19" s="384"/>
      <c r="BU19" s="385"/>
      <c r="BV19" s="383">
        <v>7851708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9219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10600386</v>
      </c>
      <c r="BO23" s="384"/>
      <c r="BP23" s="384"/>
      <c r="BQ23" s="384"/>
      <c r="BR23" s="384"/>
      <c r="BS23" s="384"/>
      <c r="BT23" s="384"/>
      <c r="BU23" s="385"/>
      <c r="BV23" s="383">
        <v>10560460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7200</v>
      </c>
      <c r="R24" s="360"/>
      <c r="S24" s="360"/>
      <c r="T24" s="360"/>
      <c r="U24" s="360"/>
      <c r="V24" s="361"/>
      <c r="W24" s="425"/>
      <c r="X24" s="416"/>
      <c r="Y24" s="417"/>
      <c r="Z24" s="356" t="s">
        <v>152</v>
      </c>
      <c r="AA24" s="357"/>
      <c r="AB24" s="357"/>
      <c r="AC24" s="357"/>
      <c r="AD24" s="357"/>
      <c r="AE24" s="357"/>
      <c r="AF24" s="357"/>
      <c r="AG24" s="358"/>
      <c r="AH24" s="359">
        <v>167</v>
      </c>
      <c r="AI24" s="360"/>
      <c r="AJ24" s="360"/>
      <c r="AK24" s="360"/>
      <c r="AL24" s="361"/>
      <c r="AM24" s="359">
        <v>524380</v>
      </c>
      <c r="AN24" s="360"/>
      <c r="AO24" s="360"/>
      <c r="AP24" s="360"/>
      <c r="AQ24" s="360"/>
      <c r="AR24" s="361"/>
      <c r="AS24" s="359">
        <v>3140</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8439446</v>
      </c>
      <c r="BO24" s="384"/>
      <c r="BP24" s="384"/>
      <c r="BQ24" s="384"/>
      <c r="BR24" s="384"/>
      <c r="BS24" s="384"/>
      <c r="BT24" s="384"/>
      <c r="BU24" s="385"/>
      <c r="BV24" s="383">
        <v>8054961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7120</v>
      </c>
      <c r="R25" s="360"/>
      <c r="S25" s="360"/>
      <c r="T25" s="360"/>
      <c r="U25" s="360"/>
      <c r="V25" s="361"/>
      <c r="W25" s="425"/>
      <c r="X25" s="416"/>
      <c r="Y25" s="417"/>
      <c r="Z25" s="356" t="s">
        <v>155</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2996561</v>
      </c>
      <c r="BO25" s="379"/>
      <c r="BP25" s="379"/>
      <c r="BQ25" s="379"/>
      <c r="BR25" s="379"/>
      <c r="BS25" s="379"/>
      <c r="BT25" s="379"/>
      <c r="BU25" s="380"/>
      <c r="BV25" s="378">
        <v>3086671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6530</v>
      </c>
      <c r="R26" s="360"/>
      <c r="S26" s="360"/>
      <c r="T26" s="360"/>
      <c r="U26" s="360"/>
      <c r="V26" s="361"/>
      <c r="W26" s="425"/>
      <c r="X26" s="416"/>
      <c r="Y26" s="417"/>
      <c r="Z26" s="356" t="s">
        <v>158</v>
      </c>
      <c r="AA26" s="436"/>
      <c r="AB26" s="436"/>
      <c r="AC26" s="436"/>
      <c r="AD26" s="436"/>
      <c r="AE26" s="436"/>
      <c r="AF26" s="436"/>
      <c r="AG26" s="437"/>
      <c r="AH26" s="359">
        <v>21</v>
      </c>
      <c r="AI26" s="360"/>
      <c r="AJ26" s="360"/>
      <c r="AK26" s="360"/>
      <c r="AL26" s="361"/>
      <c r="AM26" s="359">
        <v>70140</v>
      </c>
      <c r="AN26" s="360"/>
      <c r="AO26" s="360"/>
      <c r="AP26" s="360"/>
      <c r="AQ26" s="360"/>
      <c r="AR26" s="361"/>
      <c r="AS26" s="359">
        <v>3340</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4250</v>
      </c>
      <c r="R27" s="360"/>
      <c r="S27" s="360"/>
      <c r="T27" s="360"/>
      <c r="U27" s="360"/>
      <c r="V27" s="361"/>
      <c r="W27" s="425"/>
      <c r="X27" s="416"/>
      <c r="Y27" s="417"/>
      <c r="Z27" s="356" t="s">
        <v>161</v>
      </c>
      <c r="AA27" s="357"/>
      <c r="AB27" s="357"/>
      <c r="AC27" s="357"/>
      <c r="AD27" s="357"/>
      <c r="AE27" s="357"/>
      <c r="AF27" s="357"/>
      <c r="AG27" s="358"/>
      <c r="AH27" s="359">
        <v>8</v>
      </c>
      <c r="AI27" s="360"/>
      <c r="AJ27" s="360"/>
      <c r="AK27" s="360"/>
      <c r="AL27" s="361"/>
      <c r="AM27" s="359">
        <v>29541</v>
      </c>
      <c r="AN27" s="360"/>
      <c r="AO27" s="360"/>
      <c r="AP27" s="360"/>
      <c r="AQ27" s="360"/>
      <c r="AR27" s="361"/>
      <c r="AS27" s="359">
        <v>3693</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3530</v>
      </c>
      <c r="R28" s="360"/>
      <c r="S28" s="360"/>
      <c r="T28" s="360"/>
      <c r="U28" s="360"/>
      <c r="V28" s="361"/>
      <c r="W28" s="425"/>
      <c r="X28" s="416"/>
      <c r="Y28" s="417"/>
      <c r="Z28" s="356" t="s">
        <v>164</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1355373</v>
      </c>
      <c r="BO28" s="379"/>
      <c r="BP28" s="379"/>
      <c r="BQ28" s="379"/>
      <c r="BR28" s="379"/>
      <c r="BS28" s="379"/>
      <c r="BT28" s="379"/>
      <c r="BU28" s="380"/>
      <c r="BV28" s="378">
        <v>1418987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11</v>
      </c>
      <c r="M29" s="360"/>
      <c r="N29" s="360"/>
      <c r="O29" s="360"/>
      <c r="P29" s="361"/>
      <c r="Q29" s="359">
        <v>3210</v>
      </c>
      <c r="R29" s="360"/>
      <c r="S29" s="360"/>
      <c r="T29" s="360"/>
      <c r="U29" s="360"/>
      <c r="V29" s="361"/>
      <c r="W29" s="425"/>
      <c r="X29" s="416"/>
      <c r="Y29" s="417"/>
      <c r="Z29" s="356" t="s">
        <v>168</v>
      </c>
      <c r="AA29" s="357"/>
      <c r="AB29" s="357"/>
      <c r="AC29" s="357"/>
      <c r="AD29" s="357"/>
      <c r="AE29" s="357"/>
      <c r="AF29" s="357"/>
      <c r="AG29" s="358"/>
      <c r="AH29" s="359">
        <v>175</v>
      </c>
      <c r="AI29" s="360"/>
      <c r="AJ29" s="360"/>
      <c r="AK29" s="360"/>
      <c r="AL29" s="361"/>
      <c r="AM29" s="359">
        <v>553921</v>
      </c>
      <c r="AN29" s="360"/>
      <c r="AO29" s="360"/>
      <c r="AP29" s="360"/>
      <c r="AQ29" s="360"/>
      <c r="AR29" s="361"/>
      <c r="AS29" s="359">
        <v>3165</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420077</v>
      </c>
      <c r="BO29" s="384"/>
      <c r="BP29" s="384"/>
      <c r="BQ29" s="384"/>
      <c r="BR29" s="384"/>
      <c r="BS29" s="384"/>
      <c r="BT29" s="384"/>
      <c r="BU29" s="385"/>
      <c r="BV29" s="383">
        <v>458875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97.8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700939</v>
      </c>
      <c r="BO30" s="387"/>
      <c r="BP30" s="387"/>
      <c r="BQ30" s="387"/>
      <c r="BR30" s="387"/>
      <c r="BS30" s="387"/>
      <c r="BT30" s="387"/>
      <c r="BU30" s="388"/>
      <c r="BV30" s="386">
        <v>508645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三重紀北消防組合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尾鷲市文化振興会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f t="shared" ref="AM35:AM43" si="0">IF(AO35="","",AM34+1)</f>
        <v>5</v>
      </c>
      <c r="AN35" s="343"/>
      <c r="AO35" s="342" t="str">
        <f>IF('各会計、関係団体の財政状況及び健全化判断比率'!B31="","",'各会計、関係団体の財政状況及び健全化判断比率'!B31)</f>
        <v>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三重県市町総合事務組合　一般会計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尾鷲みどりの協会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三重県市町総合事務組合　退職手当特別会計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三重県市町総合事務組合　共有デジタル地図特別会計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三重県市町総合事務組合　共同研修特別会計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三重県市町総合事務組合　物品特別会計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三重県市町総合事務組合　公平委員会特別会計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三重県市町総合事務組合　消防救急無線特別会計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紀北広域連合　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紀北広域連合　介護保険事業特別会計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5"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9" t="s">
        <v>24</v>
      </c>
      <c r="C41" s="1180"/>
      <c r="D41" s="81"/>
      <c r="E41" s="1181" t="s">
        <v>25</v>
      </c>
      <c r="F41" s="1181"/>
      <c r="G41" s="1181"/>
      <c r="H41" s="1182"/>
      <c r="I41" s="82">
        <v>10178</v>
      </c>
      <c r="J41" s="83">
        <v>10199</v>
      </c>
      <c r="K41" s="83">
        <v>10572</v>
      </c>
      <c r="L41" s="83">
        <v>10560</v>
      </c>
      <c r="M41" s="84">
        <v>10600</v>
      </c>
    </row>
    <row r="42" spans="2:13" ht="27.75" customHeight="1">
      <c r="B42" s="1169"/>
      <c r="C42" s="1170"/>
      <c r="D42" s="85"/>
      <c r="E42" s="1173" t="s">
        <v>26</v>
      </c>
      <c r="F42" s="1173"/>
      <c r="G42" s="1173"/>
      <c r="H42" s="1174"/>
      <c r="I42" s="86">
        <v>285</v>
      </c>
      <c r="J42" s="87">
        <v>249</v>
      </c>
      <c r="K42" s="87">
        <v>208</v>
      </c>
      <c r="L42" s="87">
        <v>167</v>
      </c>
      <c r="M42" s="88">
        <v>126</v>
      </c>
    </row>
    <row r="43" spans="2:13" ht="27.75" customHeight="1">
      <c r="B43" s="1169"/>
      <c r="C43" s="1170"/>
      <c r="D43" s="85"/>
      <c r="E43" s="1173" t="s">
        <v>27</v>
      </c>
      <c r="F43" s="1173"/>
      <c r="G43" s="1173"/>
      <c r="H43" s="1174"/>
      <c r="I43" s="86">
        <v>3023</v>
      </c>
      <c r="J43" s="87">
        <v>2836</v>
      </c>
      <c r="K43" s="87">
        <v>2689</v>
      </c>
      <c r="L43" s="87">
        <v>2667</v>
      </c>
      <c r="M43" s="88">
        <v>2561</v>
      </c>
    </row>
    <row r="44" spans="2:13" ht="27.75" customHeight="1">
      <c r="B44" s="1169"/>
      <c r="C44" s="1170"/>
      <c r="D44" s="85"/>
      <c r="E44" s="1173" t="s">
        <v>28</v>
      </c>
      <c r="F44" s="1173"/>
      <c r="G44" s="1173"/>
      <c r="H44" s="1174"/>
      <c r="I44" s="86">
        <v>39</v>
      </c>
      <c r="J44" s="87">
        <v>35</v>
      </c>
      <c r="K44" s="87">
        <v>30</v>
      </c>
      <c r="L44" s="87">
        <v>26</v>
      </c>
      <c r="M44" s="88">
        <v>55</v>
      </c>
    </row>
    <row r="45" spans="2:13" ht="27.75" customHeight="1">
      <c r="B45" s="1169"/>
      <c r="C45" s="1170"/>
      <c r="D45" s="85"/>
      <c r="E45" s="1173" t="s">
        <v>29</v>
      </c>
      <c r="F45" s="1173"/>
      <c r="G45" s="1173"/>
      <c r="H45" s="1174"/>
      <c r="I45" s="86">
        <v>1857</v>
      </c>
      <c r="J45" s="87">
        <v>1783</v>
      </c>
      <c r="K45" s="87">
        <v>1724</v>
      </c>
      <c r="L45" s="87">
        <v>1549</v>
      </c>
      <c r="M45" s="88">
        <v>1312</v>
      </c>
    </row>
    <row r="46" spans="2:13" ht="27.75" customHeight="1">
      <c r="B46" s="1169"/>
      <c r="C46" s="1170"/>
      <c r="D46" s="85"/>
      <c r="E46" s="1173" t="s">
        <v>30</v>
      </c>
      <c r="F46" s="1173"/>
      <c r="G46" s="1173"/>
      <c r="H46" s="1174"/>
      <c r="I46" s="86">
        <v>354</v>
      </c>
      <c r="J46" s="87">
        <v>351</v>
      </c>
      <c r="K46" s="87">
        <v>351</v>
      </c>
      <c r="L46" s="87" t="s">
        <v>480</v>
      </c>
      <c r="M46" s="88" t="s">
        <v>480</v>
      </c>
    </row>
    <row r="47" spans="2:13" ht="27.75" customHeight="1">
      <c r="B47" s="1169"/>
      <c r="C47" s="1170"/>
      <c r="D47" s="85"/>
      <c r="E47" s="1173" t="s">
        <v>31</v>
      </c>
      <c r="F47" s="1173"/>
      <c r="G47" s="1173"/>
      <c r="H47" s="1174"/>
      <c r="I47" s="86" t="s">
        <v>480</v>
      </c>
      <c r="J47" s="87" t="s">
        <v>480</v>
      </c>
      <c r="K47" s="87" t="s">
        <v>480</v>
      </c>
      <c r="L47" s="87" t="s">
        <v>480</v>
      </c>
      <c r="M47" s="88" t="s">
        <v>480</v>
      </c>
    </row>
    <row r="48" spans="2:13" ht="27.75" customHeight="1">
      <c r="B48" s="1171"/>
      <c r="C48" s="1172"/>
      <c r="D48" s="85"/>
      <c r="E48" s="1173" t="s">
        <v>32</v>
      </c>
      <c r="F48" s="1173"/>
      <c r="G48" s="1173"/>
      <c r="H48" s="1174"/>
      <c r="I48" s="86" t="s">
        <v>480</v>
      </c>
      <c r="J48" s="87" t="s">
        <v>480</v>
      </c>
      <c r="K48" s="87" t="s">
        <v>480</v>
      </c>
      <c r="L48" s="87" t="s">
        <v>480</v>
      </c>
      <c r="M48" s="88" t="s">
        <v>480</v>
      </c>
    </row>
    <row r="49" spans="2:13" ht="27.75" customHeight="1">
      <c r="B49" s="1167" t="s">
        <v>33</v>
      </c>
      <c r="C49" s="1168"/>
      <c r="D49" s="89"/>
      <c r="E49" s="1173" t="s">
        <v>34</v>
      </c>
      <c r="F49" s="1173"/>
      <c r="G49" s="1173"/>
      <c r="H49" s="1174"/>
      <c r="I49" s="86">
        <v>1566</v>
      </c>
      <c r="J49" s="87">
        <v>2066</v>
      </c>
      <c r="K49" s="87">
        <v>2668</v>
      </c>
      <c r="L49" s="87">
        <v>2536</v>
      </c>
      <c r="M49" s="88">
        <v>2356</v>
      </c>
    </row>
    <row r="50" spans="2:13" ht="27.75" customHeight="1">
      <c r="B50" s="1169"/>
      <c r="C50" s="1170"/>
      <c r="D50" s="85"/>
      <c r="E50" s="1173" t="s">
        <v>35</v>
      </c>
      <c r="F50" s="1173"/>
      <c r="G50" s="1173"/>
      <c r="H50" s="1174"/>
      <c r="I50" s="86">
        <v>527</v>
      </c>
      <c r="J50" s="87">
        <v>503</v>
      </c>
      <c r="K50" s="87">
        <v>385</v>
      </c>
      <c r="L50" s="87">
        <v>299</v>
      </c>
      <c r="M50" s="88">
        <v>214</v>
      </c>
    </row>
    <row r="51" spans="2:13" ht="27.75" customHeight="1">
      <c r="B51" s="1171"/>
      <c r="C51" s="1172"/>
      <c r="D51" s="85"/>
      <c r="E51" s="1173" t="s">
        <v>36</v>
      </c>
      <c r="F51" s="1173"/>
      <c r="G51" s="1173"/>
      <c r="H51" s="1174"/>
      <c r="I51" s="86">
        <v>6922</v>
      </c>
      <c r="J51" s="87">
        <v>7072</v>
      </c>
      <c r="K51" s="87">
        <v>7563</v>
      </c>
      <c r="L51" s="87">
        <v>7634</v>
      </c>
      <c r="M51" s="88">
        <v>7840</v>
      </c>
    </row>
    <row r="52" spans="2:13" ht="27.75" customHeight="1" thickBot="1">
      <c r="B52" s="1175" t="s">
        <v>37</v>
      </c>
      <c r="C52" s="1176"/>
      <c r="D52" s="90"/>
      <c r="E52" s="1177" t="s">
        <v>38</v>
      </c>
      <c r="F52" s="1177"/>
      <c r="G52" s="1177"/>
      <c r="H52" s="1178"/>
      <c r="I52" s="91">
        <v>6721</v>
      </c>
      <c r="J52" s="92">
        <v>5813</v>
      </c>
      <c r="K52" s="92">
        <v>4957</v>
      </c>
      <c r="L52" s="92">
        <v>4500</v>
      </c>
      <c r="M52" s="93">
        <v>4244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51732</v>
      </c>
      <c r="E3" s="116"/>
      <c r="F3" s="117">
        <v>76282</v>
      </c>
      <c r="G3" s="118"/>
      <c r="H3" s="119"/>
    </row>
    <row r="4" spans="1:8">
      <c r="A4" s="120"/>
      <c r="B4" s="121"/>
      <c r="C4" s="122"/>
      <c r="D4" s="123">
        <v>24972</v>
      </c>
      <c r="E4" s="124"/>
      <c r="F4" s="125">
        <v>41092</v>
      </c>
      <c r="G4" s="126"/>
      <c r="H4" s="127"/>
    </row>
    <row r="5" spans="1:8">
      <c r="A5" s="108" t="s">
        <v>513</v>
      </c>
      <c r="B5" s="113"/>
      <c r="C5" s="114"/>
      <c r="D5" s="115">
        <v>57251</v>
      </c>
      <c r="E5" s="116"/>
      <c r="F5" s="117">
        <v>78670</v>
      </c>
      <c r="G5" s="118"/>
      <c r="H5" s="119"/>
    </row>
    <row r="6" spans="1:8">
      <c r="A6" s="120"/>
      <c r="B6" s="121"/>
      <c r="C6" s="122"/>
      <c r="D6" s="123">
        <v>36089</v>
      </c>
      <c r="E6" s="124"/>
      <c r="F6" s="125">
        <v>38094</v>
      </c>
      <c r="G6" s="126"/>
      <c r="H6" s="127"/>
    </row>
    <row r="7" spans="1:8">
      <c r="A7" s="108" t="s">
        <v>514</v>
      </c>
      <c r="B7" s="113"/>
      <c r="C7" s="114"/>
      <c r="D7" s="115">
        <v>77321</v>
      </c>
      <c r="E7" s="116"/>
      <c r="F7" s="117">
        <v>67201</v>
      </c>
      <c r="G7" s="118"/>
      <c r="H7" s="119"/>
    </row>
    <row r="8" spans="1:8">
      <c r="A8" s="120"/>
      <c r="B8" s="121"/>
      <c r="C8" s="122"/>
      <c r="D8" s="123">
        <v>29477</v>
      </c>
      <c r="E8" s="124"/>
      <c r="F8" s="125">
        <v>35210</v>
      </c>
      <c r="G8" s="126"/>
      <c r="H8" s="127"/>
    </row>
    <row r="9" spans="1:8">
      <c r="A9" s="108" t="s">
        <v>515</v>
      </c>
      <c r="B9" s="113"/>
      <c r="C9" s="114"/>
      <c r="D9" s="115">
        <v>41438</v>
      </c>
      <c r="E9" s="116"/>
      <c r="F9" s="117">
        <v>75709</v>
      </c>
      <c r="G9" s="118"/>
      <c r="H9" s="119"/>
    </row>
    <row r="10" spans="1:8">
      <c r="A10" s="120"/>
      <c r="B10" s="121"/>
      <c r="C10" s="122"/>
      <c r="D10" s="123">
        <v>24020</v>
      </c>
      <c r="E10" s="124"/>
      <c r="F10" s="125">
        <v>35212</v>
      </c>
      <c r="G10" s="126"/>
      <c r="H10" s="127"/>
    </row>
    <row r="11" spans="1:8">
      <c r="A11" s="108" t="s">
        <v>516</v>
      </c>
      <c r="B11" s="113"/>
      <c r="C11" s="114"/>
      <c r="D11" s="115">
        <v>79634</v>
      </c>
      <c r="E11" s="116"/>
      <c r="F11" s="117">
        <v>90961</v>
      </c>
      <c r="G11" s="118"/>
      <c r="H11" s="119"/>
    </row>
    <row r="12" spans="1:8">
      <c r="A12" s="120"/>
      <c r="B12" s="121"/>
      <c r="C12" s="128"/>
      <c r="D12" s="123">
        <v>37724</v>
      </c>
      <c r="E12" s="124"/>
      <c r="F12" s="125">
        <v>37720</v>
      </c>
      <c r="G12" s="126"/>
      <c r="H12" s="127"/>
    </row>
    <row r="13" spans="1:8">
      <c r="A13" s="108"/>
      <c r="B13" s="113"/>
      <c r="C13" s="129"/>
      <c r="D13" s="130">
        <v>61475</v>
      </c>
      <c r="E13" s="131"/>
      <c r="F13" s="132">
        <v>77765</v>
      </c>
      <c r="G13" s="133"/>
      <c r="H13" s="119"/>
    </row>
    <row r="14" spans="1:8">
      <c r="A14" s="120"/>
      <c r="B14" s="121"/>
      <c r="C14" s="122"/>
      <c r="D14" s="123">
        <v>30456</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4.13</v>
      </c>
      <c r="C19" s="134">
        <f>ROUND(VALUE(SUBSTITUTE(実質収支比率等に係る経年分析!G$48,"▲","-")),2)</f>
        <v>2.78</v>
      </c>
      <c r="D19" s="134">
        <f>ROUND(VALUE(SUBSTITUTE(実質収支比率等に係る経年分析!H$48,"▲","-")),2)</f>
        <v>5.72</v>
      </c>
      <c r="E19" s="134">
        <f>ROUND(VALUE(SUBSTITUTE(実質収支比率等に係る経年分析!I$48,"▲","-")),2)</f>
        <v>4.26</v>
      </c>
      <c r="F19" s="134">
        <f>ROUND(VALUE(SUBSTITUTE(実質収支比率等に係る経年分析!J$48,"▲","-")),2)</f>
        <v>7.15</v>
      </c>
    </row>
    <row r="20" spans="1:11">
      <c r="A20" s="134" t="s">
        <v>43</v>
      </c>
      <c r="B20" s="134">
        <f>ROUND(VALUE(SUBSTITUTE(実質収支比率等に係る経年分析!F$47,"▲","-")),2)</f>
        <v>13.78</v>
      </c>
      <c r="C20" s="134">
        <f>ROUND(VALUE(SUBSTITUTE(実質収支比率等に係る経年分析!G$47,"▲","-")),2)</f>
        <v>20.87</v>
      </c>
      <c r="D20" s="134">
        <f>ROUND(VALUE(SUBSTITUTE(実質収支比率等に係る経年分析!H$47,"▲","-")),2)</f>
        <v>26.83</v>
      </c>
      <c r="E20" s="134">
        <f>ROUND(VALUE(SUBSTITUTE(実質収支比率等に係る経年分析!I$47,"▲","-")),2)</f>
        <v>24.17</v>
      </c>
      <c r="F20" s="134">
        <f>ROUND(VALUE(SUBSTITUTE(実質収支比率等に係る経年分析!J$47,"▲","-")),2)</f>
        <v>23.16</v>
      </c>
    </row>
    <row r="21" spans="1:11">
      <c r="A21" s="134" t="s">
        <v>44</v>
      </c>
      <c r="B21" s="134">
        <f>IF(ISNUMBER(VALUE(SUBSTITUTE(実質収支比率等に係る経年分析!F$49,"▲","-"))),ROUND(VALUE(SUBSTITUTE(実質収支比率等に係る経年分析!F$49,"▲","-")),2),NA())</f>
        <v>2.77</v>
      </c>
      <c r="C21" s="134">
        <f>IF(ISNUMBER(VALUE(SUBSTITUTE(実質収支比率等に係る経年分析!G$49,"▲","-"))),ROUND(VALUE(SUBSTITUTE(実質収支比率等に係る経年分析!G$49,"▲","-")),2),NA())</f>
        <v>8.68</v>
      </c>
      <c r="D21" s="134">
        <f>IF(ISNUMBER(VALUE(SUBSTITUTE(実質収支比率等に係る経年分析!H$49,"▲","-"))),ROUND(VALUE(SUBSTITUTE(実質収支比率等に係る経年分析!H$49,"▲","-")),2),NA())</f>
        <v>8.69</v>
      </c>
      <c r="E21" s="134">
        <f>IF(ISNUMBER(VALUE(SUBSTITUTE(実質収支比率等に係る経年分析!I$49,"▲","-"))),ROUND(VALUE(SUBSTITUTE(実質収支比率等に係る経年分析!I$49,"▲","-")),2),NA())</f>
        <v>-2.15</v>
      </c>
      <c r="F21" s="134">
        <f>IF(ISNUMBER(VALUE(SUBSTITUTE(実質収支比率等に係る経年分析!J$49,"▲","-"))),ROUND(VALUE(SUBSTITUTE(実質収支比率等に係る経年分析!J$49,"▲","-")),2),NA())</f>
        <v>1.79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2.87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3.52</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9.07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9.5500000000000007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9.1999999999999993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5.97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7.27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6.83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10.58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12.11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744</v>
      </c>
      <c r="E42" s="136"/>
      <c r="F42" s="136"/>
      <c r="G42" s="136">
        <f>'実質公債費比率（分子）の構造'!L$52</f>
        <v>899</v>
      </c>
      <c r="H42" s="136"/>
      <c r="I42" s="136"/>
      <c r="J42" s="136">
        <f>'実質公債費比率（分子）の構造'!M$52</f>
        <v>807</v>
      </c>
      <c r="K42" s="136"/>
      <c r="L42" s="136"/>
      <c r="M42" s="136">
        <f>'実質公債費比率（分子）の構造'!N$52</f>
        <v>932</v>
      </c>
      <c r="N42" s="136"/>
      <c r="O42" s="136"/>
      <c r="P42" s="136">
        <f>'実質公債費比率（分子）の構造'!O$52</f>
        <v>786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39</v>
      </c>
      <c r="C44" s="136"/>
      <c r="D44" s="136"/>
      <c r="E44" s="136">
        <f>'実質公債費比率（分子）の構造'!L$50</f>
        <v>39</v>
      </c>
      <c r="F44" s="136"/>
      <c r="G44" s="136"/>
      <c r="H44" s="136">
        <f>'実質公債費比率（分子）の構造'!M$50</f>
        <v>39</v>
      </c>
      <c r="I44" s="136"/>
      <c r="J44" s="136"/>
      <c r="K44" s="136">
        <f>'実質公債費比率（分子）の構造'!N$50</f>
        <v>40</v>
      </c>
      <c r="L44" s="136"/>
      <c r="M44" s="136"/>
      <c r="N44" s="136">
        <f>'実質公債費比率（分子）の構造'!O$50</f>
        <v>40</v>
      </c>
      <c r="O44" s="136"/>
      <c r="P44" s="136"/>
    </row>
    <row r="45" spans="1:16">
      <c r="A45" s="136" t="s">
        <v>54</v>
      </c>
      <c r="B45" s="136">
        <f>'実質公債費比率（分子）の構造'!K$49</f>
        <v>5</v>
      </c>
      <c r="C45" s="136"/>
      <c r="D45" s="136"/>
      <c r="E45" s="136">
        <f>'実質公債費比率（分子）の構造'!L$49</f>
        <v>5</v>
      </c>
      <c r="F45" s="136"/>
      <c r="G45" s="136"/>
      <c r="H45" s="136">
        <f>'実質公債費比率（分子）の構造'!M$49</f>
        <v>2</v>
      </c>
      <c r="I45" s="136"/>
      <c r="J45" s="136"/>
      <c r="K45" s="136">
        <f>'実質公債費比率（分子）の構造'!N$49</f>
        <v>2</v>
      </c>
      <c r="L45" s="136"/>
      <c r="M45" s="136"/>
      <c r="N45" s="136">
        <f>'実質公債費比率（分子）の構造'!O$49</f>
        <v>3</v>
      </c>
      <c r="O45" s="136"/>
      <c r="P45" s="136"/>
    </row>
    <row r="46" spans="1:16">
      <c r="A46" s="136" t="s">
        <v>55</v>
      </c>
      <c r="B46" s="136">
        <f>'実質公債費比率（分子）の構造'!K$48</f>
        <v>272</v>
      </c>
      <c r="C46" s="136"/>
      <c r="D46" s="136"/>
      <c r="E46" s="136">
        <f>'実質公債費比率（分子）の構造'!L$48</f>
        <v>278</v>
      </c>
      <c r="F46" s="136"/>
      <c r="G46" s="136"/>
      <c r="H46" s="136">
        <f>'実質公債費比率（分子）の構造'!M$48</f>
        <v>280</v>
      </c>
      <c r="I46" s="136"/>
      <c r="J46" s="136"/>
      <c r="K46" s="136">
        <f>'実質公債費比率（分子）の構造'!N$48</f>
        <v>263</v>
      </c>
      <c r="L46" s="136"/>
      <c r="M46" s="136"/>
      <c r="N46" s="136">
        <f>'実質公債費比率（分子）の構造'!O$48</f>
        <v>276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1026</v>
      </c>
      <c r="C49" s="136"/>
      <c r="D49" s="136"/>
      <c r="E49" s="136">
        <f>'実質公債費比率（分子）の構造'!L$45</f>
        <v>1098</v>
      </c>
      <c r="F49" s="136"/>
      <c r="G49" s="136"/>
      <c r="H49" s="136">
        <f>'実質公債費比率（分子）の構造'!M$45</f>
        <v>1089</v>
      </c>
      <c r="I49" s="136"/>
      <c r="J49" s="136"/>
      <c r="K49" s="136">
        <f>'実質公債費比率（分子）の構造'!N$45</f>
        <v>1102</v>
      </c>
      <c r="L49" s="136"/>
      <c r="M49" s="136"/>
      <c r="N49" s="136">
        <f>'実質公債費比率（分子）の構造'!O$45</f>
        <v>1147</v>
      </c>
      <c r="O49" s="136"/>
      <c r="P49" s="136"/>
    </row>
    <row r="50" spans="1:16">
      <c r="A50" s="136" t="s">
        <v>59</v>
      </c>
      <c r="B50" s="136" t="e">
        <f>NA()</f>
        <v>#N/A</v>
      </c>
      <c r="C50" s="136">
        <f>IF(ISNUMBER('実質公債費比率（分子）の構造'!K$53),'実質公債費比率（分子）の構造'!K$53,NA())</f>
        <v>598</v>
      </c>
      <c r="D50" s="136" t="e">
        <f>NA()</f>
        <v>#N/A</v>
      </c>
      <c r="E50" s="136" t="e">
        <f>NA()</f>
        <v>#N/A</v>
      </c>
      <c r="F50" s="136">
        <f>IF(ISNUMBER('実質公債費比率（分子）の構造'!L$53),'実質公債費比率（分子）の構造'!L$53,NA())</f>
        <v>521</v>
      </c>
      <c r="G50" s="136" t="e">
        <f>NA()</f>
        <v>#N/A</v>
      </c>
      <c r="H50" s="136" t="e">
        <f>NA()</f>
        <v>#N/A</v>
      </c>
      <c r="I50" s="136">
        <f>IF(ISNUMBER('実質公債費比率（分子）の構造'!M$53),'実質公債費比率（分子）の構造'!M$53,NA())</f>
        <v>603</v>
      </c>
      <c r="J50" s="136" t="e">
        <f>NA()</f>
        <v>#N/A</v>
      </c>
      <c r="K50" s="136" t="e">
        <f>NA()</f>
        <v>#N/A</v>
      </c>
      <c r="L50" s="136">
        <f>IF(ISNUMBER('実質公債費比率（分子）の構造'!N$53),'実質公債費比率（分子）の構造'!N$53,NA())</f>
        <v>475</v>
      </c>
      <c r="M50" s="136" t="e">
        <f>NA()</f>
        <v>#N/A</v>
      </c>
      <c r="N50" s="136" t="e">
        <f>NA()</f>
        <v>#N/A</v>
      </c>
      <c r="O50" s="136">
        <f>IF(ISNUMBER('実質公債費比率（分子）の構造'!O$53),'実質公債費比率（分子）の構造'!O$53,NA())</f>
        <v>680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6922</v>
      </c>
      <c r="E56" s="135"/>
      <c r="F56" s="135"/>
      <c r="G56" s="135">
        <f>'将来負担比率（分子）の構造'!J$51</f>
        <v>7072</v>
      </c>
      <c r="H56" s="135"/>
      <c r="I56" s="135"/>
      <c r="J56" s="135">
        <f>'将来負担比率（分子）の構造'!K$51</f>
        <v>7563</v>
      </c>
      <c r="K56" s="135"/>
      <c r="L56" s="135"/>
      <c r="M56" s="135">
        <f>'将来負担比率（分子）の構造'!L$51</f>
        <v>7634</v>
      </c>
      <c r="N56" s="135"/>
      <c r="O56" s="135"/>
      <c r="P56" s="135">
        <f>'将来負担比率（分子）の構造'!M$51</f>
        <v>7840</v>
      </c>
    </row>
    <row r="57" spans="1:16">
      <c r="A57" s="135" t="s">
        <v>35</v>
      </c>
      <c r="B57" s="135"/>
      <c r="C57" s="135"/>
      <c r="D57" s="135">
        <f>'将来負担比率（分子）の構造'!I$50</f>
        <v>527</v>
      </c>
      <c r="E57" s="135"/>
      <c r="F57" s="135"/>
      <c r="G57" s="135">
        <f>'将来負担比率（分子）の構造'!J$50</f>
        <v>503</v>
      </c>
      <c r="H57" s="135"/>
      <c r="I57" s="135"/>
      <c r="J57" s="135">
        <f>'将来負担比率（分子）の構造'!K$50</f>
        <v>385</v>
      </c>
      <c r="K57" s="135"/>
      <c r="L57" s="135"/>
      <c r="M57" s="135">
        <f>'将来負担比率（分子）の構造'!L$50</f>
        <v>299</v>
      </c>
      <c r="N57" s="135"/>
      <c r="O57" s="135"/>
      <c r="P57" s="135">
        <f>'将来負担比率（分子）の構造'!M$50</f>
        <v>214</v>
      </c>
    </row>
    <row r="58" spans="1:16">
      <c r="A58" s="135" t="s">
        <v>34</v>
      </c>
      <c r="B58" s="135"/>
      <c r="C58" s="135"/>
      <c r="D58" s="135">
        <f>'将来負担比率（分子）の構造'!I$49</f>
        <v>1566</v>
      </c>
      <c r="E58" s="135"/>
      <c r="F58" s="135"/>
      <c r="G58" s="135">
        <f>'将来負担比率（分子）の構造'!J$49</f>
        <v>2066</v>
      </c>
      <c r="H58" s="135"/>
      <c r="I58" s="135"/>
      <c r="J58" s="135">
        <f>'将来負担比率（分子）の構造'!K$49</f>
        <v>2668</v>
      </c>
      <c r="K58" s="135"/>
      <c r="L58" s="135"/>
      <c r="M58" s="135">
        <f>'将来負担比率（分子）の構造'!L$49</f>
        <v>2536</v>
      </c>
      <c r="N58" s="135"/>
      <c r="O58" s="135"/>
      <c r="P58" s="135">
        <f>'将来負担比率（分子）の構造'!M$49</f>
        <v>2356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354</v>
      </c>
      <c r="C61" s="135"/>
      <c r="D61" s="135"/>
      <c r="E61" s="135">
        <f>'将来負担比率（分子）の構造'!J$46</f>
        <v>351</v>
      </c>
      <c r="F61" s="135"/>
      <c r="G61" s="135"/>
      <c r="H61" s="135">
        <f>'将来負担比率（分子）の構造'!K$46</f>
        <v>351</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1857</v>
      </c>
      <c r="C62" s="135"/>
      <c r="D62" s="135"/>
      <c r="E62" s="135">
        <f>'将来負担比率（分子）の構造'!J$45</f>
        <v>1783</v>
      </c>
      <c r="F62" s="135"/>
      <c r="G62" s="135"/>
      <c r="H62" s="135">
        <f>'将来負担比率（分子）の構造'!K$45</f>
        <v>1724</v>
      </c>
      <c r="I62" s="135"/>
      <c r="J62" s="135"/>
      <c r="K62" s="135">
        <f>'将来負担比率（分子）の構造'!L$45</f>
        <v>1549</v>
      </c>
      <c r="L62" s="135"/>
      <c r="M62" s="135"/>
      <c r="N62" s="135">
        <f>'将来負担比率（分子）の構造'!M$45</f>
        <v>1312</v>
      </c>
      <c r="O62" s="135"/>
      <c r="P62" s="135"/>
    </row>
    <row r="63" spans="1:16">
      <c r="A63" s="135" t="s">
        <v>28</v>
      </c>
      <c r="B63" s="135">
        <f>'将来負担比率（分子）の構造'!I$44</f>
        <v>39</v>
      </c>
      <c r="C63" s="135"/>
      <c r="D63" s="135"/>
      <c r="E63" s="135">
        <f>'将来負担比率（分子）の構造'!J$44</f>
        <v>35</v>
      </c>
      <c r="F63" s="135"/>
      <c r="G63" s="135"/>
      <c r="H63" s="135">
        <f>'将来負担比率（分子）の構造'!K$44</f>
        <v>30</v>
      </c>
      <c r="I63" s="135"/>
      <c r="J63" s="135"/>
      <c r="K63" s="135">
        <f>'将来負担比率（分子）の構造'!L$44</f>
        <v>26</v>
      </c>
      <c r="L63" s="135"/>
      <c r="M63" s="135"/>
      <c r="N63" s="135">
        <f>'将来負担比率（分子）の構造'!M$44</f>
        <v>55</v>
      </c>
      <c r="O63" s="135"/>
      <c r="P63" s="135"/>
    </row>
    <row r="64" spans="1:16">
      <c r="A64" s="135" t="s">
        <v>27</v>
      </c>
      <c r="B64" s="135">
        <f>'将来負担比率（分子）の構造'!I$43</f>
        <v>3023</v>
      </c>
      <c r="C64" s="135"/>
      <c r="D64" s="135"/>
      <c r="E64" s="135">
        <f>'将来負担比率（分子）の構造'!J$43</f>
        <v>2836</v>
      </c>
      <c r="F64" s="135"/>
      <c r="G64" s="135"/>
      <c r="H64" s="135">
        <f>'将来負担比率（分子）の構造'!K$43</f>
        <v>2689</v>
      </c>
      <c r="I64" s="135"/>
      <c r="J64" s="135"/>
      <c r="K64" s="135">
        <f>'将来負担比率（分子）の構造'!L$43</f>
        <v>2667</v>
      </c>
      <c r="L64" s="135"/>
      <c r="M64" s="135"/>
      <c r="N64" s="135">
        <f>'将来負担比率（分子）の構造'!M$43</f>
        <v>2561</v>
      </c>
      <c r="O64" s="135"/>
      <c r="P64" s="135"/>
    </row>
    <row r="65" spans="1:16">
      <c r="A65" s="135" t="s">
        <v>26</v>
      </c>
      <c r="B65" s="135">
        <f>'将来負担比率（分子）の構造'!I$42</f>
        <v>285</v>
      </c>
      <c r="C65" s="135"/>
      <c r="D65" s="135"/>
      <c r="E65" s="135">
        <f>'将来負担比率（分子）の構造'!J$42</f>
        <v>249</v>
      </c>
      <c r="F65" s="135"/>
      <c r="G65" s="135"/>
      <c r="H65" s="135">
        <f>'将来負担比率（分子）の構造'!K$42</f>
        <v>208</v>
      </c>
      <c r="I65" s="135"/>
      <c r="J65" s="135"/>
      <c r="K65" s="135">
        <f>'将来負担比率（分子）の構造'!L$42</f>
        <v>167</v>
      </c>
      <c r="L65" s="135"/>
      <c r="M65" s="135"/>
      <c r="N65" s="135">
        <f>'将来負担比率（分子）の構造'!M$42</f>
        <v>126</v>
      </c>
      <c r="O65" s="135"/>
      <c r="P65" s="135"/>
    </row>
    <row r="66" spans="1:16">
      <c r="A66" s="135" t="s">
        <v>25</v>
      </c>
      <c r="B66" s="135">
        <f>'将来負担比率（分子）の構造'!I$41</f>
        <v>10178</v>
      </c>
      <c r="C66" s="135"/>
      <c r="D66" s="135"/>
      <c r="E66" s="135">
        <f>'将来負担比率（分子）の構造'!J$41</f>
        <v>10199</v>
      </c>
      <c r="F66" s="135"/>
      <c r="G66" s="135"/>
      <c r="H66" s="135">
        <f>'将来負担比率（分子）の構造'!K$41</f>
        <v>10572</v>
      </c>
      <c r="I66" s="135"/>
      <c r="J66" s="135"/>
      <c r="K66" s="135">
        <f>'将来負担比率（分子）の構造'!L$41</f>
        <v>10560</v>
      </c>
      <c r="L66" s="135"/>
      <c r="M66" s="135"/>
      <c r="N66" s="135">
        <f>'将来負担比率（分子）の構造'!M$41</f>
        <v>10600</v>
      </c>
      <c r="O66" s="135"/>
      <c r="P66" s="135"/>
    </row>
    <row r="67" spans="1:16">
      <c r="A67" s="135" t="s">
        <v>63</v>
      </c>
      <c r="B67" s="135" t="e">
        <f>NA()</f>
        <v>#N/A</v>
      </c>
      <c r="C67" s="135">
        <f>IF(ISNUMBER('将来負担比率（分子）の構造'!I$52), IF('将来負担比率（分子）の構造'!I$52 &lt; 0, 0, '将来負担比率（分子）の構造'!I$52), NA())</f>
        <v>6721</v>
      </c>
      <c r="D67" s="135" t="e">
        <f>NA()</f>
        <v>#N/A</v>
      </c>
      <c r="E67" s="135" t="e">
        <f>NA()</f>
        <v>#N/A</v>
      </c>
      <c r="F67" s="135">
        <f>IF(ISNUMBER('将来負担比率（分子）の構造'!J$52), IF('将来負担比率（分子）の構造'!J$52 &lt; 0, 0, '将来負担比率（分子）の構造'!J$52), NA())</f>
        <v>5813</v>
      </c>
      <c r="G67" s="135" t="e">
        <f>NA()</f>
        <v>#N/A</v>
      </c>
      <c r="H67" s="135" t="e">
        <f>NA()</f>
        <v>#N/A</v>
      </c>
      <c r="I67" s="135">
        <f>IF(ISNUMBER('将来負担比率（分子）の構造'!K$52), IF('将来負担比率（分子）の構造'!K$52 &lt; 0, 0, '将来負担比率（分子）の構造'!K$52), NA())</f>
        <v>4957</v>
      </c>
      <c r="J67" s="135" t="e">
        <f>NA()</f>
        <v>#N/A</v>
      </c>
      <c r="K67" s="135" t="e">
        <f>NA()</f>
        <v>#N/A</v>
      </c>
      <c r="L67" s="135">
        <f>IF(ISNUMBER('将来負担比率（分子）の構造'!L$52), IF('将来負担比率（分子）の構造'!L$52 &lt; 0, 0, '将来負担比率（分子）の構造'!L$52), NA())</f>
        <v>4500</v>
      </c>
      <c r="M67" s="135" t="e">
        <f>NA()</f>
        <v>#N/A</v>
      </c>
      <c r="N67" s="135" t="e">
        <f>NA()</f>
        <v>#N/A</v>
      </c>
      <c r="O67" s="135">
        <f>IF(ISNUMBER('将来負担比率（分子）の構造'!M$52), IF('将来負担比率（分子）の構造'!M$52 &lt; 0, 0, '将来負担比率（分子）の構造'!M$52), NA())</f>
        <v>4244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205</v>
      </c>
      <c r="C5" s="674"/>
      <c r="D5" s="674"/>
      <c r="E5" s="674"/>
      <c r="F5" s="674"/>
      <c r="G5" s="674"/>
      <c r="H5" s="674"/>
      <c r="I5" s="674"/>
      <c r="J5" s="674"/>
      <c r="K5" s="674"/>
      <c r="L5" s="674"/>
      <c r="M5" s="674"/>
      <c r="N5" s="674"/>
      <c r="O5" s="674"/>
      <c r="P5" s="674"/>
      <c r="Q5" s="675"/>
      <c r="R5" s="636">
        <v>2318779</v>
      </c>
      <c r="S5" s="637"/>
      <c r="T5" s="637"/>
      <c r="U5" s="637"/>
      <c r="V5" s="637"/>
      <c r="W5" s="637"/>
      <c r="X5" s="637"/>
      <c r="Y5" s="684"/>
      <c r="Z5" s="697">
        <v>20.8</v>
      </c>
      <c r="AA5" s="697"/>
      <c r="AB5" s="697"/>
      <c r="AC5" s="697"/>
      <c r="AD5" s="698">
        <v>2174614</v>
      </c>
      <c r="AE5" s="698"/>
      <c r="AF5" s="698"/>
      <c r="AG5" s="698"/>
      <c r="AH5" s="698"/>
      <c r="AI5" s="698"/>
      <c r="AJ5" s="698"/>
      <c r="AK5" s="698"/>
      <c r="AL5" s="685">
        <v>39.299999999999997</v>
      </c>
      <c r="AM5" s="654"/>
      <c r="AN5" s="654"/>
      <c r="AO5" s="686"/>
      <c r="AP5" s="673" t="s">
        <v>206</v>
      </c>
      <c r="AQ5" s="674"/>
      <c r="AR5" s="674"/>
      <c r="AS5" s="674"/>
      <c r="AT5" s="674"/>
      <c r="AU5" s="674"/>
      <c r="AV5" s="674"/>
      <c r="AW5" s="674"/>
      <c r="AX5" s="674"/>
      <c r="AY5" s="674"/>
      <c r="AZ5" s="674"/>
      <c r="BA5" s="674"/>
      <c r="BB5" s="674"/>
      <c r="BC5" s="674"/>
      <c r="BD5" s="674"/>
      <c r="BE5" s="674"/>
      <c r="BF5" s="675"/>
      <c r="BG5" s="586">
        <v>2174614</v>
      </c>
      <c r="BH5" s="587"/>
      <c r="BI5" s="587"/>
      <c r="BJ5" s="587"/>
      <c r="BK5" s="587"/>
      <c r="BL5" s="587"/>
      <c r="BM5" s="587"/>
      <c r="BN5" s="588"/>
      <c r="BO5" s="639">
        <v>93.8</v>
      </c>
      <c r="BP5" s="639"/>
      <c r="BQ5" s="639"/>
      <c r="BR5" s="639"/>
      <c r="BS5" s="640">
        <v>16403</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c r="B6" s="583" t="s">
        <v>210</v>
      </c>
      <c r="C6" s="584"/>
      <c r="D6" s="584"/>
      <c r="E6" s="584"/>
      <c r="F6" s="584"/>
      <c r="G6" s="584"/>
      <c r="H6" s="584"/>
      <c r="I6" s="584"/>
      <c r="J6" s="584"/>
      <c r="K6" s="584"/>
      <c r="L6" s="584"/>
      <c r="M6" s="584"/>
      <c r="N6" s="584"/>
      <c r="O6" s="584"/>
      <c r="P6" s="584"/>
      <c r="Q6" s="585"/>
      <c r="R6" s="586">
        <v>62059</v>
      </c>
      <c r="S6" s="587"/>
      <c r="T6" s="587"/>
      <c r="U6" s="587"/>
      <c r="V6" s="587"/>
      <c r="W6" s="587"/>
      <c r="X6" s="587"/>
      <c r="Y6" s="588"/>
      <c r="Z6" s="639">
        <v>0.6</v>
      </c>
      <c r="AA6" s="639"/>
      <c r="AB6" s="639"/>
      <c r="AC6" s="639"/>
      <c r="AD6" s="640">
        <v>62059</v>
      </c>
      <c r="AE6" s="640"/>
      <c r="AF6" s="640"/>
      <c r="AG6" s="640"/>
      <c r="AH6" s="640"/>
      <c r="AI6" s="640"/>
      <c r="AJ6" s="640"/>
      <c r="AK6" s="640"/>
      <c r="AL6" s="609">
        <v>1.1000000000000001</v>
      </c>
      <c r="AM6" s="641"/>
      <c r="AN6" s="641"/>
      <c r="AO6" s="642"/>
      <c r="AP6" s="583" t="s">
        <v>211</v>
      </c>
      <c r="AQ6" s="584"/>
      <c r="AR6" s="584"/>
      <c r="AS6" s="584"/>
      <c r="AT6" s="584"/>
      <c r="AU6" s="584"/>
      <c r="AV6" s="584"/>
      <c r="AW6" s="584"/>
      <c r="AX6" s="584"/>
      <c r="AY6" s="584"/>
      <c r="AZ6" s="584"/>
      <c r="BA6" s="584"/>
      <c r="BB6" s="584"/>
      <c r="BC6" s="584"/>
      <c r="BD6" s="584"/>
      <c r="BE6" s="584"/>
      <c r="BF6" s="585"/>
      <c r="BG6" s="586">
        <v>2174614</v>
      </c>
      <c r="BH6" s="587"/>
      <c r="BI6" s="587"/>
      <c r="BJ6" s="587"/>
      <c r="BK6" s="587"/>
      <c r="BL6" s="587"/>
      <c r="BM6" s="587"/>
      <c r="BN6" s="588"/>
      <c r="BO6" s="639">
        <v>93.8</v>
      </c>
      <c r="BP6" s="639"/>
      <c r="BQ6" s="639"/>
      <c r="BR6" s="639"/>
      <c r="BS6" s="640">
        <v>16403</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135237</v>
      </c>
      <c r="CS6" s="587"/>
      <c r="CT6" s="587"/>
      <c r="CU6" s="587"/>
      <c r="CV6" s="587"/>
      <c r="CW6" s="587"/>
      <c r="CX6" s="587"/>
      <c r="CY6" s="588"/>
      <c r="CZ6" s="639">
        <v>1.3</v>
      </c>
      <c r="DA6" s="639"/>
      <c r="DB6" s="639"/>
      <c r="DC6" s="639"/>
      <c r="DD6" s="592">
        <v>4809</v>
      </c>
      <c r="DE6" s="587"/>
      <c r="DF6" s="587"/>
      <c r="DG6" s="587"/>
      <c r="DH6" s="587"/>
      <c r="DI6" s="587"/>
      <c r="DJ6" s="587"/>
      <c r="DK6" s="587"/>
      <c r="DL6" s="587"/>
      <c r="DM6" s="587"/>
      <c r="DN6" s="587"/>
      <c r="DO6" s="587"/>
      <c r="DP6" s="588"/>
      <c r="DQ6" s="592">
        <v>135237</v>
      </c>
      <c r="DR6" s="587"/>
      <c r="DS6" s="587"/>
      <c r="DT6" s="587"/>
      <c r="DU6" s="587"/>
      <c r="DV6" s="587"/>
      <c r="DW6" s="587"/>
      <c r="DX6" s="587"/>
      <c r="DY6" s="587"/>
      <c r="DZ6" s="587"/>
      <c r="EA6" s="587"/>
      <c r="EB6" s="587"/>
      <c r="EC6" s="622"/>
    </row>
    <row r="7" spans="2:143" ht="11.25" customHeight="1">
      <c r="B7" s="583" t="s">
        <v>213</v>
      </c>
      <c r="C7" s="584"/>
      <c r="D7" s="584"/>
      <c r="E7" s="584"/>
      <c r="F7" s="584"/>
      <c r="G7" s="584"/>
      <c r="H7" s="584"/>
      <c r="I7" s="584"/>
      <c r="J7" s="584"/>
      <c r="K7" s="584"/>
      <c r="L7" s="584"/>
      <c r="M7" s="584"/>
      <c r="N7" s="584"/>
      <c r="O7" s="584"/>
      <c r="P7" s="584"/>
      <c r="Q7" s="585"/>
      <c r="R7" s="586">
        <v>6525</v>
      </c>
      <c r="S7" s="587"/>
      <c r="T7" s="587"/>
      <c r="U7" s="587"/>
      <c r="V7" s="587"/>
      <c r="W7" s="587"/>
      <c r="X7" s="587"/>
      <c r="Y7" s="588"/>
      <c r="Z7" s="639">
        <v>0.1</v>
      </c>
      <c r="AA7" s="639"/>
      <c r="AB7" s="639"/>
      <c r="AC7" s="639"/>
      <c r="AD7" s="640">
        <v>6525</v>
      </c>
      <c r="AE7" s="640"/>
      <c r="AF7" s="640"/>
      <c r="AG7" s="640"/>
      <c r="AH7" s="640"/>
      <c r="AI7" s="640"/>
      <c r="AJ7" s="640"/>
      <c r="AK7" s="640"/>
      <c r="AL7" s="609">
        <v>0.1</v>
      </c>
      <c r="AM7" s="641"/>
      <c r="AN7" s="641"/>
      <c r="AO7" s="642"/>
      <c r="AP7" s="583" t="s">
        <v>214</v>
      </c>
      <c r="AQ7" s="584"/>
      <c r="AR7" s="584"/>
      <c r="AS7" s="584"/>
      <c r="AT7" s="584"/>
      <c r="AU7" s="584"/>
      <c r="AV7" s="584"/>
      <c r="AW7" s="584"/>
      <c r="AX7" s="584"/>
      <c r="AY7" s="584"/>
      <c r="AZ7" s="584"/>
      <c r="BA7" s="584"/>
      <c r="BB7" s="584"/>
      <c r="BC7" s="584"/>
      <c r="BD7" s="584"/>
      <c r="BE7" s="584"/>
      <c r="BF7" s="585"/>
      <c r="BG7" s="586">
        <v>965091</v>
      </c>
      <c r="BH7" s="587"/>
      <c r="BI7" s="587"/>
      <c r="BJ7" s="587"/>
      <c r="BK7" s="587"/>
      <c r="BL7" s="587"/>
      <c r="BM7" s="587"/>
      <c r="BN7" s="588"/>
      <c r="BO7" s="639">
        <v>41.6</v>
      </c>
      <c r="BP7" s="639"/>
      <c r="BQ7" s="639"/>
      <c r="BR7" s="639"/>
      <c r="BS7" s="640">
        <v>16403</v>
      </c>
      <c r="BT7" s="640"/>
      <c r="BU7" s="640"/>
      <c r="BV7" s="640"/>
      <c r="BW7" s="640"/>
      <c r="BX7" s="640"/>
      <c r="BY7" s="640"/>
      <c r="BZ7" s="640"/>
      <c r="CA7" s="640"/>
      <c r="CB7" s="676"/>
      <c r="CD7" s="623" t="s">
        <v>215</v>
      </c>
      <c r="CE7" s="620"/>
      <c r="CF7" s="620"/>
      <c r="CG7" s="620"/>
      <c r="CH7" s="620"/>
      <c r="CI7" s="620"/>
      <c r="CJ7" s="620"/>
      <c r="CK7" s="620"/>
      <c r="CL7" s="620"/>
      <c r="CM7" s="620"/>
      <c r="CN7" s="620"/>
      <c r="CO7" s="620"/>
      <c r="CP7" s="620"/>
      <c r="CQ7" s="621"/>
      <c r="CR7" s="586">
        <v>2419870</v>
      </c>
      <c r="CS7" s="587"/>
      <c r="CT7" s="587"/>
      <c r="CU7" s="587"/>
      <c r="CV7" s="587"/>
      <c r="CW7" s="587"/>
      <c r="CX7" s="587"/>
      <c r="CY7" s="588"/>
      <c r="CZ7" s="639">
        <v>22.6</v>
      </c>
      <c r="DA7" s="639"/>
      <c r="DB7" s="639"/>
      <c r="DC7" s="639"/>
      <c r="DD7" s="592">
        <v>260357</v>
      </c>
      <c r="DE7" s="587"/>
      <c r="DF7" s="587"/>
      <c r="DG7" s="587"/>
      <c r="DH7" s="587"/>
      <c r="DI7" s="587"/>
      <c r="DJ7" s="587"/>
      <c r="DK7" s="587"/>
      <c r="DL7" s="587"/>
      <c r="DM7" s="587"/>
      <c r="DN7" s="587"/>
      <c r="DO7" s="587"/>
      <c r="DP7" s="588"/>
      <c r="DQ7" s="592">
        <v>2112696</v>
      </c>
      <c r="DR7" s="587"/>
      <c r="DS7" s="587"/>
      <c r="DT7" s="587"/>
      <c r="DU7" s="587"/>
      <c r="DV7" s="587"/>
      <c r="DW7" s="587"/>
      <c r="DX7" s="587"/>
      <c r="DY7" s="587"/>
      <c r="DZ7" s="587"/>
      <c r="EA7" s="587"/>
      <c r="EB7" s="587"/>
      <c r="EC7" s="622"/>
    </row>
    <row r="8" spans="2:143" ht="11.25" customHeight="1">
      <c r="B8" s="583" t="s">
        <v>216</v>
      </c>
      <c r="C8" s="584"/>
      <c r="D8" s="584"/>
      <c r="E8" s="584"/>
      <c r="F8" s="584"/>
      <c r="G8" s="584"/>
      <c r="H8" s="584"/>
      <c r="I8" s="584"/>
      <c r="J8" s="584"/>
      <c r="K8" s="584"/>
      <c r="L8" s="584"/>
      <c r="M8" s="584"/>
      <c r="N8" s="584"/>
      <c r="O8" s="584"/>
      <c r="P8" s="584"/>
      <c r="Q8" s="585"/>
      <c r="R8" s="586">
        <v>9812</v>
      </c>
      <c r="S8" s="587"/>
      <c r="T8" s="587"/>
      <c r="U8" s="587"/>
      <c r="V8" s="587"/>
      <c r="W8" s="587"/>
      <c r="X8" s="587"/>
      <c r="Y8" s="588"/>
      <c r="Z8" s="639">
        <v>0.1</v>
      </c>
      <c r="AA8" s="639"/>
      <c r="AB8" s="639"/>
      <c r="AC8" s="639"/>
      <c r="AD8" s="640">
        <v>9812</v>
      </c>
      <c r="AE8" s="640"/>
      <c r="AF8" s="640"/>
      <c r="AG8" s="640"/>
      <c r="AH8" s="640"/>
      <c r="AI8" s="640"/>
      <c r="AJ8" s="640"/>
      <c r="AK8" s="640"/>
      <c r="AL8" s="609">
        <v>0.2</v>
      </c>
      <c r="AM8" s="641"/>
      <c r="AN8" s="641"/>
      <c r="AO8" s="642"/>
      <c r="AP8" s="583" t="s">
        <v>217</v>
      </c>
      <c r="AQ8" s="584"/>
      <c r="AR8" s="584"/>
      <c r="AS8" s="584"/>
      <c r="AT8" s="584"/>
      <c r="AU8" s="584"/>
      <c r="AV8" s="584"/>
      <c r="AW8" s="584"/>
      <c r="AX8" s="584"/>
      <c r="AY8" s="584"/>
      <c r="AZ8" s="584"/>
      <c r="BA8" s="584"/>
      <c r="BB8" s="584"/>
      <c r="BC8" s="584"/>
      <c r="BD8" s="584"/>
      <c r="BE8" s="584"/>
      <c r="BF8" s="585"/>
      <c r="BG8" s="586">
        <v>26734</v>
      </c>
      <c r="BH8" s="587"/>
      <c r="BI8" s="587"/>
      <c r="BJ8" s="587"/>
      <c r="BK8" s="587"/>
      <c r="BL8" s="587"/>
      <c r="BM8" s="587"/>
      <c r="BN8" s="588"/>
      <c r="BO8" s="639">
        <v>1.2</v>
      </c>
      <c r="BP8" s="639"/>
      <c r="BQ8" s="639"/>
      <c r="BR8" s="639"/>
      <c r="BS8" s="592" t="s">
        <v>111</v>
      </c>
      <c r="BT8" s="587"/>
      <c r="BU8" s="587"/>
      <c r="BV8" s="587"/>
      <c r="BW8" s="587"/>
      <c r="BX8" s="587"/>
      <c r="BY8" s="587"/>
      <c r="BZ8" s="587"/>
      <c r="CA8" s="587"/>
      <c r="CB8" s="622"/>
      <c r="CD8" s="623" t="s">
        <v>218</v>
      </c>
      <c r="CE8" s="620"/>
      <c r="CF8" s="620"/>
      <c r="CG8" s="620"/>
      <c r="CH8" s="620"/>
      <c r="CI8" s="620"/>
      <c r="CJ8" s="620"/>
      <c r="CK8" s="620"/>
      <c r="CL8" s="620"/>
      <c r="CM8" s="620"/>
      <c r="CN8" s="620"/>
      <c r="CO8" s="620"/>
      <c r="CP8" s="620"/>
      <c r="CQ8" s="621"/>
      <c r="CR8" s="586">
        <v>2912501</v>
      </c>
      <c r="CS8" s="587"/>
      <c r="CT8" s="587"/>
      <c r="CU8" s="587"/>
      <c r="CV8" s="587"/>
      <c r="CW8" s="587"/>
      <c r="CX8" s="587"/>
      <c r="CY8" s="588"/>
      <c r="CZ8" s="639">
        <v>27.2</v>
      </c>
      <c r="DA8" s="639"/>
      <c r="DB8" s="639"/>
      <c r="DC8" s="639"/>
      <c r="DD8" s="592">
        <v>37264</v>
      </c>
      <c r="DE8" s="587"/>
      <c r="DF8" s="587"/>
      <c r="DG8" s="587"/>
      <c r="DH8" s="587"/>
      <c r="DI8" s="587"/>
      <c r="DJ8" s="587"/>
      <c r="DK8" s="587"/>
      <c r="DL8" s="587"/>
      <c r="DM8" s="587"/>
      <c r="DN8" s="587"/>
      <c r="DO8" s="587"/>
      <c r="DP8" s="588"/>
      <c r="DQ8" s="592">
        <v>1563373</v>
      </c>
      <c r="DR8" s="587"/>
      <c r="DS8" s="587"/>
      <c r="DT8" s="587"/>
      <c r="DU8" s="587"/>
      <c r="DV8" s="587"/>
      <c r="DW8" s="587"/>
      <c r="DX8" s="587"/>
      <c r="DY8" s="587"/>
      <c r="DZ8" s="587"/>
      <c r="EA8" s="587"/>
      <c r="EB8" s="587"/>
      <c r="EC8" s="622"/>
    </row>
    <row r="9" spans="2:143" ht="11.25" customHeight="1">
      <c r="B9" s="583" t="s">
        <v>219</v>
      </c>
      <c r="C9" s="584"/>
      <c r="D9" s="584"/>
      <c r="E9" s="584"/>
      <c r="F9" s="584"/>
      <c r="G9" s="584"/>
      <c r="H9" s="584"/>
      <c r="I9" s="584"/>
      <c r="J9" s="584"/>
      <c r="K9" s="584"/>
      <c r="L9" s="584"/>
      <c r="M9" s="584"/>
      <c r="N9" s="584"/>
      <c r="O9" s="584"/>
      <c r="P9" s="584"/>
      <c r="Q9" s="585"/>
      <c r="R9" s="586">
        <v>16454</v>
      </c>
      <c r="S9" s="587"/>
      <c r="T9" s="587"/>
      <c r="U9" s="587"/>
      <c r="V9" s="587"/>
      <c r="W9" s="587"/>
      <c r="X9" s="587"/>
      <c r="Y9" s="588"/>
      <c r="Z9" s="639">
        <v>0.1</v>
      </c>
      <c r="AA9" s="639"/>
      <c r="AB9" s="639"/>
      <c r="AC9" s="639"/>
      <c r="AD9" s="640">
        <v>16454</v>
      </c>
      <c r="AE9" s="640"/>
      <c r="AF9" s="640"/>
      <c r="AG9" s="640"/>
      <c r="AH9" s="640"/>
      <c r="AI9" s="640"/>
      <c r="AJ9" s="640"/>
      <c r="AK9" s="640"/>
      <c r="AL9" s="609">
        <v>0.3</v>
      </c>
      <c r="AM9" s="641"/>
      <c r="AN9" s="641"/>
      <c r="AO9" s="642"/>
      <c r="AP9" s="583" t="s">
        <v>220</v>
      </c>
      <c r="AQ9" s="584"/>
      <c r="AR9" s="584"/>
      <c r="AS9" s="584"/>
      <c r="AT9" s="584"/>
      <c r="AU9" s="584"/>
      <c r="AV9" s="584"/>
      <c r="AW9" s="584"/>
      <c r="AX9" s="584"/>
      <c r="AY9" s="584"/>
      <c r="AZ9" s="584"/>
      <c r="BA9" s="584"/>
      <c r="BB9" s="584"/>
      <c r="BC9" s="584"/>
      <c r="BD9" s="584"/>
      <c r="BE9" s="584"/>
      <c r="BF9" s="585"/>
      <c r="BG9" s="586">
        <v>772535</v>
      </c>
      <c r="BH9" s="587"/>
      <c r="BI9" s="587"/>
      <c r="BJ9" s="587"/>
      <c r="BK9" s="587"/>
      <c r="BL9" s="587"/>
      <c r="BM9" s="587"/>
      <c r="BN9" s="588"/>
      <c r="BO9" s="639">
        <v>33.299999999999997</v>
      </c>
      <c r="BP9" s="639"/>
      <c r="BQ9" s="639"/>
      <c r="BR9" s="639"/>
      <c r="BS9" s="592" t="s">
        <v>111</v>
      </c>
      <c r="BT9" s="587"/>
      <c r="BU9" s="587"/>
      <c r="BV9" s="587"/>
      <c r="BW9" s="587"/>
      <c r="BX9" s="587"/>
      <c r="BY9" s="587"/>
      <c r="BZ9" s="587"/>
      <c r="CA9" s="587"/>
      <c r="CB9" s="622"/>
      <c r="CD9" s="623" t="s">
        <v>221</v>
      </c>
      <c r="CE9" s="620"/>
      <c r="CF9" s="620"/>
      <c r="CG9" s="620"/>
      <c r="CH9" s="620"/>
      <c r="CI9" s="620"/>
      <c r="CJ9" s="620"/>
      <c r="CK9" s="620"/>
      <c r="CL9" s="620"/>
      <c r="CM9" s="620"/>
      <c r="CN9" s="620"/>
      <c r="CO9" s="620"/>
      <c r="CP9" s="620"/>
      <c r="CQ9" s="621"/>
      <c r="CR9" s="586">
        <v>1514644</v>
      </c>
      <c r="CS9" s="587"/>
      <c r="CT9" s="587"/>
      <c r="CU9" s="587"/>
      <c r="CV9" s="587"/>
      <c r="CW9" s="587"/>
      <c r="CX9" s="587"/>
      <c r="CY9" s="588"/>
      <c r="CZ9" s="639">
        <v>14.1</v>
      </c>
      <c r="DA9" s="639"/>
      <c r="DB9" s="639"/>
      <c r="DC9" s="639"/>
      <c r="DD9" s="592">
        <v>321612</v>
      </c>
      <c r="DE9" s="587"/>
      <c r="DF9" s="587"/>
      <c r="DG9" s="587"/>
      <c r="DH9" s="587"/>
      <c r="DI9" s="587"/>
      <c r="DJ9" s="587"/>
      <c r="DK9" s="587"/>
      <c r="DL9" s="587"/>
      <c r="DM9" s="587"/>
      <c r="DN9" s="587"/>
      <c r="DO9" s="587"/>
      <c r="DP9" s="588"/>
      <c r="DQ9" s="592">
        <v>1352611</v>
      </c>
      <c r="DR9" s="587"/>
      <c r="DS9" s="587"/>
      <c r="DT9" s="587"/>
      <c r="DU9" s="587"/>
      <c r="DV9" s="587"/>
      <c r="DW9" s="587"/>
      <c r="DX9" s="587"/>
      <c r="DY9" s="587"/>
      <c r="DZ9" s="587"/>
      <c r="EA9" s="587"/>
      <c r="EB9" s="587"/>
      <c r="EC9" s="622"/>
    </row>
    <row r="10" spans="2:143" ht="11.25" customHeight="1">
      <c r="B10" s="583" t="s">
        <v>222</v>
      </c>
      <c r="C10" s="584"/>
      <c r="D10" s="584"/>
      <c r="E10" s="584"/>
      <c r="F10" s="584"/>
      <c r="G10" s="584"/>
      <c r="H10" s="584"/>
      <c r="I10" s="584"/>
      <c r="J10" s="584"/>
      <c r="K10" s="584"/>
      <c r="L10" s="584"/>
      <c r="M10" s="584"/>
      <c r="N10" s="584"/>
      <c r="O10" s="584"/>
      <c r="P10" s="584"/>
      <c r="Q10" s="585"/>
      <c r="R10" s="586">
        <v>185817</v>
      </c>
      <c r="S10" s="587"/>
      <c r="T10" s="587"/>
      <c r="U10" s="587"/>
      <c r="V10" s="587"/>
      <c r="W10" s="587"/>
      <c r="X10" s="587"/>
      <c r="Y10" s="588"/>
      <c r="Z10" s="639">
        <v>1.7</v>
      </c>
      <c r="AA10" s="639"/>
      <c r="AB10" s="639"/>
      <c r="AC10" s="639"/>
      <c r="AD10" s="640">
        <v>185817</v>
      </c>
      <c r="AE10" s="640"/>
      <c r="AF10" s="640"/>
      <c r="AG10" s="640"/>
      <c r="AH10" s="640"/>
      <c r="AI10" s="640"/>
      <c r="AJ10" s="640"/>
      <c r="AK10" s="640"/>
      <c r="AL10" s="609">
        <v>3.4</v>
      </c>
      <c r="AM10" s="641"/>
      <c r="AN10" s="641"/>
      <c r="AO10" s="642"/>
      <c r="AP10" s="583" t="s">
        <v>223</v>
      </c>
      <c r="AQ10" s="584"/>
      <c r="AR10" s="584"/>
      <c r="AS10" s="584"/>
      <c r="AT10" s="584"/>
      <c r="AU10" s="584"/>
      <c r="AV10" s="584"/>
      <c r="AW10" s="584"/>
      <c r="AX10" s="584"/>
      <c r="AY10" s="584"/>
      <c r="AZ10" s="584"/>
      <c r="BA10" s="584"/>
      <c r="BB10" s="584"/>
      <c r="BC10" s="584"/>
      <c r="BD10" s="584"/>
      <c r="BE10" s="584"/>
      <c r="BF10" s="585"/>
      <c r="BG10" s="586">
        <v>60201</v>
      </c>
      <c r="BH10" s="587"/>
      <c r="BI10" s="587"/>
      <c r="BJ10" s="587"/>
      <c r="BK10" s="587"/>
      <c r="BL10" s="587"/>
      <c r="BM10" s="587"/>
      <c r="BN10" s="588"/>
      <c r="BO10" s="639">
        <v>2.6</v>
      </c>
      <c r="BP10" s="639"/>
      <c r="BQ10" s="639"/>
      <c r="BR10" s="639"/>
      <c r="BS10" s="592" t="s">
        <v>111</v>
      </c>
      <c r="BT10" s="587"/>
      <c r="BU10" s="587"/>
      <c r="BV10" s="587"/>
      <c r="BW10" s="587"/>
      <c r="BX10" s="587"/>
      <c r="BY10" s="587"/>
      <c r="BZ10" s="587"/>
      <c r="CA10" s="587"/>
      <c r="CB10" s="622"/>
      <c r="CD10" s="623" t="s">
        <v>224</v>
      </c>
      <c r="CE10" s="620"/>
      <c r="CF10" s="620"/>
      <c r="CG10" s="620"/>
      <c r="CH10" s="620"/>
      <c r="CI10" s="620"/>
      <c r="CJ10" s="620"/>
      <c r="CK10" s="620"/>
      <c r="CL10" s="620"/>
      <c r="CM10" s="620"/>
      <c r="CN10" s="620"/>
      <c r="CO10" s="620"/>
      <c r="CP10" s="620"/>
      <c r="CQ10" s="621"/>
      <c r="CR10" s="586" t="s">
        <v>111</v>
      </c>
      <c r="CS10" s="587"/>
      <c r="CT10" s="587"/>
      <c r="CU10" s="587"/>
      <c r="CV10" s="587"/>
      <c r="CW10" s="587"/>
      <c r="CX10" s="587"/>
      <c r="CY10" s="588"/>
      <c r="CZ10" s="639" t="s">
        <v>111</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c r="B11" s="583" t="s">
        <v>225</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226</v>
      </c>
      <c r="AQ11" s="584"/>
      <c r="AR11" s="584"/>
      <c r="AS11" s="584"/>
      <c r="AT11" s="584"/>
      <c r="AU11" s="584"/>
      <c r="AV11" s="584"/>
      <c r="AW11" s="584"/>
      <c r="AX11" s="584"/>
      <c r="AY11" s="584"/>
      <c r="AZ11" s="584"/>
      <c r="BA11" s="584"/>
      <c r="BB11" s="584"/>
      <c r="BC11" s="584"/>
      <c r="BD11" s="584"/>
      <c r="BE11" s="584"/>
      <c r="BF11" s="585"/>
      <c r="BG11" s="586">
        <v>105621</v>
      </c>
      <c r="BH11" s="587"/>
      <c r="BI11" s="587"/>
      <c r="BJ11" s="587"/>
      <c r="BK11" s="587"/>
      <c r="BL11" s="587"/>
      <c r="BM11" s="587"/>
      <c r="BN11" s="588"/>
      <c r="BO11" s="639">
        <v>4.5999999999999996</v>
      </c>
      <c r="BP11" s="639"/>
      <c r="BQ11" s="639"/>
      <c r="BR11" s="639"/>
      <c r="BS11" s="592">
        <v>16403</v>
      </c>
      <c r="BT11" s="587"/>
      <c r="BU11" s="587"/>
      <c r="BV11" s="587"/>
      <c r="BW11" s="587"/>
      <c r="BX11" s="587"/>
      <c r="BY11" s="587"/>
      <c r="BZ11" s="587"/>
      <c r="CA11" s="587"/>
      <c r="CB11" s="622"/>
      <c r="CD11" s="623" t="s">
        <v>227</v>
      </c>
      <c r="CE11" s="620"/>
      <c r="CF11" s="620"/>
      <c r="CG11" s="620"/>
      <c r="CH11" s="620"/>
      <c r="CI11" s="620"/>
      <c r="CJ11" s="620"/>
      <c r="CK11" s="620"/>
      <c r="CL11" s="620"/>
      <c r="CM11" s="620"/>
      <c r="CN11" s="620"/>
      <c r="CO11" s="620"/>
      <c r="CP11" s="620"/>
      <c r="CQ11" s="621"/>
      <c r="CR11" s="586">
        <v>403135</v>
      </c>
      <c r="CS11" s="587"/>
      <c r="CT11" s="587"/>
      <c r="CU11" s="587"/>
      <c r="CV11" s="587"/>
      <c r="CW11" s="587"/>
      <c r="CX11" s="587"/>
      <c r="CY11" s="588"/>
      <c r="CZ11" s="639">
        <v>3.8</v>
      </c>
      <c r="DA11" s="639"/>
      <c r="DB11" s="639"/>
      <c r="DC11" s="639"/>
      <c r="DD11" s="592">
        <v>130847</v>
      </c>
      <c r="DE11" s="587"/>
      <c r="DF11" s="587"/>
      <c r="DG11" s="587"/>
      <c r="DH11" s="587"/>
      <c r="DI11" s="587"/>
      <c r="DJ11" s="587"/>
      <c r="DK11" s="587"/>
      <c r="DL11" s="587"/>
      <c r="DM11" s="587"/>
      <c r="DN11" s="587"/>
      <c r="DO11" s="587"/>
      <c r="DP11" s="588"/>
      <c r="DQ11" s="592">
        <v>267384</v>
      </c>
      <c r="DR11" s="587"/>
      <c r="DS11" s="587"/>
      <c r="DT11" s="587"/>
      <c r="DU11" s="587"/>
      <c r="DV11" s="587"/>
      <c r="DW11" s="587"/>
      <c r="DX11" s="587"/>
      <c r="DY11" s="587"/>
      <c r="DZ11" s="587"/>
      <c r="EA11" s="587"/>
      <c r="EB11" s="587"/>
      <c r="EC11" s="622"/>
    </row>
    <row r="12" spans="2:143" ht="11.25" customHeight="1">
      <c r="B12" s="583" t="s">
        <v>228</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229</v>
      </c>
      <c r="AQ12" s="584"/>
      <c r="AR12" s="584"/>
      <c r="AS12" s="584"/>
      <c r="AT12" s="584"/>
      <c r="AU12" s="584"/>
      <c r="AV12" s="584"/>
      <c r="AW12" s="584"/>
      <c r="AX12" s="584"/>
      <c r="AY12" s="584"/>
      <c r="AZ12" s="584"/>
      <c r="BA12" s="584"/>
      <c r="BB12" s="584"/>
      <c r="BC12" s="584"/>
      <c r="BD12" s="584"/>
      <c r="BE12" s="584"/>
      <c r="BF12" s="585"/>
      <c r="BG12" s="586">
        <v>988760</v>
      </c>
      <c r="BH12" s="587"/>
      <c r="BI12" s="587"/>
      <c r="BJ12" s="587"/>
      <c r="BK12" s="587"/>
      <c r="BL12" s="587"/>
      <c r="BM12" s="587"/>
      <c r="BN12" s="588"/>
      <c r="BO12" s="639">
        <v>42.6</v>
      </c>
      <c r="BP12" s="639"/>
      <c r="BQ12" s="639"/>
      <c r="BR12" s="639"/>
      <c r="BS12" s="592" t="s">
        <v>111</v>
      </c>
      <c r="BT12" s="587"/>
      <c r="BU12" s="587"/>
      <c r="BV12" s="587"/>
      <c r="BW12" s="587"/>
      <c r="BX12" s="587"/>
      <c r="BY12" s="587"/>
      <c r="BZ12" s="587"/>
      <c r="CA12" s="587"/>
      <c r="CB12" s="622"/>
      <c r="CD12" s="623" t="s">
        <v>230</v>
      </c>
      <c r="CE12" s="620"/>
      <c r="CF12" s="620"/>
      <c r="CG12" s="620"/>
      <c r="CH12" s="620"/>
      <c r="CI12" s="620"/>
      <c r="CJ12" s="620"/>
      <c r="CK12" s="620"/>
      <c r="CL12" s="620"/>
      <c r="CM12" s="620"/>
      <c r="CN12" s="620"/>
      <c r="CO12" s="620"/>
      <c r="CP12" s="620"/>
      <c r="CQ12" s="621"/>
      <c r="CR12" s="586">
        <v>178031</v>
      </c>
      <c r="CS12" s="587"/>
      <c r="CT12" s="587"/>
      <c r="CU12" s="587"/>
      <c r="CV12" s="587"/>
      <c r="CW12" s="587"/>
      <c r="CX12" s="587"/>
      <c r="CY12" s="588"/>
      <c r="CZ12" s="639">
        <v>1.7</v>
      </c>
      <c r="DA12" s="639"/>
      <c r="DB12" s="639"/>
      <c r="DC12" s="639"/>
      <c r="DD12" s="592">
        <v>36598</v>
      </c>
      <c r="DE12" s="587"/>
      <c r="DF12" s="587"/>
      <c r="DG12" s="587"/>
      <c r="DH12" s="587"/>
      <c r="DI12" s="587"/>
      <c r="DJ12" s="587"/>
      <c r="DK12" s="587"/>
      <c r="DL12" s="587"/>
      <c r="DM12" s="587"/>
      <c r="DN12" s="587"/>
      <c r="DO12" s="587"/>
      <c r="DP12" s="588"/>
      <c r="DQ12" s="592">
        <v>126217</v>
      </c>
      <c r="DR12" s="587"/>
      <c r="DS12" s="587"/>
      <c r="DT12" s="587"/>
      <c r="DU12" s="587"/>
      <c r="DV12" s="587"/>
      <c r="DW12" s="587"/>
      <c r="DX12" s="587"/>
      <c r="DY12" s="587"/>
      <c r="DZ12" s="587"/>
      <c r="EA12" s="587"/>
      <c r="EB12" s="587"/>
      <c r="EC12" s="622"/>
    </row>
    <row r="13" spans="2:143" ht="11.25" customHeight="1">
      <c r="B13" s="583" t="s">
        <v>231</v>
      </c>
      <c r="C13" s="584"/>
      <c r="D13" s="584"/>
      <c r="E13" s="584"/>
      <c r="F13" s="584"/>
      <c r="G13" s="584"/>
      <c r="H13" s="584"/>
      <c r="I13" s="584"/>
      <c r="J13" s="584"/>
      <c r="K13" s="584"/>
      <c r="L13" s="584"/>
      <c r="M13" s="584"/>
      <c r="N13" s="584"/>
      <c r="O13" s="584"/>
      <c r="P13" s="584"/>
      <c r="Q13" s="585"/>
      <c r="R13" s="586">
        <v>23533</v>
      </c>
      <c r="S13" s="587"/>
      <c r="T13" s="587"/>
      <c r="U13" s="587"/>
      <c r="V13" s="587"/>
      <c r="W13" s="587"/>
      <c r="X13" s="587"/>
      <c r="Y13" s="588"/>
      <c r="Z13" s="639">
        <v>0.2</v>
      </c>
      <c r="AA13" s="639"/>
      <c r="AB13" s="639"/>
      <c r="AC13" s="639"/>
      <c r="AD13" s="640">
        <v>23533</v>
      </c>
      <c r="AE13" s="640"/>
      <c r="AF13" s="640"/>
      <c r="AG13" s="640"/>
      <c r="AH13" s="640"/>
      <c r="AI13" s="640"/>
      <c r="AJ13" s="640"/>
      <c r="AK13" s="640"/>
      <c r="AL13" s="609">
        <v>0.4</v>
      </c>
      <c r="AM13" s="641"/>
      <c r="AN13" s="641"/>
      <c r="AO13" s="642"/>
      <c r="AP13" s="583" t="s">
        <v>232</v>
      </c>
      <c r="AQ13" s="584"/>
      <c r="AR13" s="584"/>
      <c r="AS13" s="584"/>
      <c r="AT13" s="584"/>
      <c r="AU13" s="584"/>
      <c r="AV13" s="584"/>
      <c r="AW13" s="584"/>
      <c r="AX13" s="584"/>
      <c r="AY13" s="584"/>
      <c r="AZ13" s="584"/>
      <c r="BA13" s="584"/>
      <c r="BB13" s="584"/>
      <c r="BC13" s="584"/>
      <c r="BD13" s="584"/>
      <c r="BE13" s="584"/>
      <c r="BF13" s="585"/>
      <c r="BG13" s="586">
        <v>979277</v>
      </c>
      <c r="BH13" s="587"/>
      <c r="BI13" s="587"/>
      <c r="BJ13" s="587"/>
      <c r="BK13" s="587"/>
      <c r="BL13" s="587"/>
      <c r="BM13" s="587"/>
      <c r="BN13" s="588"/>
      <c r="BO13" s="639">
        <v>42.2</v>
      </c>
      <c r="BP13" s="639"/>
      <c r="BQ13" s="639"/>
      <c r="BR13" s="639"/>
      <c r="BS13" s="592" t="s">
        <v>111</v>
      </c>
      <c r="BT13" s="587"/>
      <c r="BU13" s="587"/>
      <c r="BV13" s="587"/>
      <c r="BW13" s="587"/>
      <c r="BX13" s="587"/>
      <c r="BY13" s="587"/>
      <c r="BZ13" s="587"/>
      <c r="CA13" s="587"/>
      <c r="CB13" s="622"/>
      <c r="CD13" s="623" t="s">
        <v>233</v>
      </c>
      <c r="CE13" s="620"/>
      <c r="CF13" s="620"/>
      <c r="CG13" s="620"/>
      <c r="CH13" s="620"/>
      <c r="CI13" s="620"/>
      <c r="CJ13" s="620"/>
      <c r="CK13" s="620"/>
      <c r="CL13" s="620"/>
      <c r="CM13" s="620"/>
      <c r="CN13" s="620"/>
      <c r="CO13" s="620"/>
      <c r="CP13" s="620"/>
      <c r="CQ13" s="621"/>
      <c r="CR13" s="586">
        <v>278005</v>
      </c>
      <c r="CS13" s="587"/>
      <c r="CT13" s="587"/>
      <c r="CU13" s="587"/>
      <c r="CV13" s="587"/>
      <c r="CW13" s="587"/>
      <c r="CX13" s="587"/>
      <c r="CY13" s="588"/>
      <c r="CZ13" s="639">
        <v>2.6</v>
      </c>
      <c r="DA13" s="639"/>
      <c r="DB13" s="639"/>
      <c r="DC13" s="639"/>
      <c r="DD13" s="592">
        <v>136437</v>
      </c>
      <c r="DE13" s="587"/>
      <c r="DF13" s="587"/>
      <c r="DG13" s="587"/>
      <c r="DH13" s="587"/>
      <c r="DI13" s="587"/>
      <c r="DJ13" s="587"/>
      <c r="DK13" s="587"/>
      <c r="DL13" s="587"/>
      <c r="DM13" s="587"/>
      <c r="DN13" s="587"/>
      <c r="DO13" s="587"/>
      <c r="DP13" s="588"/>
      <c r="DQ13" s="592">
        <v>212054</v>
      </c>
      <c r="DR13" s="587"/>
      <c r="DS13" s="587"/>
      <c r="DT13" s="587"/>
      <c r="DU13" s="587"/>
      <c r="DV13" s="587"/>
      <c r="DW13" s="587"/>
      <c r="DX13" s="587"/>
      <c r="DY13" s="587"/>
      <c r="DZ13" s="587"/>
      <c r="EA13" s="587"/>
      <c r="EB13" s="587"/>
      <c r="EC13" s="622"/>
    </row>
    <row r="14" spans="2:143" ht="11.25" customHeight="1">
      <c r="B14" s="583" t="s">
        <v>234</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235</v>
      </c>
      <c r="AQ14" s="584"/>
      <c r="AR14" s="584"/>
      <c r="AS14" s="584"/>
      <c r="AT14" s="584"/>
      <c r="AU14" s="584"/>
      <c r="AV14" s="584"/>
      <c r="AW14" s="584"/>
      <c r="AX14" s="584"/>
      <c r="AY14" s="584"/>
      <c r="AZ14" s="584"/>
      <c r="BA14" s="584"/>
      <c r="BB14" s="584"/>
      <c r="BC14" s="584"/>
      <c r="BD14" s="584"/>
      <c r="BE14" s="584"/>
      <c r="BF14" s="585"/>
      <c r="BG14" s="586">
        <v>43647</v>
      </c>
      <c r="BH14" s="587"/>
      <c r="BI14" s="587"/>
      <c r="BJ14" s="587"/>
      <c r="BK14" s="587"/>
      <c r="BL14" s="587"/>
      <c r="BM14" s="587"/>
      <c r="BN14" s="588"/>
      <c r="BO14" s="639">
        <v>1.9</v>
      </c>
      <c r="BP14" s="639"/>
      <c r="BQ14" s="639"/>
      <c r="BR14" s="639"/>
      <c r="BS14" s="592" t="s">
        <v>111</v>
      </c>
      <c r="BT14" s="587"/>
      <c r="BU14" s="587"/>
      <c r="BV14" s="587"/>
      <c r="BW14" s="587"/>
      <c r="BX14" s="587"/>
      <c r="BY14" s="587"/>
      <c r="BZ14" s="587"/>
      <c r="CA14" s="587"/>
      <c r="CB14" s="622"/>
      <c r="CD14" s="623" t="s">
        <v>236</v>
      </c>
      <c r="CE14" s="620"/>
      <c r="CF14" s="620"/>
      <c r="CG14" s="620"/>
      <c r="CH14" s="620"/>
      <c r="CI14" s="620"/>
      <c r="CJ14" s="620"/>
      <c r="CK14" s="620"/>
      <c r="CL14" s="620"/>
      <c r="CM14" s="620"/>
      <c r="CN14" s="620"/>
      <c r="CO14" s="620"/>
      <c r="CP14" s="620"/>
      <c r="CQ14" s="621"/>
      <c r="CR14" s="586">
        <v>475665</v>
      </c>
      <c r="CS14" s="587"/>
      <c r="CT14" s="587"/>
      <c r="CU14" s="587"/>
      <c r="CV14" s="587"/>
      <c r="CW14" s="587"/>
      <c r="CX14" s="587"/>
      <c r="CY14" s="588"/>
      <c r="CZ14" s="639">
        <v>4.4000000000000004</v>
      </c>
      <c r="DA14" s="639"/>
      <c r="DB14" s="639"/>
      <c r="DC14" s="639"/>
      <c r="DD14" s="592" t="s">
        <v>111</v>
      </c>
      <c r="DE14" s="587"/>
      <c r="DF14" s="587"/>
      <c r="DG14" s="587"/>
      <c r="DH14" s="587"/>
      <c r="DI14" s="587"/>
      <c r="DJ14" s="587"/>
      <c r="DK14" s="587"/>
      <c r="DL14" s="587"/>
      <c r="DM14" s="587"/>
      <c r="DN14" s="587"/>
      <c r="DO14" s="587"/>
      <c r="DP14" s="588"/>
      <c r="DQ14" s="592">
        <v>446666</v>
      </c>
      <c r="DR14" s="587"/>
      <c r="DS14" s="587"/>
      <c r="DT14" s="587"/>
      <c r="DU14" s="587"/>
      <c r="DV14" s="587"/>
      <c r="DW14" s="587"/>
      <c r="DX14" s="587"/>
      <c r="DY14" s="587"/>
      <c r="DZ14" s="587"/>
      <c r="EA14" s="587"/>
      <c r="EB14" s="587"/>
      <c r="EC14" s="622"/>
    </row>
    <row r="15" spans="2:143" ht="11.25" customHeight="1">
      <c r="B15" s="583" t="s">
        <v>237</v>
      </c>
      <c r="C15" s="584"/>
      <c r="D15" s="584"/>
      <c r="E15" s="584"/>
      <c r="F15" s="584"/>
      <c r="G15" s="584"/>
      <c r="H15" s="584"/>
      <c r="I15" s="584"/>
      <c r="J15" s="584"/>
      <c r="K15" s="584"/>
      <c r="L15" s="584"/>
      <c r="M15" s="584"/>
      <c r="N15" s="584"/>
      <c r="O15" s="584"/>
      <c r="P15" s="584"/>
      <c r="Q15" s="585"/>
      <c r="R15" s="586">
        <v>5930</v>
      </c>
      <c r="S15" s="587"/>
      <c r="T15" s="587"/>
      <c r="U15" s="587"/>
      <c r="V15" s="587"/>
      <c r="W15" s="587"/>
      <c r="X15" s="587"/>
      <c r="Y15" s="588"/>
      <c r="Z15" s="639">
        <v>0.1</v>
      </c>
      <c r="AA15" s="639"/>
      <c r="AB15" s="639"/>
      <c r="AC15" s="639"/>
      <c r="AD15" s="640">
        <v>5930</v>
      </c>
      <c r="AE15" s="640"/>
      <c r="AF15" s="640"/>
      <c r="AG15" s="640"/>
      <c r="AH15" s="640"/>
      <c r="AI15" s="640"/>
      <c r="AJ15" s="640"/>
      <c r="AK15" s="640"/>
      <c r="AL15" s="609">
        <v>0.1</v>
      </c>
      <c r="AM15" s="641"/>
      <c r="AN15" s="641"/>
      <c r="AO15" s="642"/>
      <c r="AP15" s="583" t="s">
        <v>238</v>
      </c>
      <c r="AQ15" s="584"/>
      <c r="AR15" s="584"/>
      <c r="AS15" s="584"/>
      <c r="AT15" s="584"/>
      <c r="AU15" s="584"/>
      <c r="AV15" s="584"/>
      <c r="AW15" s="584"/>
      <c r="AX15" s="584"/>
      <c r="AY15" s="584"/>
      <c r="AZ15" s="584"/>
      <c r="BA15" s="584"/>
      <c r="BB15" s="584"/>
      <c r="BC15" s="584"/>
      <c r="BD15" s="584"/>
      <c r="BE15" s="584"/>
      <c r="BF15" s="585"/>
      <c r="BG15" s="586">
        <v>177116</v>
      </c>
      <c r="BH15" s="587"/>
      <c r="BI15" s="587"/>
      <c r="BJ15" s="587"/>
      <c r="BK15" s="587"/>
      <c r="BL15" s="587"/>
      <c r="BM15" s="587"/>
      <c r="BN15" s="588"/>
      <c r="BO15" s="639">
        <v>7.6</v>
      </c>
      <c r="BP15" s="639"/>
      <c r="BQ15" s="639"/>
      <c r="BR15" s="639"/>
      <c r="BS15" s="592" t="s">
        <v>111</v>
      </c>
      <c r="BT15" s="587"/>
      <c r="BU15" s="587"/>
      <c r="BV15" s="587"/>
      <c r="BW15" s="587"/>
      <c r="BX15" s="587"/>
      <c r="BY15" s="587"/>
      <c r="BZ15" s="587"/>
      <c r="CA15" s="587"/>
      <c r="CB15" s="622"/>
      <c r="CD15" s="623" t="s">
        <v>239</v>
      </c>
      <c r="CE15" s="620"/>
      <c r="CF15" s="620"/>
      <c r="CG15" s="620"/>
      <c r="CH15" s="620"/>
      <c r="CI15" s="620"/>
      <c r="CJ15" s="620"/>
      <c r="CK15" s="620"/>
      <c r="CL15" s="620"/>
      <c r="CM15" s="620"/>
      <c r="CN15" s="620"/>
      <c r="CO15" s="620"/>
      <c r="CP15" s="620"/>
      <c r="CQ15" s="621"/>
      <c r="CR15" s="586">
        <v>1261013</v>
      </c>
      <c r="CS15" s="587"/>
      <c r="CT15" s="587"/>
      <c r="CU15" s="587"/>
      <c r="CV15" s="587"/>
      <c r="CW15" s="587"/>
      <c r="CX15" s="587"/>
      <c r="CY15" s="588"/>
      <c r="CZ15" s="639">
        <v>11.8</v>
      </c>
      <c r="DA15" s="639"/>
      <c r="DB15" s="639"/>
      <c r="DC15" s="639"/>
      <c r="DD15" s="592">
        <v>663014</v>
      </c>
      <c r="DE15" s="587"/>
      <c r="DF15" s="587"/>
      <c r="DG15" s="587"/>
      <c r="DH15" s="587"/>
      <c r="DI15" s="587"/>
      <c r="DJ15" s="587"/>
      <c r="DK15" s="587"/>
      <c r="DL15" s="587"/>
      <c r="DM15" s="587"/>
      <c r="DN15" s="587"/>
      <c r="DO15" s="587"/>
      <c r="DP15" s="588"/>
      <c r="DQ15" s="592">
        <v>641051</v>
      </c>
      <c r="DR15" s="587"/>
      <c r="DS15" s="587"/>
      <c r="DT15" s="587"/>
      <c r="DU15" s="587"/>
      <c r="DV15" s="587"/>
      <c r="DW15" s="587"/>
      <c r="DX15" s="587"/>
      <c r="DY15" s="587"/>
      <c r="DZ15" s="587"/>
      <c r="EA15" s="587"/>
      <c r="EB15" s="587"/>
      <c r="EC15" s="622"/>
    </row>
    <row r="16" spans="2:143" ht="11.25" customHeight="1">
      <c r="B16" s="583" t="s">
        <v>240</v>
      </c>
      <c r="C16" s="584"/>
      <c r="D16" s="584"/>
      <c r="E16" s="584"/>
      <c r="F16" s="584"/>
      <c r="G16" s="584"/>
      <c r="H16" s="584"/>
      <c r="I16" s="584"/>
      <c r="J16" s="584"/>
      <c r="K16" s="584"/>
      <c r="L16" s="584"/>
      <c r="M16" s="584"/>
      <c r="N16" s="584"/>
      <c r="O16" s="584"/>
      <c r="P16" s="584"/>
      <c r="Q16" s="585"/>
      <c r="R16" s="586">
        <v>3511894</v>
      </c>
      <c r="S16" s="587"/>
      <c r="T16" s="587"/>
      <c r="U16" s="587"/>
      <c r="V16" s="587"/>
      <c r="W16" s="587"/>
      <c r="X16" s="587"/>
      <c r="Y16" s="588"/>
      <c r="Z16" s="639">
        <v>31.5</v>
      </c>
      <c r="AA16" s="639"/>
      <c r="AB16" s="639"/>
      <c r="AC16" s="639"/>
      <c r="AD16" s="640">
        <v>2988894</v>
      </c>
      <c r="AE16" s="640"/>
      <c r="AF16" s="640"/>
      <c r="AG16" s="640"/>
      <c r="AH16" s="640"/>
      <c r="AI16" s="640"/>
      <c r="AJ16" s="640"/>
      <c r="AK16" s="640"/>
      <c r="AL16" s="609">
        <v>54.1</v>
      </c>
      <c r="AM16" s="641"/>
      <c r="AN16" s="641"/>
      <c r="AO16" s="642"/>
      <c r="AP16" s="583" t="s">
        <v>241</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242</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c r="B17" s="583" t="s">
        <v>243</v>
      </c>
      <c r="C17" s="584"/>
      <c r="D17" s="584"/>
      <c r="E17" s="584"/>
      <c r="F17" s="584"/>
      <c r="G17" s="584"/>
      <c r="H17" s="584"/>
      <c r="I17" s="584"/>
      <c r="J17" s="584"/>
      <c r="K17" s="584"/>
      <c r="L17" s="584"/>
      <c r="M17" s="584"/>
      <c r="N17" s="584"/>
      <c r="O17" s="584"/>
      <c r="P17" s="584"/>
      <c r="Q17" s="585"/>
      <c r="R17" s="586">
        <v>2988894</v>
      </c>
      <c r="S17" s="587"/>
      <c r="T17" s="587"/>
      <c r="U17" s="587"/>
      <c r="V17" s="587"/>
      <c r="W17" s="587"/>
      <c r="X17" s="587"/>
      <c r="Y17" s="588"/>
      <c r="Z17" s="639">
        <v>26.8</v>
      </c>
      <c r="AA17" s="639"/>
      <c r="AB17" s="639"/>
      <c r="AC17" s="639"/>
      <c r="AD17" s="640">
        <v>2988894</v>
      </c>
      <c r="AE17" s="640"/>
      <c r="AF17" s="640"/>
      <c r="AG17" s="640"/>
      <c r="AH17" s="640"/>
      <c r="AI17" s="640"/>
      <c r="AJ17" s="640"/>
      <c r="AK17" s="640"/>
      <c r="AL17" s="609">
        <v>54.1</v>
      </c>
      <c r="AM17" s="641"/>
      <c r="AN17" s="641"/>
      <c r="AO17" s="642"/>
      <c r="AP17" s="583" t="s">
        <v>244</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245</v>
      </c>
      <c r="CE17" s="620"/>
      <c r="CF17" s="620"/>
      <c r="CG17" s="620"/>
      <c r="CH17" s="620"/>
      <c r="CI17" s="620"/>
      <c r="CJ17" s="620"/>
      <c r="CK17" s="620"/>
      <c r="CL17" s="620"/>
      <c r="CM17" s="620"/>
      <c r="CN17" s="620"/>
      <c r="CO17" s="620"/>
      <c r="CP17" s="620"/>
      <c r="CQ17" s="621"/>
      <c r="CR17" s="586">
        <v>1147352</v>
      </c>
      <c r="CS17" s="587"/>
      <c r="CT17" s="587"/>
      <c r="CU17" s="587"/>
      <c r="CV17" s="587"/>
      <c r="CW17" s="587"/>
      <c r="CX17" s="587"/>
      <c r="CY17" s="588"/>
      <c r="CZ17" s="639">
        <v>10.7</v>
      </c>
      <c r="DA17" s="639"/>
      <c r="DB17" s="639"/>
      <c r="DC17" s="639"/>
      <c r="DD17" s="592" t="s">
        <v>111</v>
      </c>
      <c r="DE17" s="587"/>
      <c r="DF17" s="587"/>
      <c r="DG17" s="587"/>
      <c r="DH17" s="587"/>
      <c r="DI17" s="587"/>
      <c r="DJ17" s="587"/>
      <c r="DK17" s="587"/>
      <c r="DL17" s="587"/>
      <c r="DM17" s="587"/>
      <c r="DN17" s="587"/>
      <c r="DO17" s="587"/>
      <c r="DP17" s="588"/>
      <c r="DQ17" s="592">
        <v>1147352</v>
      </c>
      <c r="DR17" s="587"/>
      <c r="DS17" s="587"/>
      <c r="DT17" s="587"/>
      <c r="DU17" s="587"/>
      <c r="DV17" s="587"/>
      <c r="DW17" s="587"/>
      <c r="DX17" s="587"/>
      <c r="DY17" s="587"/>
      <c r="DZ17" s="587"/>
      <c r="EA17" s="587"/>
      <c r="EB17" s="587"/>
      <c r="EC17" s="622"/>
    </row>
    <row r="18" spans="2:133" ht="11.25" customHeight="1">
      <c r="B18" s="583" t="s">
        <v>246</v>
      </c>
      <c r="C18" s="584"/>
      <c r="D18" s="584"/>
      <c r="E18" s="584"/>
      <c r="F18" s="584"/>
      <c r="G18" s="584"/>
      <c r="H18" s="584"/>
      <c r="I18" s="584"/>
      <c r="J18" s="584"/>
      <c r="K18" s="584"/>
      <c r="L18" s="584"/>
      <c r="M18" s="584"/>
      <c r="N18" s="584"/>
      <c r="O18" s="584"/>
      <c r="P18" s="584"/>
      <c r="Q18" s="585"/>
      <c r="R18" s="586">
        <v>522994</v>
      </c>
      <c r="S18" s="587"/>
      <c r="T18" s="587"/>
      <c r="U18" s="587"/>
      <c r="V18" s="587"/>
      <c r="W18" s="587"/>
      <c r="X18" s="587"/>
      <c r="Y18" s="588"/>
      <c r="Z18" s="639">
        <v>4.7</v>
      </c>
      <c r="AA18" s="639"/>
      <c r="AB18" s="639"/>
      <c r="AC18" s="639"/>
      <c r="AD18" s="640" t="s">
        <v>111</v>
      </c>
      <c r="AE18" s="640"/>
      <c r="AF18" s="640"/>
      <c r="AG18" s="640"/>
      <c r="AH18" s="640"/>
      <c r="AI18" s="640"/>
      <c r="AJ18" s="640"/>
      <c r="AK18" s="640"/>
      <c r="AL18" s="609" t="s">
        <v>111</v>
      </c>
      <c r="AM18" s="641"/>
      <c r="AN18" s="641"/>
      <c r="AO18" s="642"/>
      <c r="AP18" s="583" t="s">
        <v>247</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248</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249</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250</v>
      </c>
      <c r="AQ19" s="584"/>
      <c r="AR19" s="584"/>
      <c r="AS19" s="584"/>
      <c r="AT19" s="584"/>
      <c r="AU19" s="584"/>
      <c r="AV19" s="584"/>
      <c r="AW19" s="584"/>
      <c r="AX19" s="584"/>
      <c r="AY19" s="584"/>
      <c r="AZ19" s="584"/>
      <c r="BA19" s="584"/>
      <c r="BB19" s="584"/>
      <c r="BC19" s="584"/>
      <c r="BD19" s="584"/>
      <c r="BE19" s="584"/>
      <c r="BF19" s="585"/>
      <c r="BG19" s="586">
        <v>144165</v>
      </c>
      <c r="BH19" s="587"/>
      <c r="BI19" s="587"/>
      <c r="BJ19" s="587"/>
      <c r="BK19" s="587"/>
      <c r="BL19" s="587"/>
      <c r="BM19" s="587"/>
      <c r="BN19" s="588"/>
      <c r="BO19" s="639">
        <v>6.2</v>
      </c>
      <c r="BP19" s="639"/>
      <c r="BQ19" s="639"/>
      <c r="BR19" s="639"/>
      <c r="BS19" s="592" t="s">
        <v>111</v>
      </c>
      <c r="BT19" s="587"/>
      <c r="BU19" s="587"/>
      <c r="BV19" s="587"/>
      <c r="BW19" s="587"/>
      <c r="BX19" s="587"/>
      <c r="BY19" s="587"/>
      <c r="BZ19" s="587"/>
      <c r="CA19" s="587"/>
      <c r="CB19" s="622"/>
      <c r="CD19" s="623" t="s">
        <v>251</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252</v>
      </c>
      <c r="C20" s="584"/>
      <c r="D20" s="584"/>
      <c r="E20" s="584"/>
      <c r="F20" s="584"/>
      <c r="G20" s="584"/>
      <c r="H20" s="584"/>
      <c r="I20" s="584"/>
      <c r="J20" s="584"/>
      <c r="K20" s="584"/>
      <c r="L20" s="584"/>
      <c r="M20" s="584"/>
      <c r="N20" s="584"/>
      <c r="O20" s="584"/>
      <c r="P20" s="584"/>
      <c r="Q20" s="585"/>
      <c r="R20" s="586">
        <v>6140803</v>
      </c>
      <c r="S20" s="587"/>
      <c r="T20" s="587"/>
      <c r="U20" s="587"/>
      <c r="V20" s="587"/>
      <c r="W20" s="587"/>
      <c r="X20" s="587"/>
      <c r="Y20" s="588"/>
      <c r="Z20" s="639">
        <v>55</v>
      </c>
      <c r="AA20" s="639"/>
      <c r="AB20" s="639"/>
      <c r="AC20" s="639"/>
      <c r="AD20" s="640">
        <v>5473638</v>
      </c>
      <c r="AE20" s="640"/>
      <c r="AF20" s="640"/>
      <c r="AG20" s="640"/>
      <c r="AH20" s="640"/>
      <c r="AI20" s="640"/>
      <c r="AJ20" s="640"/>
      <c r="AK20" s="640"/>
      <c r="AL20" s="609">
        <v>99</v>
      </c>
      <c r="AM20" s="641"/>
      <c r="AN20" s="641"/>
      <c r="AO20" s="642"/>
      <c r="AP20" s="583" t="s">
        <v>253</v>
      </c>
      <c r="AQ20" s="584"/>
      <c r="AR20" s="584"/>
      <c r="AS20" s="584"/>
      <c r="AT20" s="584"/>
      <c r="AU20" s="584"/>
      <c r="AV20" s="584"/>
      <c r="AW20" s="584"/>
      <c r="AX20" s="584"/>
      <c r="AY20" s="584"/>
      <c r="AZ20" s="584"/>
      <c r="BA20" s="584"/>
      <c r="BB20" s="584"/>
      <c r="BC20" s="584"/>
      <c r="BD20" s="584"/>
      <c r="BE20" s="584"/>
      <c r="BF20" s="585"/>
      <c r="BG20" s="586">
        <v>144165</v>
      </c>
      <c r="BH20" s="587"/>
      <c r="BI20" s="587"/>
      <c r="BJ20" s="587"/>
      <c r="BK20" s="587"/>
      <c r="BL20" s="587"/>
      <c r="BM20" s="587"/>
      <c r="BN20" s="588"/>
      <c r="BO20" s="639">
        <v>6.2</v>
      </c>
      <c r="BP20" s="639"/>
      <c r="BQ20" s="639"/>
      <c r="BR20" s="639"/>
      <c r="BS20" s="592" t="s">
        <v>111</v>
      </c>
      <c r="BT20" s="587"/>
      <c r="BU20" s="587"/>
      <c r="BV20" s="587"/>
      <c r="BW20" s="587"/>
      <c r="BX20" s="587"/>
      <c r="BY20" s="587"/>
      <c r="BZ20" s="587"/>
      <c r="CA20" s="587"/>
      <c r="CB20" s="622"/>
      <c r="CD20" s="623" t="s">
        <v>254</v>
      </c>
      <c r="CE20" s="620"/>
      <c r="CF20" s="620"/>
      <c r="CG20" s="620"/>
      <c r="CH20" s="620"/>
      <c r="CI20" s="620"/>
      <c r="CJ20" s="620"/>
      <c r="CK20" s="620"/>
      <c r="CL20" s="620"/>
      <c r="CM20" s="620"/>
      <c r="CN20" s="620"/>
      <c r="CO20" s="620"/>
      <c r="CP20" s="620"/>
      <c r="CQ20" s="621"/>
      <c r="CR20" s="586">
        <v>10725453</v>
      </c>
      <c r="CS20" s="587"/>
      <c r="CT20" s="587"/>
      <c r="CU20" s="587"/>
      <c r="CV20" s="587"/>
      <c r="CW20" s="587"/>
      <c r="CX20" s="587"/>
      <c r="CY20" s="588"/>
      <c r="CZ20" s="639">
        <v>100</v>
      </c>
      <c r="DA20" s="639"/>
      <c r="DB20" s="639"/>
      <c r="DC20" s="639"/>
      <c r="DD20" s="592">
        <v>1590938</v>
      </c>
      <c r="DE20" s="587"/>
      <c r="DF20" s="587"/>
      <c r="DG20" s="587"/>
      <c r="DH20" s="587"/>
      <c r="DI20" s="587"/>
      <c r="DJ20" s="587"/>
      <c r="DK20" s="587"/>
      <c r="DL20" s="587"/>
      <c r="DM20" s="587"/>
      <c r="DN20" s="587"/>
      <c r="DO20" s="587"/>
      <c r="DP20" s="588"/>
      <c r="DQ20" s="592">
        <v>8004641</v>
      </c>
      <c r="DR20" s="587"/>
      <c r="DS20" s="587"/>
      <c r="DT20" s="587"/>
      <c r="DU20" s="587"/>
      <c r="DV20" s="587"/>
      <c r="DW20" s="587"/>
      <c r="DX20" s="587"/>
      <c r="DY20" s="587"/>
      <c r="DZ20" s="587"/>
      <c r="EA20" s="587"/>
      <c r="EB20" s="587"/>
      <c r="EC20" s="622"/>
    </row>
    <row r="21" spans="2:133" ht="11.25" customHeight="1">
      <c r="B21" s="583" t="s">
        <v>255</v>
      </c>
      <c r="C21" s="584"/>
      <c r="D21" s="584"/>
      <c r="E21" s="584"/>
      <c r="F21" s="584"/>
      <c r="G21" s="584"/>
      <c r="H21" s="584"/>
      <c r="I21" s="584"/>
      <c r="J21" s="584"/>
      <c r="K21" s="584"/>
      <c r="L21" s="584"/>
      <c r="M21" s="584"/>
      <c r="N21" s="584"/>
      <c r="O21" s="584"/>
      <c r="P21" s="584"/>
      <c r="Q21" s="585"/>
      <c r="R21" s="586">
        <v>3152</v>
      </c>
      <c r="S21" s="587"/>
      <c r="T21" s="587"/>
      <c r="U21" s="587"/>
      <c r="V21" s="587"/>
      <c r="W21" s="587"/>
      <c r="X21" s="587"/>
      <c r="Y21" s="588"/>
      <c r="Z21" s="639">
        <v>0</v>
      </c>
      <c r="AA21" s="639"/>
      <c r="AB21" s="639"/>
      <c r="AC21" s="639"/>
      <c r="AD21" s="640">
        <v>3152</v>
      </c>
      <c r="AE21" s="640"/>
      <c r="AF21" s="640"/>
      <c r="AG21" s="640"/>
      <c r="AH21" s="640"/>
      <c r="AI21" s="640"/>
      <c r="AJ21" s="640"/>
      <c r="AK21" s="640"/>
      <c r="AL21" s="609">
        <v>0.1</v>
      </c>
      <c r="AM21" s="641"/>
      <c r="AN21" s="641"/>
      <c r="AO21" s="642"/>
      <c r="AP21" s="677" t="s">
        <v>256</v>
      </c>
      <c r="AQ21" s="687"/>
      <c r="AR21" s="687"/>
      <c r="AS21" s="687"/>
      <c r="AT21" s="687"/>
      <c r="AU21" s="687"/>
      <c r="AV21" s="687"/>
      <c r="AW21" s="687"/>
      <c r="AX21" s="687"/>
      <c r="AY21" s="687"/>
      <c r="AZ21" s="687"/>
      <c r="BA21" s="687"/>
      <c r="BB21" s="687"/>
      <c r="BC21" s="687"/>
      <c r="BD21" s="687"/>
      <c r="BE21" s="687"/>
      <c r="BF21" s="679"/>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257</v>
      </c>
      <c r="C22" s="584"/>
      <c r="D22" s="584"/>
      <c r="E22" s="584"/>
      <c r="F22" s="584"/>
      <c r="G22" s="584"/>
      <c r="H22" s="584"/>
      <c r="I22" s="584"/>
      <c r="J22" s="584"/>
      <c r="K22" s="584"/>
      <c r="L22" s="584"/>
      <c r="M22" s="584"/>
      <c r="N22" s="584"/>
      <c r="O22" s="584"/>
      <c r="P22" s="584"/>
      <c r="Q22" s="585"/>
      <c r="R22" s="586">
        <v>132145</v>
      </c>
      <c r="S22" s="587"/>
      <c r="T22" s="587"/>
      <c r="U22" s="587"/>
      <c r="V22" s="587"/>
      <c r="W22" s="587"/>
      <c r="X22" s="587"/>
      <c r="Y22" s="588"/>
      <c r="Z22" s="639">
        <v>1.2</v>
      </c>
      <c r="AA22" s="639"/>
      <c r="AB22" s="639"/>
      <c r="AC22" s="639"/>
      <c r="AD22" s="640" t="s">
        <v>111</v>
      </c>
      <c r="AE22" s="640"/>
      <c r="AF22" s="640"/>
      <c r="AG22" s="640"/>
      <c r="AH22" s="640"/>
      <c r="AI22" s="640"/>
      <c r="AJ22" s="640"/>
      <c r="AK22" s="640"/>
      <c r="AL22" s="609" t="s">
        <v>111</v>
      </c>
      <c r="AM22" s="641"/>
      <c r="AN22" s="641"/>
      <c r="AO22" s="642"/>
      <c r="AP22" s="677" t="s">
        <v>258</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259</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260</v>
      </c>
      <c r="C23" s="584"/>
      <c r="D23" s="584"/>
      <c r="E23" s="584"/>
      <c r="F23" s="584"/>
      <c r="G23" s="584"/>
      <c r="H23" s="584"/>
      <c r="I23" s="584"/>
      <c r="J23" s="584"/>
      <c r="K23" s="584"/>
      <c r="L23" s="584"/>
      <c r="M23" s="584"/>
      <c r="N23" s="584"/>
      <c r="O23" s="584"/>
      <c r="P23" s="584"/>
      <c r="Q23" s="585"/>
      <c r="R23" s="586">
        <v>38168</v>
      </c>
      <c r="S23" s="587"/>
      <c r="T23" s="587"/>
      <c r="U23" s="587"/>
      <c r="V23" s="587"/>
      <c r="W23" s="587"/>
      <c r="X23" s="587"/>
      <c r="Y23" s="588"/>
      <c r="Z23" s="639">
        <v>0.3</v>
      </c>
      <c r="AA23" s="639"/>
      <c r="AB23" s="639"/>
      <c r="AC23" s="639"/>
      <c r="AD23" s="640">
        <v>4634</v>
      </c>
      <c r="AE23" s="640"/>
      <c r="AF23" s="640"/>
      <c r="AG23" s="640"/>
      <c r="AH23" s="640"/>
      <c r="AI23" s="640"/>
      <c r="AJ23" s="640"/>
      <c r="AK23" s="640"/>
      <c r="AL23" s="609">
        <v>0.1</v>
      </c>
      <c r="AM23" s="641"/>
      <c r="AN23" s="641"/>
      <c r="AO23" s="642"/>
      <c r="AP23" s="677" t="s">
        <v>261</v>
      </c>
      <c r="AQ23" s="687"/>
      <c r="AR23" s="687"/>
      <c r="AS23" s="687"/>
      <c r="AT23" s="687"/>
      <c r="AU23" s="687"/>
      <c r="AV23" s="687"/>
      <c r="AW23" s="687"/>
      <c r="AX23" s="687"/>
      <c r="AY23" s="687"/>
      <c r="AZ23" s="687"/>
      <c r="BA23" s="687"/>
      <c r="BB23" s="687"/>
      <c r="BC23" s="687"/>
      <c r="BD23" s="687"/>
      <c r="BE23" s="687"/>
      <c r="BF23" s="679"/>
      <c r="BG23" s="586">
        <v>144165</v>
      </c>
      <c r="BH23" s="587"/>
      <c r="BI23" s="587"/>
      <c r="BJ23" s="587"/>
      <c r="BK23" s="587"/>
      <c r="BL23" s="587"/>
      <c r="BM23" s="587"/>
      <c r="BN23" s="588"/>
      <c r="BO23" s="639">
        <v>6.2</v>
      </c>
      <c r="BP23" s="639"/>
      <c r="BQ23" s="639"/>
      <c r="BR23" s="639"/>
      <c r="BS23" s="592" t="s">
        <v>111</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262</v>
      </c>
      <c r="CS23" s="692"/>
      <c r="CT23" s="692"/>
      <c r="CU23" s="692"/>
      <c r="CV23" s="692"/>
      <c r="CW23" s="692"/>
      <c r="CX23" s="692"/>
      <c r="CY23" s="693"/>
      <c r="CZ23" s="691" t="s">
        <v>263</v>
      </c>
      <c r="DA23" s="692"/>
      <c r="DB23" s="692"/>
      <c r="DC23" s="693"/>
      <c r="DD23" s="691" t="s">
        <v>264</v>
      </c>
      <c r="DE23" s="692"/>
      <c r="DF23" s="692"/>
      <c r="DG23" s="692"/>
      <c r="DH23" s="692"/>
      <c r="DI23" s="692"/>
      <c r="DJ23" s="692"/>
      <c r="DK23" s="693"/>
      <c r="DL23" s="694" t="s">
        <v>265</v>
      </c>
      <c r="DM23" s="695"/>
      <c r="DN23" s="695"/>
      <c r="DO23" s="695"/>
      <c r="DP23" s="695"/>
      <c r="DQ23" s="695"/>
      <c r="DR23" s="695"/>
      <c r="DS23" s="695"/>
      <c r="DT23" s="695"/>
      <c r="DU23" s="695"/>
      <c r="DV23" s="696"/>
      <c r="DW23" s="691" t="s">
        <v>266</v>
      </c>
      <c r="DX23" s="692"/>
      <c r="DY23" s="692"/>
      <c r="DZ23" s="692"/>
      <c r="EA23" s="692"/>
      <c r="EB23" s="692"/>
      <c r="EC23" s="693"/>
    </row>
    <row r="24" spans="2:133" ht="11.25" customHeight="1">
      <c r="B24" s="583" t="s">
        <v>267</v>
      </c>
      <c r="C24" s="584"/>
      <c r="D24" s="584"/>
      <c r="E24" s="584"/>
      <c r="F24" s="584"/>
      <c r="G24" s="584"/>
      <c r="H24" s="584"/>
      <c r="I24" s="584"/>
      <c r="J24" s="584"/>
      <c r="K24" s="584"/>
      <c r="L24" s="584"/>
      <c r="M24" s="584"/>
      <c r="N24" s="584"/>
      <c r="O24" s="584"/>
      <c r="P24" s="584"/>
      <c r="Q24" s="585"/>
      <c r="R24" s="586">
        <v>108269</v>
      </c>
      <c r="S24" s="587"/>
      <c r="T24" s="587"/>
      <c r="U24" s="587"/>
      <c r="V24" s="587"/>
      <c r="W24" s="587"/>
      <c r="X24" s="587"/>
      <c r="Y24" s="588"/>
      <c r="Z24" s="639">
        <v>1</v>
      </c>
      <c r="AA24" s="639"/>
      <c r="AB24" s="639"/>
      <c r="AC24" s="639"/>
      <c r="AD24" s="640" t="s">
        <v>111</v>
      </c>
      <c r="AE24" s="640"/>
      <c r="AF24" s="640"/>
      <c r="AG24" s="640"/>
      <c r="AH24" s="640"/>
      <c r="AI24" s="640"/>
      <c r="AJ24" s="640"/>
      <c r="AK24" s="640"/>
      <c r="AL24" s="609" t="s">
        <v>111</v>
      </c>
      <c r="AM24" s="641"/>
      <c r="AN24" s="641"/>
      <c r="AO24" s="642"/>
      <c r="AP24" s="677" t="s">
        <v>268</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269</v>
      </c>
      <c r="CE24" s="644"/>
      <c r="CF24" s="644"/>
      <c r="CG24" s="644"/>
      <c r="CH24" s="644"/>
      <c r="CI24" s="644"/>
      <c r="CJ24" s="644"/>
      <c r="CK24" s="644"/>
      <c r="CL24" s="644"/>
      <c r="CM24" s="644"/>
      <c r="CN24" s="644"/>
      <c r="CO24" s="644"/>
      <c r="CP24" s="644"/>
      <c r="CQ24" s="645"/>
      <c r="CR24" s="636">
        <v>4516544</v>
      </c>
      <c r="CS24" s="637"/>
      <c r="CT24" s="637"/>
      <c r="CU24" s="637"/>
      <c r="CV24" s="637"/>
      <c r="CW24" s="637"/>
      <c r="CX24" s="637"/>
      <c r="CY24" s="684"/>
      <c r="CZ24" s="688">
        <v>42.1</v>
      </c>
      <c r="DA24" s="689"/>
      <c r="DB24" s="689"/>
      <c r="DC24" s="690"/>
      <c r="DD24" s="683">
        <v>3267412</v>
      </c>
      <c r="DE24" s="637"/>
      <c r="DF24" s="637"/>
      <c r="DG24" s="637"/>
      <c r="DH24" s="637"/>
      <c r="DI24" s="637"/>
      <c r="DJ24" s="637"/>
      <c r="DK24" s="684"/>
      <c r="DL24" s="683">
        <v>3159669</v>
      </c>
      <c r="DM24" s="637"/>
      <c r="DN24" s="637"/>
      <c r="DO24" s="637"/>
      <c r="DP24" s="637"/>
      <c r="DQ24" s="637"/>
      <c r="DR24" s="637"/>
      <c r="DS24" s="637"/>
      <c r="DT24" s="637"/>
      <c r="DU24" s="637"/>
      <c r="DV24" s="684"/>
      <c r="DW24" s="685">
        <v>53.4</v>
      </c>
      <c r="DX24" s="654"/>
      <c r="DY24" s="654"/>
      <c r="DZ24" s="654"/>
      <c r="EA24" s="654"/>
      <c r="EB24" s="654"/>
      <c r="EC24" s="686"/>
    </row>
    <row r="25" spans="2:133" ht="11.25" customHeight="1">
      <c r="B25" s="583" t="s">
        <v>270</v>
      </c>
      <c r="C25" s="584"/>
      <c r="D25" s="584"/>
      <c r="E25" s="584"/>
      <c r="F25" s="584"/>
      <c r="G25" s="584"/>
      <c r="H25" s="584"/>
      <c r="I25" s="584"/>
      <c r="J25" s="584"/>
      <c r="K25" s="584"/>
      <c r="L25" s="584"/>
      <c r="M25" s="584"/>
      <c r="N25" s="584"/>
      <c r="O25" s="584"/>
      <c r="P25" s="584"/>
      <c r="Q25" s="585"/>
      <c r="R25" s="586">
        <v>1690912</v>
      </c>
      <c r="S25" s="587"/>
      <c r="T25" s="587"/>
      <c r="U25" s="587"/>
      <c r="V25" s="587"/>
      <c r="W25" s="587"/>
      <c r="X25" s="587"/>
      <c r="Y25" s="588"/>
      <c r="Z25" s="639">
        <v>15.1</v>
      </c>
      <c r="AA25" s="639"/>
      <c r="AB25" s="639"/>
      <c r="AC25" s="639"/>
      <c r="AD25" s="640" t="s">
        <v>111</v>
      </c>
      <c r="AE25" s="640"/>
      <c r="AF25" s="640"/>
      <c r="AG25" s="640"/>
      <c r="AH25" s="640"/>
      <c r="AI25" s="640"/>
      <c r="AJ25" s="640"/>
      <c r="AK25" s="640"/>
      <c r="AL25" s="609" t="s">
        <v>111</v>
      </c>
      <c r="AM25" s="641"/>
      <c r="AN25" s="641"/>
      <c r="AO25" s="642"/>
      <c r="AP25" s="677" t="s">
        <v>271</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272</v>
      </c>
      <c r="CE25" s="620"/>
      <c r="CF25" s="620"/>
      <c r="CG25" s="620"/>
      <c r="CH25" s="620"/>
      <c r="CI25" s="620"/>
      <c r="CJ25" s="620"/>
      <c r="CK25" s="620"/>
      <c r="CL25" s="620"/>
      <c r="CM25" s="620"/>
      <c r="CN25" s="620"/>
      <c r="CO25" s="620"/>
      <c r="CP25" s="620"/>
      <c r="CQ25" s="621"/>
      <c r="CR25" s="586">
        <v>1689664</v>
      </c>
      <c r="CS25" s="605"/>
      <c r="CT25" s="605"/>
      <c r="CU25" s="605"/>
      <c r="CV25" s="605"/>
      <c r="CW25" s="605"/>
      <c r="CX25" s="605"/>
      <c r="CY25" s="606"/>
      <c r="CZ25" s="589">
        <v>15.8</v>
      </c>
      <c r="DA25" s="607"/>
      <c r="DB25" s="607"/>
      <c r="DC25" s="608"/>
      <c r="DD25" s="592">
        <v>1621502</v>
      </c>
      <c r="DE25" s="605"/>
      <c r="DF25" s="605"/>
      <c r="DG25" s="605"/>
      <c r="DH25" s="605"/>
      <c r="DI25" s="605"/>
      <c r="DJ25" s="605"/>
      <c r="DK25" s="606"/>
      <c r="DL25" s="592">
        <v>1514082</v>
      </c>
      <c r="DM25" s="605"/>
      <c r="DN25" s="605"/>
      <c r="DO25" s="605"/>
      <c r="DP25" s="605"/>
      <c r="DQ25" s="605"/>
      <c r="DR25" s="605"/>
      <c r="DS25" s="605"/>
      <c r="DT25" s="605"/>
      <c r="DU25" s="605"/>
      <c r="DV25" s="606"/>
      <c r="DW25" s="609">
        <v>25.6</v>
      </c>
      <c r="DX25" s="610"/>
      <c r="DY25" s="610"/>
      <c r="DZ25" s="610"/>
      <c r="EA25" s="610"/>
      <c r="EB25" s="610"/>
      <c r="EC25" s="611"/>
    </row>
    <row r="26" spans="2:133" ht="11.25" customHeight="1">
      <c r="B26" s="680" t="s">
        <v>273</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274</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275</v>
      </c>
      <c r="CE26" s="620"/>
      <c r="CF26" s="620"/>
      <c r="CG26" s="620"/>
      <c r="CH26" s="620"/>
      <c r="CI26" s="620"/>
      <c r="CJ26" s="620"/>
      <c r="CK26" s="620"/>
      <c r="CL26" s="620"/>
      <c r="CM26" s="620"/>
      <c r="CN26" s="620"/>
      <c r="CO26" s="620"/>
      <c r="CP26" s="620"/>
      <c r="CQ26" s="621"/>
      <c r="CR26" s="586">
        <v>1004071</v>
      </c>
      <c r="CS26" s="587"/>
      <c r="CT26" s="587"/>
      <c r="CU26" s="587"/>
      <c r="CV26" s="587"/>
      <c r="CW26" s="587"/>
      <c r="CX26" s="587"/>
      <c r="CY26" s="588"/>
      <c r="CZ26" s="589">
        <v>9.4</v>
      </c>
      <c r="DA26" s="607"/>
      <c r="DB26" s="607"/>
      <c r="DC26" s="608"/>
      <c r="DD26" s="592">
        <v>951200</v>
      </c>
      <c r="DE26" s="587"/>
      <c r="DF26" s="587"/>
      <c r="DG26" s="587"/>
      <c r="DH26" s="587"/>
      <c r="DI26" s="587"/>
      <c r="DJ26" s="587"/>
      <c r="DK26" s="588"/>
      <c r="DL26" s="592" t="s">
        <v>276</v>
      </c>
      <c r="DM26" s="587"/>
      <c r="DN26" s="587"/>
      <c r="DO26" s="587"/>
      <c r="DP26" s="587"/>
      <c r="DQ26" s="587"/>
      <c r="DR26" s="587"/>
      <c r="DS26" s="587"/>
      <c r="DT26" s="587"/>
      <c r="DU26" s="587"/>
      <c r="DV26" s="588"/>
      <c r="DW26" s="609" t="s">
        <v>276</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565107</v>
      </c>
      <c r="S27" s="587"/>
      <c r="T27" s="587"/>
      <c r="U27" s="587"/>
      <c r="V27" s="587"/>
      <c r="W27" s="587"/>
      <c r="X27" s="587"/>
      <c r="Y27" s="588"/>
      <c r="Z27" s="639">
        <v>5.0999999999999996</v>
      </c>
      <c r="AA27" s="639"/>
      <c r="AB27" s="639"/>
      <c r="AC27" s="639"/>
      <c r="AD27" s="640" t="s">
        <v>111</v>
      </c>
      <c r="AE27" s="640"/>
      <c r="AF27" s="640"/>
      <c r="AG27" s="640"/>
      <c r="AH27" s="640"/>
      <c r="AI27" s="640"/>
      <c r="AJ27" s="640"/>
      <c r="AK27" s="640"/>
      <c r="AL27" s="609" t="s">
        <v>111</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2318779</v>
      </c>
      <c r="BH27" s="587"/>
      <c r="BI27" s="587"/>
      <c r="BJ27" s="587"/>
      <c r="BK27" s="587"/>
      <c r="BL27" s="587"/>
      <c r="BM27" s="587"/>
      <c r="BN27" s="588"/>
      <c r="BO27" s="639">
        <v>100</v>
      </c>
      <c r="BP27" s="639"/>
      <c r="BQ27" s="639"/>
      <c r="BR27" s="639"/>
      <c r="BS27" s="592">
        <v>16403</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1679528</v>
      </c>
      <c r="CS27" s="605"/>
      <c r="CT27" s="605"/>
      <c r="CU27" s="605"/>
      <c r="CV27" s="605"/>
      <c r="CW27" s="605"/>
      <c r="CX27" s="605"/>
      <c r="CY27" s="606"/>
      <c r="CZ27" s="589">
        <v>15.7</v>
      </c>
      <c r="DA27" s="607"/>
      <c r="DB27" s="607"/>
      <c r="DC27" s="608"/>
      <c r="DD27" s="592">
        <v>498558</v>
      </c>
      <c r="DE27" s="605"/>
      <c r="DF27" s="605"/>
      <c r="DG27" s="605"/>
      <c r="DH27" s="605"/>
      <c r="DI27" s="605"/>
      <c r="DJ27" s="605"/>
      <c r="DK27" s="606"/>
      <c r="DL27" s="592">
        <v>498235</v>
      </c>
      <c r="DM27" s="605"/>
      <c r="DN27" s="605"/>
      <c r="DO27" s="605"/>
      <c r="DP27" s="605"/>
      <c r="DQ27" s="605"/>
      <c r="DR27" s="605"/>
      <c r="DS27" s="605"/>
      <c r="DT27" s="605"/>
      <c r="DU27" s="605"/>
      <c r="DV27" s="606"/>
      <c r="DW27" s="609">
        <v>8.4</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45174</v>
      </c>
      <c r="S28" s="587"/>
      <c r="T28" s="587"/>
      <c r="U28" s="587"/>
      <c r="V28" s="587"/>
      <c r="W28" s="587"/>
      <c r="X28" s="587"/>
      <c r="Y28" s="588"/>
      <c r="Z28" s="639">
        <v>0.4</v>
      </c>
      <c r="AA28" s="639"/>
      <c r="AB28" s="639"/>
      <c r="AC28" s="639"/>
      <c r="AD28" s="640">
        <v>37505</v>
      </c>
      <c r="AE28" s="640"/>
      <c r="AF28" s="640"/>
      <c r="AG28" s="640"/>
      <c r="AH28" s="640"/>
      <c r="AI28" s="640"/>
      <c r="AJ28" s="640"/>
      <c r="AK28" s="640"/>
      <c r="AL28" s="609">
        <v>0.7</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1147352</v>
      </c>
      <c r="CS28" s="587"/>
      <c r="CT28" s="587"/>
      <c r="CU28" s="587"/>
      <c r="CV28" s="587"/>
      <c r="CW28" s="587"/>
      <c r="CX28" s="587"/>
      <c r="CY28" s="588"/>
      <c r="CZ28" s="589">
        <v>10.7</v>
      </c>
      <c r="DA28" s="607"/>
      <c r="DB28" s="607"/>
      <c r="DC28" s="608"/>
      <c r="DD28" s="592">
        <v>1147352</v>
      </c>
      <c r="DE28" s="587"/>
      <c r="DF28" s="587"/>
      <c r="DG28" s="587"/>
      <c r="DH28" s="587"/>
      <c r="DI28" s="587"/>
      <c r="DJ28" s="587"/>
      <c r="DK28" s="588"/>
      <c r="DL28" s="592">
        <v>1147352</v>
      </c>
      <c r="DM28" s="587"/>
      <c r="DN28" s="587"/>
      <c r="DO28" s="587"/>
      <c r="DP28" s="587"/>
      <c r="DQ28" s="587"/>
      <c r="DR28" s="587"/>
      <c r="DS28" s="587"/>
      <c r="DT28" s="587"/>
      <c r="DU28" s="587"/>
      <c r="DV28" s="588"/>
      <c r="DW28" s="609">
        <v>19.399999999999999</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36947</v>
      </c>
      <c r="S29" s="587"/>
      <c r="T29" s="587"/>
      <c r="U29" s="587"/>
      <c r="V29" s="587"/>
      <c r="W29" s="587"/>
      <c r="X29" s="587"/>
      <c r="Y29" s="588"/>
      <c r="Z29" s="639">
        <v>0.3</v>
      </c>
      <c r="AA29" s="639"/>
      <c r="AB29" s="639"/>
      <c r="AC29" s="639"/>
      <c r="AD29" s="640" t="s">
        <v>111</v>
      </c>
      <c r="AE29" s="640"/>
      <c r="AF29" s="640"/>
      <c r="AG29" s="640"/>
      <c r="AH29" s="640"/>
      <c r="AI29" s="640"/>
      <c r="AJ29" s="640"/>
      <c r="AK29" s="640"/>
      <c r="AL29" s="609" t="s">
        <v>111</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1147352</v>
      </c>
      <c r="CS29" s="605"/>
      <c r="CT29" s="605"/>
      <c r="CU29" s="605"/>
      <c r="CV29" s="605"/>
      <c r="CW29" s="605"/>
      <c r="CX29" s="605"/>
      <c r="CY29" s="606"/>
      <c r="CZ29" s="589">
        <v>10.7</v>
      </c>
      <c r="DA29" s="607"/>
      <c r="DB29" s="607"/>
      <c r="DC29" s="608"/>
      <c r="DD29" s="592">
        <v>1147352</v>
      </c>
      <c r="DE29" s="605"/>
      <c r="DF29" s="605"/>
      <c r="DG29" s="605"/>
      <c r="DH29" s="605"/>
      <c r="DI29" s="605"/>
      <c r="DJ29" s="605"/>
      <c r="DK29" s="606"/>
      <c r="DL29" s="592">
        <v>1147352</v>
      </c>
      <c r="DM29" s="605"/>
      <c r="DN29" s="605"/>
      <c r="DO29" s="605"/>
      <c r="DP29" s="605"/>
      <c r="DQ29" s="605"/>
      <c r="DR29" s="605"/>
      <c r="DS29" s="605"/>
      <c r="DT29" s="605"/>
      <c r="DU29" s="605"/>
      <c r="DV29" s="606"/>
      <c r="DW29" s="609">
        <v>19.399999999999999</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909521</v>
      </c>
      <c r="S30" s="587"/>
      <c r="T30" s="587"/>
      <c r="U30" s="587"/>
      <c r="V30" s="587"/>
      <c r="W30" s="587"/>
      <c r="X30" s="587"/>
      <c r="Y30" s="588"/>
      <c r="Z30" s="639">
        <v>8.1</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98.3</v>
      </c>
      <c r="BH30" s="653"/>
      <c r="BI30" s="653"/>
      <c r="BJ30" s="653"/>
      <c r="BK30" s="653"/>
      <c r="BL30" s="653"/>
      <c r="BM30" s="654">
        <v>92.7</v>
      </c>
      <c r="BN30" s="653"/>
      <c r="BO30" s="653"/>
      <c r="BP30" s="653"/>
      <c r="BQ30" s="655"/>
      <c r="BR30" s="652">
        <v>98.1</v>
      </c>
      <c r="BS30" s="653"/>
      <c r="BT30" s="653"/>
      <c r="BU30" s="653"/>
      <c r="BV30" s="653"/>
      <c r="BW30" s="653"/>
      <c r="BX30" s="654">
        <v>91.4</v>
      </c>
      <c r="BY30" s="653"/>
      <c r="BZ30" s="653"/>
      <c r="CA30" s="653"/>
      <c r="CB30" s="655"/>
      <c r="CD30" s="658"/>
      <c r="CE30" s="659"/>
      <c r="CF30" s="623" t="s">
        <v>290</v>
      </c>
      <c r="CG30" s="620"/>
      <c r="CH30" s="620"/>
      <c r="CI30" s="620"/>
      <c r="CJ30" s="620"/>
      <c r="CK30" s="620"/>
      <c r="CL30" s="620"/>
      <c r="CM30" s="620"/>
      <c r="CN30" s="620"/>
      <c r="CO30" s="620"/>
      <c r="CP30" s="620"/>
      <c r="CQ30" s="621"/>
      <c r="CR30" s="586">
        <v>1008774</v>
      </c>
      <c r="CS30" s="587"/>
      <c r="CT30" s="587"/>
      <c r="CU30" s="587"/>
      <c r="CV30" s="587"/>
      <c r="CW30" s="587"/>
      <c r="CX30" s="587"/>
      <c r="CY30" s="588"/>
      <c r="CZ30" s="589">
        <v>9.4</v>
      </c>
      <c r="DA30" s="607"/>
      <c r="DB30" s="607"/>
      <c r="DC30" s="608"/>
      <c r="DD30" s="592">
        <v>1008774</v>
      </c>
      <c r="DE30" s="587"/>
      <c r="DF30" s="587"/>
      <c r="DG30" s="587"/>
      <c r="DH30" s="587"/>
      <c r="DI30" s="587"/>
      <c r="DJ30" s="587"/>
      <c r="DK30" s="588"/>
      <c r="DL30" s="592">
        <v>1008774</v>
      </c>
      <c r="DM30" s="587"/>
      <c r="DN30" s="587"/>
      <c r="DO30" s="587"/>
      <c r="DP30" s="587"/>
      <c r="DQ30" s="587"/>
      <c r="DR30" s="587"/>
      <c r="DS30" s="587"/>
      <c r="DT30" s="587"/>
      <c r="DU30" s="587"/>
      <c r="DV30" s="588"/>
      <c r="DW30" s="609">
        <v>17.100000000000001</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313966</v>
      </c>
      <c r="S31" s="587"/>
      <c r="T31" s="587"/>
      <c r="U31" s="587"/>
      <c r="V31" s="587"/>
      <c r="W31" s="587"/>
      <c r="X31" s="587"/>
      <c r="Y31" s="588"/>
      <c r="Z31" s="639">
        <v>2.8</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98.6</v>
      </c>
      <c r="BH31" s="605"/>
      <c r="BI31" s="605"/>
      <c r="BJ31" s="605"/>
      <c r="BK31" s="605"/>
      <c r="BL31" s="605"/>
      <c r="BM31" s="641">
        <v>94.6</v>
      </c>
      <c r="BN31" s="651"/>
      <c r="BO31" s="651"/>
      <c r="BP31" s="651"/>
      <c r="BQ31" s="615"/>
      <c r="BR31" s="650">
        <v>98.5</v>
      </c>
      <c r="BS31" s="605"/>
      <c r="BT31" s="605"/>
      <c r="BU31" s="605"/>
      <c r="BV31" s="605"/>
      <c r="BW31" s="605"/>
      <c r="BX31" s="641">
        <v>94.1</v>
      </c>
      <c r="BY31" s="651"/>
      <c r="BZ31" s="651"/>
      <c r="CA31" s="651"/>
      <c r="CB31" s="615"/>
      <c r="CD31" s="658"/>
      <c r="CE31" s="659"/>
      <c r="CF31" s="623" t="s">
        <v>294</v>
      </c>
      <c r="CG31" s="620"/>
      <c r="CH31" s="620"/>
      <c r="CI31" s="620"/>
      <c r="CJ31" s="620"/>
      <c r="CK31" s="620"/>
      <c r="CL31" s="620"/>
      <c r="CM31" s="620"/>
      <c r="CN31" s="620"/>
      <c r="CO31" s="620"/>
      <c r="CP31" s="620"/>
      <c r="CQ31" s="621"/>
      <c r="CR31" s="586">
        <v>138578</v>
      </c>
      <c r="CS31" s="605"/>
      <c r="CT31" s="605"/>
      <c r="CU31" s="605"/>
      <c r="CV31" s="605"/>
      <c r="CW31" s="605"/>
      <c r="CX31" s="605"/>
      <c r="CY31" s="606"/>
      <c r="CZ31" s="589">
        <v>1.3</v>
      </c>
      <c r="DA31" s="607"/>
      <c r="DB31" s="607"/>
      <c r="DC31" s="608"/>
      <c r="DD31" s="592">
        <v>138578</v>
      </c>
      <c r="DE31" s="605"/>
      <c r="DF31" s="605"/>
      <c r="DG31" s="605"/>
      <c r="DH31" s="605"/>
      <c r="DI31" s="605"/>
      <c r="DJ31" s="605"/>
      <c r="DK31" s="606"/>
      <c r="DL31" s="592">
        <v>138578</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132730</v>
      </c>
      <c r="S32" s="587"/>
      <c r="T32" s="587"/>
      <c r="U32" s="587"/>
      <c r="V32" s="587"/>
      <c r="W32" s="587"/>
      <c r="X32" s="587"/>
      <c r="Y32" s="588"/>
      <c r="Z32" s="639">
        <v>1.2</v>
      </c>
      <c r="AA32" s="639"/>
      <c r="AB32" s="639"/>
      <c r="AC32" s="639"/>
      <c r="AD32" s="640">
        <v>8896</v>
      </c>
      <c r="AE32" s="640"/>
      <c r="AF32" s="640"/>
      <c r="AG32" s="640"/>
      <c r="AH32" s="640"/>
      <c r="AI32" s="640"/>
      <c r="AJ32" s="640"/>
      <c r="AK32" s="640"/>
      <c r="AL32" s="609">
        <v>0.2</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97.7</v>
      </c>
      <c r="BH32" s="571"/>
      <c r="BI32" s="571"/>
      <c r="BJ32" s="571"/>
      <c r="BK32" s="571"/>
      <c r="BL32" s="571"/>
      <c r="BM32" s="634">
        <v>90.4</v>
      </c>
      <c r="BN32" s="571"/>
      <c r="BO32" s="571"/>
      <c r="BP32" s="571"/>
      <c r="BQ32" s="628"/>
      <c r="BR32" s="649">
        <v>97.4</v>
      </c>
      <c r="BS32" s="571"/>
      <c r="BT32" s="571"/>
      <c r="BU32" s="571"/>
      <c r="BV32" s="571"/>
      <c r="BW32" s="571"/>
      <c r="BX32" s="634">
        <v>88.4</v>
      </c>
      <c r="BY32" s="571"/>
      <c r="BZ32" s="571"/>
      <c r="CA32" s="571"/>
      <c r="CB32" s="628"/>
      <c r="CD32" s="660"/>
      <c r="CE32" s="661"/>
      <c r="CF32" s="623" t="s">
        <v>297</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1048700</v>
      </c>
      <c r="S33" s="587"/>
      <c r="T33" s="587"/>
      <c r="U33" s="587"/>
      <c r="V33" s="587"/>
      <c r="W33" s="587"/>
      <c r="X33" s="587"/>
      <c r="Y33" s="588"/>
      <c r="Z33" s="639">
        <v>9.4</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4617971</v>
      </c>
      <c r="CS33" s="605"/>
      <c r="CT33" s="605"/>
      <c r="CU33" s="605"/>
      <c r="CV33" s="605"/>
      <c r="CW33" s="605"/>
      <c r="CX33" s="605"/>
      <c r="CY33" s="606"/>
      <c r="CZ33" s="589">
        <v>43.1</v>
      </c>
      <c r="DA33" s="607"/>
      <c r="DB33" s="607"/>
      <c r="DC33" s="608"/>
      <c r="DD33" s="592">
        <v>4097323</v>
      </c>
      <c r="DE33" s="605"/>
      <c r="DF33" s="605"/>
      <c r="DG33" s="605"/>
      <c r="DH33" s="605"/>
      <c r="DI33" s="605"/>
      <c r="DJ33" s="605"/>
      <c r="DK33" s="606"/>
      <c r="DL33" s="592">
        <v>2515698</v>
      </c>
      <c r="DM33" s="605"/>
      <c r="DN33" s="605"/>
      <c r="DO33" s="605"/>
      <c r="DP33" s="605"/>
      <c r="DQ33" s="605"/>
      <c r="DR33" s="605"/>
      <c r="DS33" s="605"/>
      <c r="DT33" s="605"/>
      <c r="DU33" s="605"/>
      <c r="DV33" s="606"/>
      <c r="DW33" s="609">
        <v>42.5</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1506784</v>
      </c>
      <c r="CS34" s="587"/>
      <c r="CT34" s="587"/>
      <c r="CU34" s="587"/>
      <c r="CV34" s="587"/>
      <c r="CW34" s="587"/>
      <c r="CX34" s="587"/>
      <c r="CY34" s="588"/>
      <c r="CZ34" s="589">
        <v>14</v>
      </c>
      <c r="DA34" s="607"/>
      <c r="DB34" s="607"/>
      <c r="DC34" s="608"/>
      <c r="DD34" s="592">
        <v>1226705</v>
      </c>
      <c r="DE34" s="587"/>
      <c r="DF34" s="587"/>
      <c r="DG34" s="587"/>
      <c r="DH34" s="587"/>
      <c r="DI34" s="587"/>
      <c r="DJ34" s="587"/>
      <c r="DK34" s="588"/>
      <c r="DL34" s="592">
        <v>895818</v>
      </c>
      <c r="DM34" s="587"/>
      <c r="DN34" s="587"/>
      <c r="DO34" s="587"/>
      <c r="DP34" s="587"/>
      <c r="DQ34" s="587"/>
      <c r="DR34" s="587"/>
      <c r="DS34" s="587"/>
      <c r="DT34" s="587"/>
      <c r="DU34" s="587"/>
      <c r="DV34" s="588"/>
      <c r="DW34" s="609">
        <v>15.1</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387500</v>
      </c>
      <c r="S35" s="587"/>
      <c r="T35" s="587"/>
      <c r="U35" s="587"/>
      <c r="V35" s="587"/>
      <c r="W35" s="587"/>
      <c r="X35" s="587"/>
      <c r="Y35" s="588"/>
      <c r="Z35" s="639">
        <v>3.5</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1299959</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205689</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54200</v>
      </c>
      <c r="CS35" s="605"/>
      <c r="CT35" s="605"/>
      <c r="CU35" s="605"/>
      <c r="CV35" s="605"/>
      <c r="CW35" s="605"/>
      <c r="CX35" s="605"/>
      <c r="CY35" s="606"/>
      <c r="CZ35" s="589">
        <v>0.5</v>
      </c>
      <c r="DA35" s="607"/>
      <c r="DB35" s="607"/>
      <c r="DC35" s="608"/>
      <c r="DD35" s="592">
        <v>51647</v>
      </c>
      <c r="DE35" s="605"/>
      <c r="DF35" s="605"/>
      <c r="DG35" s="605"/>
      <c r="DH35" s="605"/>
      <c r="DI35" s="605"/>
      <c r="DJ35" s="605"/>
      <c r="DK35" s="606"/>
      <c r="DL35" s="592">
        <v>48267</v>
      </c>
      <c r="DM35" s="605"/>
      <c r="DN35" s="605"/>
      <c r="DO35" s="605"/>
      <c r="DP35" s="605"/>
      <c r="DQ35" s="605"/>
      <c r="DR35" s="605"/>
      <c r="DS35" s="605"/>
      <c r="DT35" s="605"/>
      <c r="DU35" s="605"/>
      <c r="DV35" s="606"/>
      <c r="DW35" s="609">
        <v>0.8</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11165594</v>
      </c>
      <c r="S36" s="627"/>
      <c r="T36" s="627"/>
      <c r="U36" s="627"/>
      <c r="V36" s="627"/>
      <c r="W36" s="627"/>
      <c r="X36" s="627"/>
      <c r="Y36" s="630"/>
      <c r="Z36" s="631">
        <v>100</v>
      </c>
      <c r="AA36" s="631"/>
      <c r="AB36" s="631"/>
      <c r="AC36" s="631"/>
      <c r="AD36" s="632">
        <v>5527825</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350000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41747</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1147493</v>
      </c>
      <c r="CS36" s="587"/>
      <c r="CT36" s="587"/>
      <c r="CU36" s="587"/>
      <c r="CV36" s="587"/>
      <c r="CW36" s="587"/>
      <c r="CX36" s="587"/>
      <c r="CY36" s="588"/>
      <c r="CZ36" s="589">
        <v>10.7</v>
      </c>
      <c r="DA36" s="607"/>
      <c r="DB36" s="607"/>
      <c r="DC36" s="608"/>
      <c r="DD36" s="592">
        <v>1052533</v>
      </c>
      <c r="DE36" s="587"/>
      <c r="DF36" s="587"/>
      <c r="DG36" s="587"/>
      <c r="DH36" s="587"/>
      <c r="DI36" s="587"/>
      <c r="DJ36" s="587"/>
      <c r="DK36" s="588"/>
      <c r="DL36" s="592">
        <v>811616</v>
      </c>
      <c r="DM36" s="587"/>
      <c r="DN36" s="587"/>
      <c r="DO36" s="587"/>
      <c r="DP36" s="587"/>
      <c r="DQ36" s="587"/>
      <c r="DR36" s="587"/>
      <c r="DS36" s="587"/>
      <c r="DT36" s="587"/>
      <c r="DU36" s="587"/>
      <c r="DV36" s="588"/>
      <c r="DW36" s="609">
        <v>13.7</v>
      </c>
      <c r="DX36" s="610"/>
      <c r="DY36" s="610"/>
      <c r="DZ36" s="610"/>
      <c r="EA36" s="610"/>
      <c r="EB36" s="610"/>
      <c r="EC36" s="611"/>
    </row>
    <row r="37" spans="2:133" ht="11.25" customHeight="1">
      <c r="AQ37" s="612" t="s">
        <v>312</v>
      </c>
      <c r="AR37" s="613"/>
      <c r="AS37" s="613"/>
      <c r="AT37" s="613"/>
      <c r="AU37" s="613"/>
      <c r="AV37" s="613"/>
      <c r="AW37" s="613"/>
      <c r="AX37" s="613"/>
      <c r="AY37" s="614"/>
      <c r="AZ37" s="586">
        <v>33726</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3652</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494585</v>
      </c>
      <c r="CS37" s="605"/>
      <c r="CT37" s="605"/>
      <c r="CU37" s="605"/>
      <c r="CV37" s="605"/>
      <c r="CW37" s="605"/>
      <c r="CX37" s="605"/>
      <c r="CY37" s="606"/>
      <c r="CZ37" s="589">
        <v>4.5999999999999996</v>
      </c>
      <c r="DA37" s="607"/>
      <c r="DB37" s="607"/>
      <c r="DC37" s="608"/>
      <c r="DD37" s="592">
        <v>472685</v>
      </c>
      <c r="DE37" s="605"/>
      <c r="DF37" s="605"/>
      <c r="DG37" s="605"/>
      <c r="DH37" s="605"/>
      <c r="DI37" s="605"/>
      <c r="DJ37" s="605"/>
      <c r="DK37" s="606"/>
      <c r="DL37" s="592">
        <v>413100</v>
      </c>
      <c r="DM37" s="605"/>
      <c r="DN37" s="605"/>
      <c r="DO37" s="605"/>
      <c r="DP37" s="605"/>
      <c r="DQ37" s="605"/>
      <c r="DR37" s="605"/>
      <c r="DS37" s="605"/>
      <c r="DT37" s="605"/>
      <c r="DU37" s="605"/>
      <c r="DV37" s="606"/>
      <c r="DW37" s="609">
        <v>7</v>
      </c>
      <c r="DX37" s="610"/>
      <c r="DY37" s="610"/>
      <c r="DZ37" s="610"/>
      <c r="EA37" s="610"/>
      <c r="EB37" s="610"/>
      <c r="EC37" s="611"/>
    </row>
    <row r="38" spans="2:133" ht="11.25" customHeight="1">
      <c r="AQ38" s="612" t="s">
        <v>315</v>
      </c>
      <c r="AR38" s="613"/>
      <c r="AS38" s="613"/>
      <c r="AT38" s="613"/>
      <c r="AU38" s="613"/>
      <c r="AV38" s="613"/>
      <c r="AW38" s="613"/>
      <c r="AX38" s="613"/>
      <c r="AY38" s="614"/>
      <c r="AZ38" s="586">
        <v>2765</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5760</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911926</v>
      </c>
      <c r="CS38" s="587"/>
      <c r="CT38" s="587"/>
      <c r="CU38" s="587"/>
      <c r="CV38" s="587"/>
      <c r="CW38" s="587"/>
      <c r="CX38" s="587"/>
      <c r="CY38" s="588"/>
      <c r="CZ38" s="589">
        <v>8.5</v>
      </c>
      <c r="DA38" s="607"/>
      <c r="DB38" s="607"/>
      <c r="DC38" s="608"/>
      <c r="DD38" s="592">
        <v>789664</v>
      </c>
      <c r="DE38" s="587"/>
      <c r="DF38" s="587"/>
      <c r="DG38" s="587"/>
      <c r="DH38" s="587"/>
      <c r="DI38" s="587"/>
      <c r="DJ38" s="587"/>
      <c r="DK38" s="588"/>
      <c r="DL38" s="592">
        <v>759997</v>
      </c>
      <c r="DM38" s="587"/>
      <c r="DN38" s="587"/>
      <c r="DO38" s="587"/>
      <c r="DP38" s="587"/>
      <c r="DQ38" s="587"/>
      <c r="DR38" s="587"/>
      <c r="DS38" s="587"/>
      <c r="DT38" s="587"/>
      <c r="DU38" s="587"/>
      <c r="DV38" s="588"/>
      <c r="DW38" s="609">
        <v>12.8</v>
      </c>
      <c r="DX38" s="610"/>
      <c r="DY38" s="610"/>
      <c r="DZ38" s="610"/>
      <c r="EA38" s="610"/>
      <c r="EB38" s="610"/>
      <c r="EC38" s="611"/>
    </row>
    <row r="39" spans="2:133" ht="11.25" customHeight="1">
      <c r="AQ39" s="612" t="s">
        <v>318</v>
      </c>
      <c r="AR39" s="613"/>
      <c r="AS39" s="613"/>
      <c r="AT39" s="613"/>
      <c r="AU39" s="613"/>
      <c r="AV39" s="613"/>
      <c r="AW39" s="613"/>
      <c r="AX39" s="613"/>
      <c r="AY39" s="614"/>
      <c r="AZ39" s="586">
        <v>3</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85</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975974</v>
      </c>
      <c r="CS39" s="605"/>
      <c r="CT39" s="605"/>
      <c r="CU39" s="605"/>
      <c r="CV39" s="605"/>
      <c r="CW39" s="605"/>
      <c r="CX39" s="605"/>
      <c r="CY39" s="606"/>
      <c r="CZ39" s="589">
        <v>9.1</v>
      </c>
      <c r="DA39" s="607"/>
      <c r="DB39" s="607"/>
      <c r="DC39" s="608"/>
      <c r="DD39" s="592">
        <v>975974</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172797</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100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21594</v>
      </c>
      <c r="CS40" s="587"/>
      <c r="CT40" s="587"/>
      <c r="CU40" s="587"/>
      <c r="CV40" s="587"/>
      <c r="CW40" s="587"/>
      <c r="CX40" s="587"/>
      <c r="CY40" s="588"/>
      <c r="CZ40" s="589">
        <v>0.2</v>
      </c>
      <c r="DA40" s="607"/>
      <c r="DB40" s="607"/>
      <c r="DC40" s="608"/>
      <c r="DD40" s="592">
        <v>800</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740668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334</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1590938</v>
      </c>
      <c r="CS42" s="587"/>
      <c r="CT42" s="587"/>
      <c r="CU42" s="587"/>
      <c r="CV42" s="587"/>
      <c r="CW42" s="587"/>
      <c r="CX42" s="587"/>
      <c r="CY42" s="588"/>
      <c r="CZ42" s="589">
        <v>14.8</v>
      </c>
      <c r="DA42" s="590"/>
      <c r="DB42" s="590"/>
      <c r="DC42" s="591"/>
      <c r="DD42" s="592">
        <v>639906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19125</v>
      </c>
      <c r="CS43" s="605"/>
      <c r="CT43" s="605"/>
      <c r="CU43" s="605"/>
      <c r="CV43" s="605"/>
      <c r="CW43" s="605"/>
      <c r="CX43" s="605"/>
      <c r="CY43" s="606"/>
      <c r="CZ43" s="589">
        <v>0.2</v>
      </c>
      <c r="DA43" s="607"/>
      <c r="DB43" s="607"/>
      <c r="DC43" s="608"/>
      <c r="DD43" s="592">
        <v>19125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285</v>
      </c>
      <c r="CE44" s="600"/>
      <c r="CF44" s="583" t="s">
        <v>335</v>
      </c>
      <c r="CG44" s="584"/>
      <c r="CH44" s="584"/>
      <c r="CI44" s="584"/>
      <c r="CJ44" s="584"/>
      <c r="CK44" s="584"/>
      <c r="CL44" s="584"/>
      <c r="CM44" s="584"/>
      <c r="CN44" s="584"/>
      <c r="CO44" s="584"/>
      <c r="CP44" s="584"/>
      <c r="CQ44" s="585"/>
      <c r="CR44" s="586">
        <v>1590938</v>
      </c>
      <c r="CS44" s="587"/>
      <c r="CT44" s="587"/>
      <c r="CU44" s="587"/>
      <c r="CV44" s="587"/>
      <c r="CW44" s="587"/>
      <c r="CX44" s="587"/>
      <c r="CY44" s="588"/>
      <c r="CZ44" s="589">
        <v>14.8</v>
      </c>
      <c r="DA44" s="590"/>
      <c r="DB44" s="590"/>
      <c r="DC44" s="591"/>
      <c r="DD44" s="592">
        <v>639906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831287</v>
      </c>
      <c r="CS45" s="605"/>
      <c r="CT45" s="605"/>
      <c r="CU45" s="605"/>
      <c r="CV45" s="605"/>
      <c r="CW45" s="605"/>
      <c r="CX45" s="605"/>
      <c r="CY45" s="606"/>
      <c r="CZ45" s="589">
        <v>7.8</v>
      </c>
      <c r="DA45" s="607"/>
      <c r="DB45" s="607"/>
      <c r="DC45" s="608"/>
      <c r="DD45" s="592">
        <v>53742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753651</v>
      </c>
      <c r="CS46" s="587"/>
      <c r="CT46" s="587"/>
      <c r="CU46" s="587"/>
      <c r="CV46" s="587"/>
      <c r="CW46" s="587"/>
      <c r="CX46" s="587"/>
      <c r="CY46" s="588"/>
      <c r="CZ46" s="589">
        <v>7</v>
      </c>
      <c r="DA46" s="590"/>
      <c r="DB46" s="590"/>
      <c r="DC46" s="591"/>
      <c r="DD46" s="592">
        <v>585764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t="s">
        <v>322</v>
      </c>
      <c r="CS47" s="605"/>
      <c r="CT47" s="605"/>
      <c r="CU47" s="605"/>
      <c r="CV47" s="605"/>
      <c r="CW47" s="605"/>
      <c r="CX47" s="605"/>
      <c r="CY47" s="606"/>
      <c r="CZ47" s="589" t="s">
        <v>322</v>
      </c>
      <c r="DA47" s="607"/>
      <c r="DB47" s="607"/>
      <c r="DC47" s="608"/>
      <c r="DD47" s="592" t="s">
        <v>322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10725453</v>
      </c>
      <c r="CS49" s="571"/>
      <c r="CT49" s="571"/>
      <c r="CU49" s="571"/>
      <c r="CV49" s="571"/>
      <c r="CW49" s="571"/>
      <c r="CX49" s="571"/>
      <c r="CY49" s="572"/>
      <c r="CZ49" s="573">
        <v>100</v>
      </c>
      <c r="DA49" s="574"/>
      <c r="DB49" s="574"/>
      <c r="DC49" s="575"/>
      <c r="DD49" s="576">
        <v>8004641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2" zoomScale="70" zoomScaleNormal="25" zoomScaleSheetLayoutView="70" workbookViewId="0">
      <selection activeCell="AF75" sqref="AF75:AJ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11166</v>
      </c>
      <c r="R7" s="1099"/>
      <c r="S7" s="1099"/>
      <c r="T7" s="1099"/>
      <c r="U7" s="1099"/>
      <c r="V7" s="1099">
        <v>10725</v>
      </c>
      <c r="W7" s="1099"/>
      <c r="X7" s="1099"/>
      <c r="Y7" s="1099"/>
      <c r="Z7" s="1099"/>
      <c r="AA7" s="1099">
        <v>440</v>
      </c>
      <c r="AB7" s="1099"/>
      <c r="AC7" s="1099"/>
      <c r="AD7" s="1099"/>
      <c r="AE7" s="1100"/>
      <c r="AF7" s="1101">
        <v>419</v>
      </c>
      <c r="AG7" s="1102"/>
      <c r="AH7" s="1102"/>
      <c r="AI7" s="1102"/>
      <c r="AJ7" s="1103"/>
      <c r="AK7" s="1085">
        <v>910</v>
      </c>
      <c r="AL7" s="1086"/>
      <c r="AM7" s="1086"/>
      <c r="AN7" s="1086"/>
      <c r="AO7" s="1086"/>
      <c r="AP7" s="1086">
        <v>10600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551</v>
      </c>
      <c r="BT7" s="1090"/>
      <c r="BU7" s="1090"/>
      <c r="BV7" s="1090"/>
      <c r="BW7" s="1090"/>
      <c r="BX7" s="1090"/>
      <c r="BY7" s="1090"/>
      <c r="BZ7" s="1090"/>
      <c r="CA7" s="1090"/>
      <c r="CB7" s="1090"/>
      <c r="CC7" s="1090"/>
      <c r="CD7" s="1090"/>
      <c r="CE7" s="1090"/>
      <c r="CF7" s="1090"/>
      <c r="CG7" s="1091"/>
      <c r="CH7" s="1082">
        <v>1</v>
      </c>
      <c r="CI7" s="1083"/>
      <c r="CJ7" s="1083"/>
      <c r="CK7" s="1083"/>
      <c r="CL7" s="1084"/>
      <c r="CM7" s="1082">
        <v>39</v>
      </c>
      <c r="CN7" s="1083"/>
      <c r="CO7" s="1083"/>
      <c r="CP7" s="1083"/>
      <c r="CQ7" s="1084"/>
      <c r="CR7" s="1082">
        <v>30</v>
      </c>
      <c r="CS7" s="1083"/>
      <c r="CT7" s="1083"/>
      <c r="CU7" s="1083"/>
      <c r="CV7" s="1084"/>
      <c r="CW7" s="1082" t="s">
        <v>554</v>
      </c>
      <c r="CX7" s="1083"/>
      <c r="CY7" s="1083"/>
      <c r="CZ7" s="1083"/>
      <c r="DA7" s="1084"/>
      <c r="DB7" s="1082" t="s">
        <v>554</v>
      </c>
      <c r="DC7" s="1083"/>
      <c r="DD7" s="1083"/>
      <c r="DE7" s="1083"/>
      <c r="DF7" s="1084"/>
      <c r="DG7" s="1082" t="s">
        <v>556</v>
      </c>
      <c r="DH7" s="1083"/>
      <c r="DI7" s="1083"/>
      <c r="DJ7" s="1083"/>
      <c r="DK7" s="1084"/>
      <c r="DL7" s="1082" t="s">
        <v>556</v>
      </c>
      <c r="DM7" s="1083"/>
      <c r="DN7" s="1083"/>
      <c r="DO7" s="1083"/>
      <c r="DP7" s="1084"/>
      <c r="DQ7" s="1082" t="s">
        <v>556</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552</v>
      </c>
      <c r="BT8" s="1009"/>
      <c r="BU8" s="1009"/>
      <c r="BV8" s="1009"/>
      <c r="BW8" s="1009"/>
      <c r="BX8" s="1009"/>
      <c r="BY8" s="1009"/>
      <c r="BZ8" s="1009"/>
      <c r="CA8" s="1009"/>
      <c r="CB8" s="1009"/>
      <c r="CC8" s="1009"/>
      <c r="CD8" s="1009"/>
      <c r="CE8" s="1009"/>
      <c r="CF8" s="1009"/>
      <c r="CG8" s="1010"/>
      <c r="CH8" s="983">
        <v>-24</v>
      </c>
      <c r="CI8" s="984"/>
      <c r="CJ8" s="984"/>
      <c r="CK8" s="984"/>
      <c r="CL8" s="985"/>
      <c r="CM8" s="983">
        <v>632</v>
      </c>
      <c r="CN8" s="984"/>
      <c r="CO8" s="984"/>
      <c r="CP8" s="984"/>
      <c r="CQ8" s="985"/>
      <c r="CR8" s="983">
        <v>10</v>
      </c>
      <c r="CS8" s="984"/>
      <c r="CT8" s="984"/>
      <c r="CU8" s="984"/>
      <c r="CV8" s="985"/>
      <c r="CW8" s="983" t="s">
        <v>555</v>
      </c>
      <c r="CX8" s="984"/>
      <c r="CY8" s="984"/>
      <c r="CZ8" s="984"/>
      <c r="DA8" s="985"/>
      <c r="DB8" s="983" t="s">
        <v>556</v>
      </c>
      <c r="DC8" s="984"/>
      <c r="DD8" s="984"/>
      <c r="DE8" s="984"/>
      <c r="DF8" s="985"/>
      <c r="DG8" s="983" t="s">
        <v>555</v>
      </c>
      <c r="DH8" s="984"/>
      <c r="DI8" s="984"/>
      <c r="DJ8" s="984"/>
      <c r="DK8" s="985"/>
      <c r="DL8" s="983" t="s">
        <v>556</v>
      </c>
      <c r="DM8" s="984"/>
      <c r="DN8" s="984"/>
      <c r="DO8" s="984"/>
      <c r="DP8" s="985"/>
      <c r="DQ8" s="983" t="s">
        <v>556</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364</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365</v>
      </c>
      <c r="B23" s="938" t="s">
        <v>366</v>
      </c>
      <c r="C23" s="939"/>
      <c r="D23" s="939"/>
      <c r="E23" s="939"/>
      <c r="F23" s="939"/>
      <c r="G23" s="939"/>
      <c r="H23" s="939"/>
      <c r="I23" s="939"/>
      <c r="J23" s="939"/>
      <c r="K23" s="939"/>
      <c r="L23" s="939"/>
      <c r="M23" s="939"/>
      <c r="N23" s="939"/>
      <c r="O23" s="939"/>
      <c r="P23" s="940"/>
      <c r="Q23" s="1062">
        <f>SUM(Q7:U22)</f>
        <v>11166</v>
      </c>
      <c r="R23" s="1063"/>
      <c r="S23" s="1063"/>
      <c r="T23" s="1063"/>
      <c r="U23" s="1063"/>
      <c r="V23" s="1063">
        <f>SUM(V7:Z22)</f>
        <v>10725</v>
      </c>
      <c r="W23" s="1063"/>
      <c r="X23" s="1063"/>
      <c r="Y23" s="1063"/>
      <c r="Z23" s="1063"/>
      <c r="AA23" s="1063">
        <f>SUM(AA7:AE22)</f>
        <v>440</v>
      </c>
      <c r="AB23" s="1063"/>
      <c r="AC23" s="1063"/>
      <c r="AD23" s="1063"/>
      <c r="AE23" s="1064"/>
      <c r="AF23" s="1065">
        <f>SUM(AF7:AJ22)</f>
        <v>419</v>
      </c>
      <c r="AG23" s="1063"/>
      <c r="AH23" s="1063"/>
      <c r="AI23" s="1063"/>
      <c r="AJ23" s="1066"/>
      <c r="AK23" s="1067"/>
      <c r="AL23" s="1068"/>
      <c r="AM23" s="1068"/>
      <c r="AN23" s="1068"/>
      <c r="AO23" s="1068"/>
      <c r="AP23" s="1063">
        <f>SUM(AP7:AT22)</f>
        <v>10600</v>
      </c>
      <c r="AQ23" s="1063"/>
      <c r="AR23" s="1063"/>
      <c r="AS23" s="1063"/>
      <c r="AT23" s="1063"/>
      <c r="AU23" s="1069"/>
      <c r="AV23" s="1069"/>
      <c r="AW23" s="1069"/>
      <c r="AX23" s="1069"/>
      <c r="AY23" s="1070"/>
      <c r="AZ23" s="1059" t="s">
        <v>367</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3138</v>
      </c>
      <c r="R28" s="1048"/>
      <c r="S28" s="1048"/>
      <c r="T28" s="1048"/>
      <c r="U28" s="1048"/>
      <c r="V28" s="1048">
        <v>2932</v>
      </c>
      <c r="W28" s="1048"/>
      <c r="X28" s="1048"/>
      <c r="Y28" s="1048"/>
      <c r="Z28" s="1048"/>
      <c r="AA28" s="1048">
        <v>206</v>
      </c>
      <c r="AB28" s="1048"/>
      <c r="AC28" s="1048"/>
      <c r="AD28" s="1048"/>
      <c r="AE28" s="1049"/>
      <c r="AF28" s="1050">
        <v>206</v>
      </c>
      <c r="AG28" s="1048"/>
      <c r="AH28" s="1048"/>
      <c r="AI28" s="1048"/>
      <c r="AJ28" s="1051"/>
      <c r="AK28" s="1052">
        <v>173</v>
      </c>
      <c r="AL28" s="1040"/>
      <c r="AM28" s="1040"/>
      <c r="AN28" s="1040"/>
      <c r="AO28" s="1040"/>
      <c r="AP28" s="1040" t="s">
        <v>533</v>
      </c>
      <c r="AQ28" s="1040"/>
      <c r="AR28" s="1040"/>
      <c r="AS28" s="1040"/>
      <c r="AT28" s="1040"/>
      <c r="AU28" s="1040" t="s">
        <v>534</v>
      </c>
      <c r="AV28" s="1040"/>
      <c r="AW28" s="1040"/>
      <c r="AX28" s="1040"/>
      <c r="AY28" s="1040"/>
      <c r="AZ28" s="1041" t="s">
        <v>534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379</v>
      </c>
      <c r="C29" s="1032"/>
      <c r="D29" s="1032"/>
      <c r="E29" s="1032"/>
      <c r="F29" s="1032"/>
      <c r="G29" s="1032"/>
      <c r="H29" s="1032"/>
      <c r="I29" s="1032"/>
      <c r="J29" s="1032"/>
      <c r="K29" s="1032"/>
      <c r="L29" s="1032"/>
      <c r="M29" s="1032"/>
      <c r="N29" s="1032"/>
      <c r="O29" s="1032"/>
      <c r="P29" s="1033"/>
      <c r="Q29" s="1037">
        <v>575</v>
      </c>
      <c r="R29" s="1038"/>
      <c r="S29" s="1038"/>
      <c r="T29" s="1038"/>
      <c r="U29" s="1038"/>
      <c r="V29" s="1038">
        <v>569</v>
      </c>
      <c r="W29" s="1038"/>
      <c r="X29" s="1038"/>
      <c r="Y29" s="1038"/>
      <c r="Z29" s="1038"/>
      <c r="AA29" s="1038">
        <v>5</v>
      </c>
      <c r="AB29" s="1038"/>
      <c r="AC29" s="1038"/>
      <c r="AD29" s="1038"/>
      <c r="AE29" s="1039"/>
      <c r="AF29" s="1013">
        <v>5</v>
      </c>
      <c r="AG29" s="1014"/>
      <c r="AH29" s="1014"/>
      <c r="AI29" s="1014"/>
      <c r="AJ29" s="1015"/>
      <c r="AK29" s="974">
        <v>379</v>
      </c>
      <c r="AL29" s="965"/>
      <c r="AM29" s="965"/>
      <c r="AN29" s="965"/>
      <c r="AO29" s="965"/>
      <c r="AP29" s="965" t="s">
        <v>534</v>
      </c>
      <c r="AQ29" s="965"/>
      <c r="AR29" s="965"/>
      <c r="AS29" s="965"/>
      <c r="AT29" s="965"/>
      <c r="AU29" s="965" t="s">
        <v>533</v>
      </c>
      <c r="AV29" s="965"/>
      <c r="AW29" s="965"/>
      <c r="AX29" s="965"/>
      <c r="AY29" s="965"/>
      <c r="AZ29" s="1036" t="s">
        <v>534</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380</v>
      </c>
      <c r="C30" s="1032"/>
      <c r="D30" s="1032"/>
      <c r="E30" s="1032"/>
      <c r="F30" s="1032"/>
      <c r="G30" s="1032"/>
      <c r="H30" s="1032"/>
      <c r="I30" s="1032"/>
      <c r="J30" s="1032"/>
      <c r="K30" s="1032"/>
      <c r="L30" s="1032"/>
      <c r="M30" s="1032"/>
      <c r="N30" s="1032"/>
      <c r="O30" s="1032"/>
      <c r="P30" s="1033"/>
      <c r="Q30" s="1037">
        <v>578</v>
      </c>
      <c r="R30" s="1038"/>
      <c r="S30" s="1038"/>
      <c r="T30" s="1038"/>
      <c r="U30" s="1038"/>
      <c r="V30" s="1038">
        <v>502</v>
      </c>
      <c r="W30" s="1038"/>
      <c r="X30" s="1038"/>
      <c r="Y30" s="1038"/>
      <c r="Z30" s="1038"/>
      <c r="AA30" s="1038">
        <v>76</v>
      </c>
      <c r="AB30" s="1038"/>
      <c r="AC30" s="1038"/>
      <c r="AD30" s="1038"/>
      <c r="AE30" s="1039"/>
      <c r="AF30" s="1013">
        <v>708</v>
      </c>
      <c r="AG30" s="1014"/>
      <c r="AH30" s="1014"/>
      <c r="AI30" s="1014"/>
      <c r="AJ30" s="1015"/>
      <c r="AK30" s="974">
        <v>34</v>
      </c>
      <c r="AL30" s="965"/>
      <c r="AM30" s="965"/>
      <c r="AN30" s="965"/>
      <c r="AO30" s="965"/>
      <c r="AP30" s="965">
        <v>3813</v>
      </c>
      <c r="AQ30" s="965"/>
      <c r="AR30" s="965"/>
      <c r="AS30" s="965"/>
      <c r="AT30" s="965"/>
      <c r="AU30" s="965">
        <v>416</v>
      </c>
      <c r="AV30" s="965"/>
      <c r="AW30" s="965"/>
      <c r="AX30" s="965"/>
      <c r="AY30" s="965"/>
      <c r="AZ30" s="1036" t="s">
        <v>534</v>
      </c>
      <c r="BA30" s="1036"/>
      <c r="BB30" s="1036"/>
      <c r="BC30" s="1036"/>
      <c r="BD30" s="1036"/>
      <c r="BE30" s="1026" t="s">
        <v>381</v>
      </c>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4276</v>
      </c>
      <c r="R31" s="1038"/>
      <c r="S31" s="1038"/>
      <c r="T31" s="1038"/>
      <c r="U31" s="1038"/>
      <c r="V31" s="1038">
        <v>4613</v>
      </c>
      <c r="W31" s="1038"/>
      <c r="X31" s="1038"/>
      <c r="Y31" s="1038"/>
      <c r="Z31" s="1038"/>
      <c r="AA31" s="1038">
        <v>-337</v>
      </c>
      <c r="AB31" s="1038"/>
      <c r="AC31" s="1038"/>
      <c r="AD31" s="1038"/>
      <c r="AE31" s="1039"/>
      <c r="AF31" s="1013">
        <v>349</v>
      </c>
      <c r="AG31" s="1014"/>
      <c r="AH31" s="1014"/>
      <c r="AI31" s="1014"/>
      <c r="AJ31" s="1015"/>
      <c r="AK31" s="974">
        <v>350</v>
      </c>
      <c r="AL31" s="965"/>
      <c r="AM31" s="965"/>
      <c r="AN31" s="965"/>
      <c r="AO31" s="965"/>
      <c r="AP31" s="965">
        <v>3387</v>
      </c>
      <c r="AQ31" s="965"/>
      <c r="AR31" s="965"/>
      <c r="AS31" s="965"/>
      <c r="AT31" s="965"/>
      <c r="AU31" s="965">
        <v>2134</v>
      </c>
      <c r="AV31" s="965"/>
      <c r="AW31" s="965"/>
      <c r="AX31" s="965"/>
      <c r="AY31" s="965"/>
      <c r="AZ31" s="1036" t="s">
        <v>533</v>
      </c>
      <c r="BA31" s="1036"/>
      <c r="BB31" s="1036"/>
      <c r="BC31" s="1036"/>
      <c r="BD31" s="1036"/>
      <c r="BE31" s="1026" t="s">
        <v>381</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3</v>
      </c>
      <c r="R32" s="1038"/>
      <c r="S32" s="1038"/>
      <c r="T32" s="1038"/>
      <c r="U32" s="1038"/>
      <c r="V32" s="1038">
        <v>3</v>
      </c>
      <c r="W32" s="1038"/>
      <c r="X32" s="1038"/>
      <c r="Y32" s="1038"/>
      <c r="Z32" s="1038"/>
      <c r="AA32" s="1038">
        <v>0</v>
      </c>
      <c r="AB32" s="1038"/>
      <c r="AC32" s="1038"/>
      <c r="AD32" s="1038"/>
      <c r="AE32" s="1039"/>
      <c r="AF32" s="1013" t="s">
        <v>111</v>
      </c>
      <c r="AG32" s="1014"/>
      <c r="AH32" s="1014"/>
      <c r="AI32" s="1014"/>
      <c r="AJ32" s="1015"/>
      <c r="AK32" s="974">
        <v>3</v>
      </c>
      <c r="AL32" s="965"/>
      <c r="AM32" s="965"/>
      <c r="AN32" s="965"/>
      <c r="AO32" s="965"/>
      <c r="AP32" s="965">
        <v>11</v>
      </c>
      <c r="AQ32" s="965"/>
      <c r="AR32" s="965"/>
      <c r="AS32" s="965"/>
      <c r="AT32" s="965"/>
      <c r="AU32" s="965">
        <v>11</v>
      </c>
      <c r="AV32" s="965"/>
      <c r="AW32" s="965"/>
      <c r="AX32" s="965"/>
      <c r="AY32" s="965"/>
      <c r="AZ32" s="1036" t="s">
        <v>534</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365</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1269</v>
      </c>
      <c r="AG63" s="953"/>
      <c r="AH63" s="953"/>
      <c r="AI63" s="953"/>
      <c r="AJ63" s="1024"/>
      <c r="AK63" s="1025"/>
      <c r="AL63" s="957"/>
      <c r="AM63" s="957"/>
      <c r="AN63" s="957"/>
      <c r="AO63" s="957"/>
      <c r="AP63" s="953">
        <f>SUM(AP28:AT62)</f>
        <v>7211</v>
      </c>
      <c r="AQ63" s="953"/>
      <c r="AR63" s="953"/>
      <c r="AS63" s="953"/>
      <c r="AT63" s="953"/>
      <c r="AU63" s="953">
        <f>SUM(AU28:AY62)</f>
        <v>2561</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388</v>
      </c>
      <c r="B66" s="990"/>
      <c r="C66" s="990"/>
      <c r="D66" s="990"/>
      <c r="E66" s="990"/>
      <c r="F66" s="990"/>
      <c r="G66" s="990"/>
      <c r="H66" s="990"/>
      <c r="I66" s="990"/>
      <c r="J66" s="990"/>
      <c r="K66" s="990"/>
      <c r="L66" s="990"/>
      <c r="M66" s="990"/>
      <c r="N66" s="990"/>
      <c r="O66" s="990"/>
      <c r="P66" s="991"/>
      <c r="Q66" s="995" t="s">
        <v>389</v>
      </c>
      <c r="R66" s="996"/>
      <c r="S66" s="996"/>
      <c r="T66" s="996"/>
      <c r="U66" s="997"/>
      <c r="V66" s="995" t="s">
        <v>390</v>
      </c>
      <c r="W66" s="996"/>
      <c r="X66" s="996"/>
      <c r="Y66" s="996"/>
      <c r="Z66" s="997"/>
      <c r="AA66" s="995" t="s">
        <v>391</v>
      </c>
      <c r="AB66" s="996"/>
      <c r="AC66" s="996"/>
      <c r="AD66" s="996"/>
      <c r="AE66" s="997"/>
      <c r="AF66" s="1001" t="s">
        <v>392</v>
      </c>
      <c r="AG66" s="1002"/>
      <c r="AH66" s="1002"/>
      <c r="AI66" s="1002"/>
      <c r="AJ66" s="1003"/>
      <c r="AK66" s="995" t="s">
        <v>393</v>
      </c>
      <c r="AL66" s="990"/>
      <c r="AM66" s="990"/>
      <c r="AN66" s="990"/>
      <c r="AO66" s="991"/>
      <c r="AP66" s="995" t="s">
        <v>394</v>
      </c>
      <c r="AQ66" s="996"/>
      <c r="AR66" s="996"/>
      <c r="AS66" s="996"/>
      <c r="AT66" s="997"/>
      <c r="AU66" s="995" t="s">
        <v>395</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535</v>
      </c>
      <c r="C68" s="980"/>
      <c r="D68" s="980"/>
      <c r="E68" s="980"/>
      <c r="F68" s="980"/>
      <c r="G68" s="980"/>
      <c r="H68" s="980"/>
      <c r="I68" s="980"/>
      <c r="J68" s="980"/>
      <c r="K68" s="980"/>
      <c r="L68" s="980"/>
      <c r="M68" s="980"/>
      <c r="N68" s="980"/>
      <c r="O68" s="980"/>
      <c r="P68" s="981"/>
      <c r="Q68" s="982">
        <v>918</v>
      </c>
      <c r="R68" s="976"/>
      <c r="S68" s="976"/>
      <c r="T68" s="976"/>
      <c r="U68" s="976"/>
      <c r="V68" s="976">
        <v>915</v>
      </c>
      <c r="W68" s="976"/>
      <c r="X68" s="976"/>
      <c r="Y68" s="976"/>
      <c r="Z68" s="976"/>
      <c r="AA68" s="976">
        <v>4</v>
      </c>
      <c r="AB68" s="976"/>
      <c r="AC68" s="976"/>
      <c r="AD68" s="976"/>
      <c r="AE68" s="976"/>
      <c r="AF68" s="976">
        <v>4</v>
      </c>
      <c r="AG68" s="976"/>
      <c r="AH68" s="976"/>
      <c r="AI68" s="976"/>
      <c r="AJ68" s="976"/>
      <c r="AK68" s="976" t="s">
        <v>553</v>
      </c>
      <c r="AL68" s="976"/>
      <c r="AM68" s="976"/>
      <c r="AN68" s="976"/>
      <c r="AO68" s="976"/>
      <c r="AP68" s="976" t="s">
        <v>534</v>
      </c>
      <c r="AQ68" s="976"/>
      <c r="AR68" s="976"/>
      <c r="AS68" s="976"/>
      <c r="AT68" s="976"/>
      <c r="AU68" s="976" t="s">
        <v>534</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536</v>
      </c>
      <c r="C69" s="969"/>
      <c r="D69" s="969"/>
      <c r="E69" s="969"/>
      <c r="F69" s="969"/>
      <c r="G69" s="969"/>
      <c r="H69" s="969"/>
      <c r="I69" s="969"/>
      <c r="J69" s="969"/>
      <c r="K69" s="969"/>
      <c r="L69" s="969"/>
      <c r="M69" s="969"/>
      <c r="N69" s="969"/>
      <c r="O69" s="969"/>
      <c r="P69" s="970"/>
      <c r="Q69" s="971">
        <v>278</v>
      </c>
      <c r="R69" s="965"/>
      <c r="S69" s="965"/>
      <c r="T69" s="965"/>
      <c r="U69" s="965"/>
      <c r="V69" s="965">
        <v>268</v>
      </c>
      <c r="W69" s="965"/>
      <c r="X69" s="965"/>
      <c r="Y69" s="965"/>
      <c r="Z69" s="965"/>
      <c r="AA69" s="965">
        <v>10</v>
      </c>
      <c r="AB69" s="965"/>
      <c r="AC69" s="965"/>
      <c r="AD69" s="965"/>
      <c r="AE69" s="965"/>
      <c r="AF69" s="965">
        <v>10</v>
      </c>
      <c r="AG69" s="965"/>
      <c r="AH69" s="965"/>
      <c r="AI69" s="965"/>
      <c r="AJ69" s="965"/>
      <c r="AK69" s="965">
        <v>79</v>
      </c>
      <c r="AL69" s="965"/>
      <c r="AM69" s="965"/>
      <c r="AN69" s="965"/>
      <c r="AO69" s="965"/>
      <c r="AP69" s="965" t="s">
        <v>534</v>
      </c>
      <c r="AQ69" s="965"/>
      <c r="AR69" s="965"/>
      <c r="AS69" s="965"/>
      <c r="AT69" s="965"/>
      <c r="AU69" s="965" t="s">
        <v>534</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537</v>
      </c>
      <c r="C70" s="969"/>
      <c r="D70" s="969"/>
      <c r="E70" s="969"/>
      <c r="F70" s="969"/>
      <c r="G70" s="969"/>
      <c r="H70" s="969"/>
      <c r="I70" s="969"/>
      <c r="J70" s="969"/>
      <c r="K70" s="969"/>
      <c r="L70" s="969"/>
      <c r="M70" s="969"/>
      <c r="N70" s="969"/>
      <c r="O70" s="969"/>
      <c r="P70" s="970"/>
      <c r="Q70" s="971">
        <v>7441</v>
      </c>
      <c r="R70" s="965"/>
      <c r="S70" s="965"/>
      <c r="T70" s="965"/>
      <c r="U70" s="965"/>
      <c r="V70" s="965">
        <v>6767</v>
      </c>
      <c r="W70" s="965"/>
      <c r="X70" s="965"/>
      <c r="Y70" s="965"/>
      <c r="Z70" s="965"/>
      <c r="AA70" s="965">
        <v>674</v>
      </c>
      <c r="AB70" s="965"/>
      <c r="AC70" s="965"/>
      <c r="AD70" s="965"/>
      <c r="AE70" s="965"/>
      <c r="AF70" s="965">
        <v>674</v>
      </c>
      <c r="AG70" s="965"/>
      <c r="AH70" s="965"/>
      <c r="AI70" s="965"/>
      <c r="AJ70" s="965"/>
      <c r="AK70" s="965">
        <v>16</v>
      </c>
      <c r="AL70" s="965"/>
      <c r="AM70" s="965"/>
      <c r="AN70" s="965"/>
      <c r="AO70" s="965"/>
      <c r="AP70" s="965" t="s">
        <v>534</v>
      </c>
      <c r="AQ70" s="965"/>
      <c r="AR70" s="965"/>
      <c r="AS70" s="965"/>
      <c r="AT70" s="965"/>
      <c r="AU70" s="965" t="s">
        <v>534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538</v>
      </c>
      <c r="C71" s="969"/>
      <c r="D71" s="969"/>
      <c r="E71" s="969"/>
      <c r="F71" s="969"/>
      <c r="G71" s="969"/>
      <c r="H71" s="969"/>
      <c r="I71" s="969"/>
      <c r="J71" s="969"/>
      <c r="K71" s="969"/>
      <c r="L71" s="969"/>
      <c r="M71" s="969"/>
      <c r="N71" s="969"/>
      <c r="O71" s="969"/>
      <c r="P71" s="970"/>
      <c r="Q71" s="971">
        <v>169</v>
      </c>
      <c r="R71" s="965"/>
      <c r="S71" s="965"/>
      <c r="T71" s="965"/>
      <c r="U71" s="965"/>
      <c r="V71" s="965">
        <v>168</v>
      </c>
      <c r="W71" s="965"/>
      <c r="X71" s="965"/>
      <c r="Y71" s="965"/>
      <c r="Z71" s="965"/>
      <c r="AA71" s="965">
        <v>1</v>
      </c>
      <c r="AB71" s="965"/>
      <c r="AC71" s="965"/>
      <c r="AD71" s="965"/>
      <c r="AE71" s="965"/>
      <c r="AF71" s="965">
        <v>1</v>
      </c>
      <c r="AG71" s="965"/>
      <c r="AH71" s="965"/>
      <c r="AI71" s="965"/>
      <c r="AJ71" s="965"/>
      <c r="AK71" s="965" t="s">
        <v>534</v>
      </c>
      <c r="AL71" s="965"/>
      <c r="AM71" s="965"/>
      <c r="AN71" s="965"/>
      <c r="AO71" s="965"/>
      <c r="AP71" s="965" t="s">
        <v>533</v>
      </c>
      <c r="AQ71" s="965"/>
      <c r="AR71" s="965"/>
      <c r="AS71" s="965"/>
      <c r="AT71" s="965"/>
      <c r="AU71" s="965" t="s">
        <v>533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539</v>
      </c>
      <c r="C72" s="969"/>
      <c r="D72" s="969"/>
      <c r="E72" s="969"/>
      <c r="F72" s="969"/>
      <c r="G72" s="969"/>
      <c r="H72" s="969"/>
      <c r="I72" s="969"/>
      <c r="J72" s="969"/>
      <c r="K72" s="969"/>
      <c r="L72" s="969"/>
      <c r="M72" s="969"/>
      <c r="N72" s="969"/>
      <c r="O72" s="969"/>
      <c r="P72" s="970"/>
      <c r="Q72" s="971">
        <v>61</v>
      </c>
      <c r="R72" s="965"/>
      <c r="S72" s="965"/>
      <c r="T72" s="965"/>
      <c r="U72" s="965"/>
      <c r="V72" s="965">
        <v>59</v>
      </c>
      <c r="W72" s="965"/>
      <c r="X72" s="965"/>
      <c r="Y72" s="965"/>
      <c r="Z72" s="965"/>
      <c r="AA72" s="965">
        <v>2</v>
      </c>
      <c r="AB72" s="965"/>
      <c r="AC72" s="965"/>
      <c r="AD72" s="965"/>
      <c r="AE72" s="965"/>
      <c r="AF72" s="965">
        <v>2</v>
      </c>
      <c r="AG72" s="965"/>
      <c r="AH72" s="965"/>
      <c r="AI72" s="965"/>
      <c r="AJ72" s="965"/>
      <c r="AK72" s="965" t="s">
        <v>534</v>
      </c>
      <c r="AL72" s="965"/>
      <c r="AM72" s="965"/>
      <c r="AN72" s="965"/>
      <c r="AO72" s="965"/>
      <c r="AP72" s="965" t="s">
        <v>533</v>
      </c>
      <c r="AQ72" s="965"/>
      <c r="AR72" s="965"/>
      <c r="AS72" s="965"/>
      <c r="AT72" s="965"/>
      <c r="AU72" s="965" t="s">
        <v>534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540</v>
      </c>
      <c r="C73" s="969"/>
      <c r="D73" s="969"/>
      <c r="E73" s="969"/>
      <c r="F73" s="969"/>
      <c r="G73" s="969"/>
      <c r="H73" s="969"/>
      <c r="I73" s="969"/>
      <c r="J73" s="969"/>
      <c r="K73" s="969"/>
      <c r="L73" s="969"/>
      <c r="M73" s="969"/>
      <c r="N73" s="969"/>
      <c r="O73" s="969"/>
      <c r="P73" s="970"/>
      <c r="Q73" s="971">
        <v>23</v>
      </c>
      <c r="R73" s="965"/>
      <c r="S73" s="965"/>
      <c r="T73" s="965"/>
      <c r="U73" s="965"/>
      <c r="V73" s="965">
        <v>20</v>
      </c>
      <c r="W73" s="965"/>
      <c r="X73" s="965"/>
      <c r="Y73" s="965"/>
      <c r="Z73" s="965"/>
      <c r="AA73" s="965">
        <v>3</v>
      </c>
      <c r="AB73" s="965"/>
      <c r="AC73" s="965"/>
      <c r="AD73" s="965"/>
      <c r="AE73" s="965"/>
      <c r="AF73" s="965">
        <v>3</v>
      </c>
      <c r="AG73" s="965"/>
      <c r="AH73" s="965"/>
      <c r="AI73" s="965"/>
      <c r="AJ73" s="965"/>
      <c r="AK73" s="965" t="s">
        <v>534</v>
      </c>
      <c r="AL73" s="965"/>
      <c r="AM73" s="965"/>
      <c r="AN73" s="965"/>
      <c r="AO73" s="965"/>
      <c r="AP73" s="965" t="s">
        <v>533</v>
      </c>
      <c r="AQ73" s="965"/>
      <c r="AR73" s="965"/>
      <c r="AS73" s="965"/>
      <c r="AT73" s="965"/>
      <c r="AU73" s="965" t="s">
        <v>533</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541</v>
      </c>
      <c r="C74" s="969"/>
      <c r="D74" s="969"/>
      <c r="E74" s="969"/>
      <c r="F74" s="969"/>
      <c r="G74" s="969"/>
      <c r="H74" s="969"/>
      <c r="I74" s="969"/>
      <c r="J74" s="969"/>
      <c r="K74" s="969"/>
      <c r="L74" s="969"/>
      <c r="M74" s="969"/>
      <c r="N74" s="969"/>
      <c r="O74" s="969"/>
      <c r="P74" s="970"/>
      <c r="Q74" s="971">
        <v>5</v>
      </c>
      <c r="R74" s="965"/>
      <c r="S74" s="965"/>
      <c r="T74" s="965"/>
      <c r="U74" s="965"/>
      <c r="V74" s="965">
        <v>2</v>
      </c>
      <c r="W74" s="965"/>
      <c r="X74" s="965"/>
      <c r="Y74" s="965"/>
      <c r="Z74" s="965"/>
      <c r="AA74" s="965">
        <v>3</v>
      </c>
      <c r="AB74" s="965"/>
      <c r="AC74" s="965"/>
      <c r="AD74" s="965"/>
      <c r="AE74" s="965"/>
      <c r="AF74" s="965">
        <v>3</v>
      </c>
      <c r="AG74" s="965"/>
      <c r="AH74" s="965"/>
      <c r="AI74" s="965"/>
      <c r="AJ74" s="965"/>
      <c r="AK74" s="965">
        <v>0</v>
      </c>
      <c r="AL74" s="965"/>
      <c r="AM74" s="965"/>
      <c r="AN74" s="965"/>
      <c r="AO74" s="965"/>
      <c r="AP74" s="965" t="s">
        <v>534</v>
      </c>
      <c r="AQ74" s="965"/>
      <c r="AR74" s="965"/>
      <c r="AS74" s="965"/>
      <c r="AT74" s="965"/>
      <c r="AU74" s="965" t="s">
        <v>534</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542</v>
      </c>
      <c r="C75" s="969"/>
      <c r="D75" s="969"/>
      <c r="E75" s="969"/>
      <c r="F75" s="969"/>
      <c r="G75" s="969"/>
      <c r="H75" s="969"/>
      <c r="I75" s="969"/>
      <c r="J75" s="969"/>
      <c r="K75" s="969"/>
      <c r="L75" s="969"/>
      <c r="M75" s="969"/>
      <c r="N75" s="969"/>
      <c r="O75" s="969"/>
      <c r="P75" s="970"/>
      <c r="Q75" s="972">
        <v>1000</v>
      </c>
      <c r="R75" s="973"/>
      <c r="S75" s="973"/>
      <c r="T75" s="973"/>
      <c r="U75" s="974"/>
      <c r="V75" s="975">
        <v>1000</v>
      </c>
      <c r="W75" s="973"/>
      <c r="X75" s="973"/>
      <c r="Y75" s="973"/>
      <c r="Z75" s="974"/>
      <c r="AA75" s="975">
        <v>0</v>
      </c>
      <c r="AB75" s="973"/>
      <c r="AC75" s="973"/>
      <c r="AD75" s="973"/>
      <c r="AE75" s="974"/>
      <c r="AF75" s="975" t="s">
        <v>534</v>
      </c>
      <c r="AG75" s="973"/>
      <c r="AH75" s="973"/>
      <c r="AI75" s="973"/>
      <c r="AJ75" s="974"/>
      <c r="AK75" s="975" t="s">
        <v>534</v>
      </c>
      <c r="AL75" s="973"/>
      <c r="AM75" s="973"/>
      <c r="AN75" s="973"/>
      <c r="AO75" s="974"/>
      <c r="AP75" s="975">
        <v>1000</v>
      </c>
      <c r="AQ75" s="973"/>
      <c r="AR75" s="973"/>
      <c r="AS75" s="973"/>
      <c r="AT75" s="974"/>
      <c r="AU75" s="975">
        <v>32</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543</v>
      </c>
      <c r="C76" s="969"/>
      <c r="D76" s="969"/>
      <c r="E76" s="969"/>
      <c r="F76" s="969"/>
      <c r="G76" s="969"/>
      <c r="H76" s="969"/>
      <c r="I76" s="969"/>
      <c r="J76" s="969"/>
      <c r="K76" s="969"/>
      <c r="L76" s="969"/>
      <c r="M76" s="969"/>
      <c r="N76" s="969"/>
      <c r="O76" s="969"/>
      <c r="P76" s="970"/>
      <c r="Q76" s="972">
        <v>806</v>
      </c>
      <c r="R76" s="973"/>
      <c r="S76" s="973"/>
      <c r="T76" s="973"/>
      <c r="U76" s="974"/>
      <c r="V76" s="975">
        <v>805</v>
      </c>
      <c r="W76" s="973"/>
      <c r="X76" s="973"/>
      <c r="Y76" s="973"/>
      <c r="Z76" s="974"/>
      <c r="AA76" s="975">
        <v>1</v>
      </c>
      <c r="AB76" s="973"/>
      <c r="AC76" s="973"/>
      <c r="AD76" s="973"/>
      <c r="AE76" s="974"/>
      <c r="AF76" s="975">
        <v>804</v>
      </c>
      <c r="AG76" s="973"/>
      <c r="AH76" s="973"/>
      <c r="AI76" s="973"/>
      <c r="AJ76" s="974"/>
      <c r="AK76" s="975" t="s">
        <v>533</v>
      </c>
      <c r="AL76" s="973"/>
      <c r="AM76" s="973"/>
      <c r="AN76" s="973"/>
      <c r="AO76" s="974"/>
      <c r="AP76" s="975" t="s">
        <v>534</v>
      </c>
      <c r="AQ76" s="973"/>
      <c r="AR76" s="973"/>
      <c r="AS76" s="973"/>
      <c r="AT76" s="974"/>
      <c r="AU76" s="975" t="s">
        <v>534</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544</v>
      </c>
      <c r="C77" s="969"/>
      <c r="D77" s="969"/>
      <c r="E77" s="969"/>
      <c r="F77" s="969"/>
      <c r="G77" s="969"/>
      <c r="H77" s="969"/>
      <c r="I77" s="969"/>
      <c r="J77" s="969"/>
      <c r="K77" s="969"/>
      <c r="L77" s="969"/>
      <c r="M77" s="969"/>
      <c r="N77" s="969"/>
      <c r="O77" s="969"/>
      <c r="P77" s="970"/>
      <c r="Q77" s="972">
        <v>4661</v>
      </c>
      <c r="R77" s="973"/>
      <c r="S77" s="973"/>
      <c r="T77" s="973"/>
      <c r="U77" s="974"/>
      <c r="V77" s="975">
        <v>4513</v>
      </c>
      <c r="W77" s="973"/>
      <c r="X77" s="973"/>
      <c r="Y77" s="973"/>
      <c r="Z77" s="974"/>
      <c r="AA77" s="975">
        <v>148</v>
      </c>
      <c r="AB77" s="973"/>
      <c r="AC77" s="973"/>
      <c r="AD77" s="973"/>
      <c r="AE77" s="974"/>
      <c r="AF77" s="975">
        <v>4364</v>
      </c>
      <c r="AG77" s="973"/>
      <c r="AH77" s="973"/>
      <c r="AI77" s="973"/>
      <c r="AJ77" s="974"/>
      <c r="AK77" s="975">
        <v>692</v>
      </c>
      <c r="AL77" s="973"/>
      <c r="AM77" s="973"/>
      <c r="AN77" s="973"/>
      <c r="AO77" s="974"/>
      <c r="AP77" s="975" t="s">
        <v>534</v>
      </c>
      <c r="AQ77" s="973"/>
      <c r="AR77" s="973"/>
      <c r="AS77" s="973"/>
      <c r="AT77" s="974"/>
      <c r="AU77" s="975" t="s">
        <v>534</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545</v>
      </c>
      <c r="C78" s="969"/>
      <c r="D78" s="969"/>
      <c r="E78" s="969"/>
      <c r="F78" s="969"/>
      <c r="G78" s="969"/>
      <c r="H78" s="969"/>
      <c r="I78" s="969"/>
      <c r="J78" s="969"/>
      <c r="K78" s="969"/>
      <c r="L78" s="969"/>
      <c r="M78" s="969"/>
      <c r="N78" s="969"/>
      <c r="O78" s="969"/>
      <c r="P78" s="970"/>
      <c r="Q78" s="971">
        <v>178</v>
      </c>
      <c r="R78" s="965"/>
      <c r="S78" s="965"/>
      <c r="T78" s="965"/>
      <c r="U78" s="965"/>
      <c r="V78" s="965">
        <v>172</v>
      </c>
      <c r="W78" s="965"/>
      <c r="X78" s="965"/>
      <c r="Y78" s="965"/>
      <c r="Z78" s="965"/>
      <c r="AA78" s="965">
        <v>6</v>
      </c>
      <c r="AB78" s="965"/>
      <c r="AC78" s="965"/>
      <c r="AD78" s="965"/>
      <c r="AE78" s="965"/>
      <c r="AF78" s="965">
        <v>166</v>
      </c>
      <c r="AG78" s="965"/>
      <c r="AH78" s="965"/>
      <c r="AI78" s="965"/>
      <c r="AJ78" s="965"/>
      <c r="AK78" s="965">
        <v>47</v>
      </c>
      <c r="AL78" s="965"/>
      <c r="AM78" s="965"/>
      <c r="AN78" s="965"/>
      <c r="AO78" s="965"/>
      <c r="AP78" s="965">
        <v>45</v>
      </c>
      <c r="AQ78" s="965"/>
      <c r="AR78" s="965"/>
      <c r="AS78" s="965"/>
      <c r="AT78" s="965"/>
      <c r="AU78" s="965">
        <v>23</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546</v>
      </c>
      <c r="C79" s="969"/>
      <c r="D79" s="969"/>
      <c r="E79" s="969"/>
      <c r="F79" s="969"/>
      <c r="G79" s="969"/>
      <c r="H79" s="969"/>
      <c r="I79" s="969"/>
      <c r="J79" s="969"/>
      <c r="K79" s="969"/>
      <c r="L79" s="969"/>
      <c r="M79" s="969"/>
      <c r="N79" s="969"/>
      <c r="O79" s="969"/>
      <c r="P79" s="970"/>
      <c r="Q79" s="971">
        <v>9</v>
      </c>
      <c r="R79" s="965"/>
      <c r="S79" s="965"/>
      <c r="T79" s="965"/>
      <c r="U79" s="965"/>
      <c r="V79" s="965">
        <v>9</v>
      </c>
      <c r="W79" s="965"/>
      <c r="X79" s="965"/>
      <c r="Y79" s="965"/>
      <c r="Z79" s="965"/>
      <c r="AA79" s="965">
        <v>0</v>
      </c>
      <c r="AB79" s="965"/>
      <c r="AC79" s="965"/>
      <c r="AD79" s="965"/>
      <c r="AE79" s="965"/>
      <c r="AF79" s="965">
        <v>9</v>
      </c>
      <c r="AG79" s="965"/>
      <c r="AH79" s="965"/>
      <c r="AI79" s="965"/>
      <c r="AJ79" s="965"/>
      <c r="AK79" s="965" t="s">
        <v>534</v>
      </c>
      <c r="AL79" s="965"/>
      <c r="AM79" s="965"/>
      <c r="AN79" s="965"/>
      <c r="AO79" s="965"/>
      <c r="AP79" s="965" t="s">
        <v>534</v>
      </c>
      <c r="AQ79" s="965"/>
      <c r="AR79" s="965"/>
      <c r="AS79" s="965"/>
      <c r="AT79" s="965"/>
      <c r="AU79" s="965" t="s">
        <v>534</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547</v>
      </c>
      <c r="C80" s="969"/>
      <c r="D80" s="969"/>
      <c r="E80" s="969"/>
      <c r="F80" s="969"/>
      <c r="G80" s="969"/>
      <c r="H80" s="969"/>
      <c r="I80" s="969"/>
      <c r="J80" s="969"/>
      <c r="K80" s="969"/>
      <c r="L80" s="969"/>
      <c r="M80" s="969"/>
      <c r="N80" s="969"/>
      <c r="O80" s="969"/>
      <c r="P80" s="970"/>
      <c r="Q80" s="971">
        <v>234</v>
      </c>
      <c r="R80" s="965"/>
      <c r="S80" s="965"/>
      <c r="T80" s="965"/>
      <c r="U80" s="965"/>
      <c r="V80" s="965">
        <v>232</v>
      </c>
      <c r="W80" s="965"/>
      <c r="X80" s="965"/>
      <c r="Y80" s="965"/>
      <c r="Z80" s="965"/>
      <c r="AA80" s="965">
        <v>3</v>
      </c>
      <c r="AB80" s="965"/>
      <c r="AC80" s="965"/>
      <c r="AD80" s="965"/>
      <c r="AE80" s="965"/>
      <c r="AF80" s="965">
        <v>56</v>
      </c>
      <c r="AG80" s="965"/>
      <c r="AH80" s="965"/>
      <c r="AI80" s="965"/>
      <c r="AJ80" s="965"/>
      <c r="AK80" s="965" t="s">
        <v>533</v>
      </c>
      <c r="AL80" s="965"/>
      <c r="AM80" s="965"/>
      <c r="AN80" s="965"/>
      <c r="AO80" s="965"/>
      <c r="AP80" s="965" t="s">
        <v>534</v>
      </c>
      <c r="AQ80" s="965"/>
      <c r="AR80" s="965"/>
      <c r="AS80" s="965"/>
      <c r="AT80" s="965"/>
      <c r="AU80" s="965" t="s">
        <v>534</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548</v>
      </c>
      <c r="C81" s="969"/>
      <c r="D81" s="969"/>
      <c r="E81" s="969"/>
      <c r="F81" s="969"/>
      <c r="G81" s="969"/>
      <c r="H81" s="969"/>
      <c r="I81" s="969"/>
      <c r="J81" s="969"/>
      <c r="K81" s="969"/>
      <c r="L81" s="969"/>
      <c r="M81" s="969"/>
      <c r="N81" s="969"/>
      <c r="O81" s="969"/>
      <c r="P81" s="970"/>
      <c r="Q81" s="971">
        <v>291</v>
      </c>
      <c r="R81" s="965"/>
      <c r="S81" s="965"/>
      <c r="T81" s="965"/>
      <c r="U81" s="965"/>
      <c r="V81" s="965">
        <v>161</v>
      </c>
      <c r="W81" s="965"/>
      <c r="X81" s="965"/>
      <c r="Y81" s="965"/>
      <c r="Z81" s="965"/>
      <c r="AA81" s="965">
        <v>130</v>
      </c>
      <c r="AB81" s="965"/>
      <c r="AC81" s="965"/>
      <c r="AD81" s="965"/>
      <c r="AE81" s="965"/>
      <c r="AF81" s="965">
        <v>130</v>
      </c>
      <c r="AG81" s="965"/>
      <c r="AH81" s="965"/>
      <c r="AI81" s="965"/>
      <c r="AJ81" s="965"/>
      <c r="AK81" s="965" t="s">
        <v>534</v>
      </c>
      <c r="AL81" s="965"/>
      <c r="AM81" s="965"/>
      <c r="AN81" s="965"/>
      <c r="AO81" s="965"/>
      <c r="AP81" s="965" t="s">
        <v>534</v>
      </c>
      <c r="AQ81" s="965"/>
      <c r="AR81" s="965"/>
      <c r="AS81" s="965"/>
      <c r="AT81" s="965"/>
      <c r="AU81" s="965" t="s">
        <v>534</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t="s">
        <v>549</v>
      </c>
      <c r="C82" s="969"/>
      <c r="D82" s="969"/>
      <c r="E82" s="969"/>
      <c r="F82" s="969"/>
      <c r="G82" s="969"/>
      <c r="H82" s="969"/>
      <c r="I82" s="969"/>
      <c r="J82" s="969"/>
      <c r="K82" s="969"/>
      <c r="L82" s="969"/>
      <c r="M82" s="969"/>
      <c r="N82" s="969"/>
      <c r="O82" s="969"/>
      <c r="P82" s="970"/>
      <c r="Q82" s="971">
        <v>160</v>
      </c>
      <c r="R82" s="965"/>
      <c r="S82" s="965"/>
      <c r="T82" s="965"/>
      <c r="U82" s="965"/>
      <c r="V82" s="965">
        <v>159</v>
      </c>
      <c r="W82" s="965"/>
      <c r="X82" s="965"/>
      <c r="Y82" s="965"/>
      <c r="Z82" s="965"/>
      <c r="AA82" s="965">
        <v>1</v>
      </c>
      <c r="AB82" s="965"/>
      <c r="AC82" s="965"/>
      <c r="AD82" s="965"/>
      <c r="AE82" s="965"/>
      <c r="AF82" s="965">
        <v>1</v>
      </c>
      <c r="AG82" s="965"/>
      <c r="AH82" s="965"/>
      <c r="AI82" s="965"/>
      <c r="AJ82" s="965"/>
      <c r="AK82" s="965">
        <v>10</v>
      </c>
      <c r="AL82" s="965"/>
      <c r="AM82" s="965"/>
      <c r="AN82" s="965"/>
      <c r="AO82" s="965"/>
      <c r="AP82" s="965" t="s">
        <v>534</v>
      </c>
      <c r="AQ82" s="965"/>
      <c r="AR82" s="965"/>
      <c r="AS82" s="965"/>
      <c r="AT82" s="965"/>
      <c r="AU82" s="965" t="s">
        <v>534</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t="s">
        <v>550</v>
      </c>
      <c r="C83" s="969"/>
      <c r="D83" s="969"/>
      <c r="E83" s="969"/>
      <c r="F83" s="969"/>
      <c r="G83" s="969"/>
      <c r="H83" s="969"/>
      <c r="I83" s="969"/>
      <c r="J83" s="969"/>
      <c r="K83" s="969"/>
      <c r="L83" s="969"/>
      <c r="M83" s="969"/>
      <c r="N83" s="969"/>
      <c r="O83" s="969"/>
      <c r="P83" s="970"/>
      <c r="Q83" s="971">
        <v>190947</v>
      </c>
      <c r="R83" s="965"/>
      <c r="S83" s="965"/>
      <c r="T83" s="965"/>
      <c r="U83" s="965"/>
      <c r="V83" s="965">
        <v>184370</v>
      </c>
      <c r="W83" s="965"/>
      <c r="X83" s="965"/>
      <c r="Y83" s="965"/>
      <c r="Z83" s="965"/>
      <c r="AA83" s="965">
        <v>6577</v>
      </c>
      <c r="AB83" s="965"/>
      <c r="AC83" s="965"/>
      <c r="AD83" s="965"/>
      <c r="AE83" s="965"/>
      <c r="AF83" s="965">
        <v>6577</v>
      </c>
      <c r="AG83" s="965"/>
      <c r="AH83" s="965"/>
      <c r="AI83" s="965"/>
      <c r="AJ83" s="965"/>
      <c r="AK83" s="965">
        <v>1453</v>
      </c>
      <c r="AL83" s="965"/>
      <c r="AM83" s="965"/>
      <c r="AN83" s="965"/>
      <c r="AO83" s="965"/>
      <c r="AP83" s="965" t="s">
        <v>534</v>
      </c>
      <c r="AQ83" s="965"/>
      <c r="AR83" s="965"/>
      <c r="AS83" s="965"/>
      <c r="AT83" s="965"/>
      <c r="AU83" s="965" t="s">
        <v>534</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365</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SUM(AF68:AJ87)</f>
        <v>12804</v>
      </c>
      <c r="AG88" s="953"/>
      <c r="AH88" s="953"/>
      <c r="AI88" s="953"/>
      <c r="AJ88" s="953"/>
      <c r="AK88" s="957"/>
      <c r="AL88" s="957"/>
      <c r="AM88" s="957"/>
      <c r="AN88" s="957"/>
      <c r="AO88" s="957"/>
      <c r="AP88" s="953">
        <f>SUM(AP68:AT87)</f>
        <v>1045</v>
      </c>
      <c r="AQ88" s="953"/>
      <c r="AR88" s="953"/>
      <c r="AS88" s="953"/>
      <c r="AT88" s="953"/>
      <c r="AU88" s="953">
        <f>SUM(AU68:AY87)</f>
        <v>55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40</v>
      </c>
      <c r="CS102" s="945"/>
      <c r="CT102" s="945"/>
      <c r="CU102" s="945"/>
      <c r="CV102" s="946"/>
      <c r="CW102" s="944" t="s">
        <v>557</v>
      </c>
      <c r="CX102" s="945"/>
      <c r="CY102" s="945"/>
      <c r="CZ102" s="945"/>
      <c r="DA102" s="946"/>
      <c r="DB102" s="944" t="s">
        <v>557</v>
      </c>
      <c r="DC102" s="945"/>
      <c r="DD102" s="945"/>
      <c r="DE102" s="945"/>
      <c r="DF102" s="946"/>
      <c r="DG102" s="944" t="s">
        <v>557</v>
      </c>
      <c r="DH102" s="945"/>
      <c r="DI102" s="945"/>
      <c r="DJ102" s="945"/>
      <c r="DK102" s="946"/>
      <c r="DL102" s="944" t="s">
        <v>557</v>
      </c>
      <c r="DM102" s="945"/>
      <c r="DN102" s="945"/>
      <c r="DO102" s="945"/>
      <c r="DP102" s="946"/>
      <c r="DQ102" s="944" t="s">
        <v>557</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284</v>
      </c>
      <c r="AG109" s="886"/>
      <c r="AH109" s="886"/>
      <c r="AI109" s="886"/>
      <c r="AJ109" s="887"/>
      <c r="AK109" s="888" t="s">
        <v>283</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284</v>
      </c>
      <c r="BW109" s="886"/>
      <c r="BX109" s="886"/>
      <c r="BY109" s="886"/>
      <c r="BZ109" s="887"/>
      <c r="CA109" s="888" t="s">
        <v>283</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284</v>
      </c>
      <c r="DM109" s="886"/>
      <c r="DN109" s="886"/>
      <c r="DO109" s="886"/>
      <c r="DP109" s="887"/>
      <c r="DQ109" s="888" t="s">
        <v>283</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1088841</v>
      </c>
      <c r="AB110" s="871"/>
      <c r="AC110" s="871"/>
      <c r="AD110" s="871"/>
      <c r="AE110" s="872"/>
      <c r="AF110" s="873">
        <v>1101933</v>
      </c>
      <c r="AG110" s="871"/>
      <c r="AH110" s="871"/>
      <c r="AI110" s="871"/>
      <c r="AJ110" s="872"/>
      <c r="AK110" s="873">
        <v>1147352</v>
      </c>
      <c r="AL110" s="871"/>
      <c r="AM110" s="871"/>
      <c r="AN110" s="871"/>
      <c r="AO110" s="872"/>
      <c r="AP110" s="874">
        <v>22.3</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10571826</v>
      </c>
      <c r="BR110" s="798"/>
      <c r="BS110" s="798"/>
      <c r="BT110" s="798"/>
      <c r="BU110" s="798"/>
      <c r="BV110" s="798">
        <v>10560460</v>
      </c>
      <c r="BW110" s="798"/>
      <c r="BX110" s="798"/>
      <c r="BY110" s="798"/>
      <c r="BZ110" s="798"/>
      <c r="CA110" s="798">
        <v>10600386</v>
      </c>
      <c r="CB110" s="798"/>
      <c r="CC110" s="798"/>
      <c r="CD110" s="798"/>
      <c r="CE110" s="798"/>
      <c r="CF110" s="859">
        <v>206</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208032</v>
      </c>
      <c r="BR111" s="769"/>
      <c r="BS111" s="769"/>
      <c r="BT111" s="769"/>
      <c r="BU111" s="769"/>
      <c r="BV111" s="769">
        <v>166615</v>
      </c>
      <c r="BW111" s="769"/>
      <c r="BX111" s="769"/>
      <c r="BY111" s="769"/>
      <c r="BZ111" s="769"/>
      <c r="CA111" s="769">
        <v>125649</v>
      </c>
      <c r="CB111" s="769"/>
      <c r="CC111" s="769"/>
      <c r="CD111" s="769"/>
      <c r="CE111" s="769"/>
      <c r="CF111" s="846">
        <v>2.4</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2688792</v>
      </c>
      <c r="BR112" s="769"/>
      <c r="BS112" s="769"/>
      <c r="BT112" s="769"/>
      <c r="BU112" s="769"/>
      <c r="BV112" s="769">
        <v>2667258</v>
      </c>
      <c r="BW112" s="769"/>
      <c r="BX112" s="769"/>
      <c r="BY112" s="769"/>
      <c r="BZ112" s="769"/>
      <c r="CA112" s="769">
        <v>2560723</v>
      </c>
      <c r="CB112" s="769"/>
      <c r="CC112" s="769"/>
      <c r="CD112" s="769"/>
      <c r="CE112" s="769"/>
      <c r="CF112" s="846">
        <v>49.8</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279631</v>
      </c>
      <c r="AB113" s="907"/>
      <c r="AC113" s="907"/>
      <c r="AD113" s="907"/>
      <c r="AE113" s="908"/>
      <c r="AF113" s="909">
        <v>262871</v>
      </c>
      <c r="AG113" s="907"/>
      <c r="AH113" s="907"/>
      <c r="AI113" s="907"/>
      <c r="AJ113" s="908"/>
      <c r="AK113" s="909">
        <v>276375</v>
      </c>
      <c r="AL113" s="907"/>
      <c r="AM113" s="907"/>
      <c r="AN113" s="907"/>
      <c r="AO113" s="908"/>
      <c r="AP113" s="910">
        <v>5.4</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29613</v>
      </c>
      <c r="BR113" s="769"/>
      <c r="BS113" s="769"/>
      <c r="BT113" s="769"/>
      <c r="BU113" s="769"/>
      <c r="BV113" s="769">
        <v>25708</v>
      </c>
      <c r="BW113" s="769"/>
      <c r="BX113" s="769"/>
      <c r="BY113" s="769"/>
      <c r="BZ113" s="769"/>
      <c r="CA113" s="769">
        <v>55461</v>
      </c>
      <c r="CB113" s="769"/>
      <c r="CC113" s="769"/>
      <c r="CD113" s="769"/>
      <c r="CE113" s="769"/>
      <c r="CF113" s="846">
        <v>1.1000000000000001</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1789</v>
      </c>
      <c r="AB114" s="782"/>
      <c r="AC114" s="782"/>
      <c r="AD114" s="782"/>
      <c r="AE114" s="783"/>
      <c r="AF114" s="784">
        <v>1773</v>
      </c>
      <c r="AG114" s="782"/>
      <c r="AH114" s="782"/>
      <c r="AI114" s="782"/>
      <c r="AJ114" s="783"/>
      <c r="AK114" s="784">
        <v>2850</v>
      </c>
      <c r="AL114" s="782"/>
      <c r="AM114" s="782"/>
      <c r="AN114" s="782"/>
      <c r="AO114" s="783"/>
      <c r="AP114" s="752">
        <v>0.1</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1724102</v>
      </c>
      <c r="BR114" s="769"/>
      <c r="BS114" s="769"/>
      <c r="BT114" s="769"/>
      <c r="BU114" s="769"/>
      <c r="BV114" s="769">
        <v>1549479</v>
      </c>
      <c r="BW114" s="769"/>
      <c r="BX114" s="769"/>
      <c r="BY114" s="769"/>
      <c r="BZ114" s="769"/>
      <c r="CA114" s="769">
        <v>1312089</v>
      </c>
      <c r="CB114" s="769"/>
      <c r="CC114" s="769"/>
      <c r="CD114" s="769"/>
      <c r="CE114" s="769"/>
      <c r="CF114" s="846">
        <v>25.5</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38793</v>
      </c>
      <c r="AB115" s="907"/>
      <c r="AC115" s="907"/>
      <c r="AD115" s="907"/>
      <c r="AE115" s="908"/>
      <c r="AF115" s="909">
        <v>40125</v>
      </c>
      <c r="AG115" s="907"/>
      <c r="AH115" s="907"/>
      <c r="AI115" s="907"/>
      <c r="AJ115" s="908"/>
      <c r="AK115" s="909">
        <v>39712</v>
      </c>
      <c r="AL115" s="907"/>
      <c r="AM115" s="907"/>
      <c r="AN115" s="907"/>
      <c r="AO115" s="908"/>
      <c r="AP115" s="910">
        <v>0.8</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v>351074</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131893</v>
      </c>
      <c r="DH116" s="782"/>
      <c r="DI116" s="782"/>
      <c r="DJ116" s="782"/>
      <c r="DK116" s="783"/>
      <c r="DL116" s="784">
        <v>105335</v>
      </c>
      <c r="DM116" s="782"/>
      <c r="DN116" s="782"/>
      <c r="DO116" s="782"/>
      <c r="DP116" s="783"/>
      <c r="DQ116" s="784">
        <v>79011</v>
      </c>
      <c r="DR116" s="782"/>
      <c r="DS116" s="782"/>
      <c r="DT116" s="782"/>
      <c r="DU116" s="783"/>
      <c r="DV116" s="752">
        <v>1.5</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1409054</v>
      </c>
      <c r="AB117" s="893"/>
      <c r="AC117" s="893"/>
      <c r="AD117" s="893"/>
      <c r="AE117" s="894"/>
      <c r="AF117" s="896">
        <v>1406702</v>
      </c>
      <c r="AG117" s="893"/>
      <c r="AH117" s="893"/>
      <c r="AI117" s="893"/>
      <c r="AJ117" s="894"/>
      <c r="AK117" s="896">
        <v>1466289</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284</v>
      </c>
      <c r="AG118" s="886"/>
      <c r="AH118" s="886"/>
      <c r="AI118" s="886"/>
      <c r="AJ118" s="887"/>
      <c r="AK118" s="888" t="s">
        <v>283</v>
      </c>
      <c r="AL118" s="886"/>
      <c r="AM118" s="886"/>
      <c r="AN118" s="886"/>
      <c r="AO118" s="887"/>
      <c r="AP118" s="889" t="s">
        <v>406</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434</v>
      </c>
      <c r="BP118" s="836"/>
      <c r="BQ118" s="855">
        <v>15573439</v>
      </c>
      <c r="BR118" s="856"/>
      <c r="BS118" s="856"/>
      <c r="BT118" s="856"/>
      <c r="BU118" s="856"/>
      <c r="BV118" s="856">
        <v>14969520</v>
      </c>
      <c r="BW118" s="856"/>
      <c r="BX118" s="856"/>
      <c r="BY118" s="856"/>
      <c r="BZ118" s="856"/>
      <c r="CA118" s="856">
        <v>14654308</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2668017</v>
      </c>
      <c r="BR119" s="798"/>
      <c r="BS119" s="798"/>
      <c r="BT119" s="798"/>
      <c r="BU119" s="798"/>
      <c r="BV119" s="798">
        <v>2536046</v>
      </c>
      <c r="BW119" s="798"/>
      <c r="BX119" s="798"/>
      <c r="BY119" s="798"/>
      <c r="BZ119" s="798"/>
      <c r="CA119" s="798">
        <v>2355842</v>
      </c>
      <c r="CB119" s="798"/>
      <c r="CC119" s="798"/>
      <c r="CD119" s="798"/>
      <c r="CE119" s="798"/>
      <c r="CF119" s="859">
        <v>45.8</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76139</v>
      </c>
      <c r="DH119" s="715"/>
      <c r="DI119" s="715"/>
      <c r="DJ119" s="715"/>
      <c r="DK119" s="716"/>
      <c r="DL119" s="717">
        <v>61280</v>
      </c>
      <c r="DM119" s="715"/>
      <c r="DN119" s="715"/>
      <c r="DO119" s="715"/>
      <c r="DP119" s="716"/>
      <c r="DQ119" s="717">
        <v>46638</v>
      </c>
      <c r="DR119" s="715"/>
      <c r="DS119" s="715"/>
      <c r="DT119" s="715"/>
      <c r="DU119" s="716"/>
      <c r="DV119" s="805">
        <v>0.9</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385342</v>
      </c>
      <c r="BR120" s="769"/>
      <c r="BS120" s="769"/>
      <c r="BT120" s="769"/>
      <c r="BU120" s="769"/>
      <c r="BV120" s="769">
        <v>299398</v>
      </c>
      <c r="BW120" s="769"/>
      <c r="BX120" s="769"/>
      <c r="BY120" s="769"/>
      <c r="BZ120" s="769"/>
      <c r="CA120" s="769">
        <v>214174</v>
      </c>
      <c r="CB120" s="769"/>
      <c r="CC120" s="769"/>
      <c r="CD120" s="769"/>
      <c r="CE120" s="769"/>
      <c r="CF120" s="846">
        <v>4.2</v>
      </c>
      <c r="CG120" s="847"/>
      <c r="CH120" s="847"/>
      <c r="CI120" s="847"/>
      <c r="CJ120" s="847"/>
      <c r="CK120" s="848" t="s">
        <v>440</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2274792</v>
      </c>
      <c r="DH120" s="798"/>
      <c r="DI120" s="798"/>
      <c r="DJ120" s="798"/>
      <c r="DK120" s="798"/>
      <c r="DL120" s="798">
        <v>2282133</v>
      </c>
      <c r="DM120" s="798"/>
      <c r="DN120" s="798"/>
      <c r="DO120" s="798"/>
      <c r="DP120" s="798"/>
      <c r="DQ120" s="798">
        <v>2134449</v>
      </c>
      <c r="DR120" s="798"/>
      <c r="DS120" s="798"/>
      <c r="DT120" s="798"/>
      <c r="DU120" s="798"/>
      <c r="DV120" s="799">
        <v>41.5</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7562965</v>
      </c>
      <c r="BR121" s="856"/>
      <c r="BS121" s="856"/>
      <c r="BT121" s="856"/>
      <c r="BU121" s="856"/>
      <c r="BV121" s="856">
        <v>7634048</v>
      </c>
      <c r="BW121" s="856"/>
      <c r="BX121" s="856"/>
      <c r="BY121" s="856"/>
      <c r="BZ121" s="856"/>
      <c r="CA121" s="856">
        <v>7839904</v>
      </c>
      <c r="CB121" s="856"/>
      <c r="CC121" s="856"/>
      <c r="CD121" s="856"/>
      <c r="CE121" s="856"/>
      <c r="CF121" s="857">
        <v>152.4</v>
      </c>
      <c r="CG121" s="858"/>
      <c r="CH121" s="858"/>
      <c r="CI121" s="858"/>
      <c r="CJ121" s="858"/>
      <c r="CK121" s="849"/>
      <c r="CL121" s="810"/>
      <c r="CM121" s="810"/>
      <c r="CN121" s="810"/>
      <c r="CO121" s="811"/>
      <c r="CP121" s="826" t="s">
        <v>380</v>
      </c>
      <c r="CQ121" s="827"/>
      <c r="CR121" s="827"/>
      <c r="CS121" s="827"/>
      <c r="CT121" s="827"/>
      <c r="CU121" s="827"/>
      <c r="CV121" s="827"/>
      <c r="CW121" s="827"/>
      <c r="CX121" s="827"/>
      <c r="CY121" s="827"/>
      <c r="CZ121" s="827"/>
      <c r="DA121" s="827"/>
      <c r="DB121" s="827"/>
      <c r="DC121" s="827"/>
      <c r="DD121" s="827"/>
      <c r="DE121" s="827"/>
      <c r="DF121" s="828"/>
      <c r="DG121" s="768">
        <v>399193</v>
      </c>
      <c r="DH121" s="769"/>
      <c r="DI121" s="769"/>
      <c r="DJ121" s="769"/>
      <c r="DK121" s="769"/>
      <c r="DL121" s="769">
        <v>372347</v>
      </c>
      <c r="DM121" s="769"/>
      <c r="DN121" s="769"/>
      <c r="DO121" s="769"/>
      <c r="DP121" s="769"/>
      <c r="DQ121" s="769">
        <v>415628</v>
      </c>
      <c r="DR121" s="769"/>
      <c r="DS121" s="769"/>
      <c r="DT121" s="769"/>
      <c r="DU121" s="769"/>
      <c r="DV121" s="821">
        <v>8.1</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443</v>
      </c>
      <c r="BP122" s="836"/>
      <c r="BQ122" s="837">
        <v>10616324</v>
      </c>
      <c r="BR122" s="838"/>
      <c r="BS122" s="838"/>
      <c r="BT122" s="838"/>
      <c r="BU122" s="838"/>
      <c r="BV122" s="838">
        <v>10469492</v>
      </c>
      <c r="BW122" s="838"/>
      <c r="BX122" s="838"/>
      <c r="BY122" s="838"/>
      <c r="BZ122" s="838"/>
      <c r="CA122" s="838">
        <v>10409920</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14807</v>
      </c>
      <c r="DH122" s="769"/>
      <c r="DI122" s="769"/>
      <c r="DJ122" s="769"/>
      <c r="DK122" s="769"/>
      <c r="DL122" s="769">
        <v>12778</v>
      </c>
      <c r="DM122" s="769"/>
      <c r="DN122" s="769"/>
      <c r="DO122" s="769"/>
      <c r="DP122" s="769"/>
      <c r="DQ122" s="769">
        <v>10646</v>
      </c>
      <c r="DR122" s="769"/>
      <c r="DS122" s="769"/>
      <c r="DT122" s="769"/>
      <c r="DU122" s="769"/>
      <c r="DV122" s="821">
        <v>0.2</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23610</v>
      </c>
      <c r="AB123" s="782"/>
      <c r="AC123" s="782"/>
      <c r="AD123" s="782"/>
      <c r="AE123" s="783"/>
      <c r="AF123" s="784">
        <v>25233</v>
      </c>
      <c r="AG123" s="782"/>
      <c r="AH123" s="782"/>
      <c r="AI123" s="782"/>
      <c r="AJ123" s="783"/>
      <c r="AK123" s="784">
        <v>25233</v>
      </c>
      <c r="AL123" s="782"/>
      <c r="AM123" s="782"/>
      <c r="AN123" s="782"/>
      <c r="AO123" s="783"/>
      <c r="AP123" s="752">
        <v>0.5</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93.3</v>
      </c>
      <c r="BR123" s="830"/>
      <c r="BS123" s="830"/>
      <c r="BT123" s="830"/>
      <c r="BU123" s="830"/>
      <c r="BV123" s="830">
        <v>86.8</v>
      </c>
      <c r="BW123" s="830"/>
      <c r="BX123" s="830"/>
      <c r="BY123" s="830"/>
      <c r="BZ123" s="830"/>
      <c r="CA123" s="830">
        <v>82.4</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11687</v>
      </c>
      <c r="AB126" s="782"/>
      <c r="AC126" s="782"/>
      <c r="AD126" s="782"/>
      <c r="AE126" s="783"/>
      <c r="AF126" s="784">
        <v>12118</v>
      </c>
      <c r="AG126" s="782"/>
      <c r="AH126" s="782"/>
      <c r="AI126" s="782"/>
      <c r="AJ126" s="783"/>
      <c r="AK126" s="784">
        <v>12225</v>
      </c>
      <c r="AL126" s="782"/>
      <c r="AM126" s="782"/>
      <c r="AN126" s="782"/>
      <c r="AO126" s="783"/>
      <c r="AP126" s="752">
        <v>0.2</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3496</v>
      </c>
      <c r="AB127" s="782"/>
      <c r="AC127" s="782"/>
      <c r="AD127" s="782"/>
      <c r="AE127" s="783"/>
      <c r="AF127" s="784">
        <v>2774</v>
      </c>
      <c r="AG127" s="782"/>
      <c r="AH127" s="782"/>
      <c r="AI127" s="782"/>
      <c r="AJ127" s="783"/>
      <c r="AK127" s="784">
        <v>2254</v>
      </c>
      <c r="AL127" s="782"/>
      <c r="AM127" s="782"/>
      <c r="AN127" s="782"/>
      <c r="AO127" s="783"/>
      <c r="AP127" s="752">
        <v>0</v>
      </c>
      <c r="AQ127" s="753"/>
      <c r="AR127" s="753"/>
      <c r="AS127" s="753"/>
      <c r="AT127" s="754"/>
      <c r="AU127" s="233"/>
      <c r="AV127" s="233"/>
      <c r="AW127" s="233"/>
      <c r="AX127" s="755" t="s">
        <v>454</v>
      </c>
      <c r="AY127" s="756"/>
      <c r="AZ127" s="756"/>
      <c r="BA127" s="756"/>
      <c r="BB127" s="756"/>
      <c r="BC127" s="756"/>
      <c r="BD127" s="756"/>
      <c r="BE127" s="757"/>
      <c r="BF127" s="758" t="s">
        <v>111</v>
      </c>
      <c r="BG127" s="759"/>
      <c r="BH127" s="759"/>
      <c r="BI127" s="759"/>
      <c r="BJ127" s="759"/>
      <c r="BK127" s="759"/>
      <c r="BL127" s="760"/>
      <c r="BM127" s="758">
        <v>14.52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v>351074</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91376</v>
      </c>
      <c r="AB128" s="722"/>
      <c r="AC128" s="722"/>
      <c r="AD128" s="722"/>
      <c r="AE128" s="723"/>
      <c r="AF128" s="724">
        <v>86886</v>
      </c>
      <c r="AG128" s="722"/>
      <c r="AH128" s="722"/>
      <c r="AI128" s="722"/>
      <c r="AJ128" s="723"/>
      <c r="AK128" s="724">
        <v>80333</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111</v>
      </c>
      <c r="BG128" s="789"/>
      <c r="BH128" s="789"/>
      <c r="BI128" s="789"/>
      <c r="BJ128" s="789"/>
      <c r="BK128" s="789"/>
      <c r="BL128" s="790"/>
      <c r="BM128" s="788">
        <v>19.52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5992247</v>
      </c>
      <c r="AB129" s="782"/>
      <c r="AC129" s="782"/>
      <c r="AD129" s="782"/>
      <c r="AE129" s="783"/>
      <c r="AF129" s="784">
        <v>5871810</v>
      </c>
      <c r="AG129" s="782"/>
      <c r="AH129" s="782"/>
      <c r="AI129" s="782"/>
      <c r="AJ129" s="783"/>
      <c r="AK129" s="784">
        <v>5851344</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12.4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683407</v>
      </c>
      <c r="AB130" s="782"/>
      <c r="AC130" s="782"/>
      <c r="AD130" s="782"/>
      <c r="AE130" s="783"/>
      <c r="AF130" s="784">
        <v>691162</v>
      </c>
      <c r="AG130" s="782"/>
      <c r="AH130" s="782"/>
      <c r="AI130" s="782"/>
      <c r="AJ130" s="783"/>
      <c r="AK130" s="784">
        <v>705906</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82.4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5308840</v>
      </c>
      <c r="AB131" s="715"/>
      <c r="AC131" s="715"/>
      <c r="AD131" s="715"/>
      <c r="AE131" s="716"/>
      <c r="AF131" s="717">
        <v>5180648</v>
      </c>
      <c r="AG131" s="715"/>
      <c r="AH131" s="715"/>
      <c r="AI131" s="715"/>
      <c r="AJ131" s="716"/>
      <c r="AK131" s="717">
        <v>5145438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11.94744991</v>
      </c>
      <c r="AB132" s="738"/>
      <c r="AC132" s="738"/>
      <c r="AD132" s="738"/>
      <c r="AE132" s="739"/>
      <c r="AF132" s="740">
        <v>12.134659600000001</v>
      </c>
      <c r="AG132" s="738"/>
      <c r="AH132" s="738"/>
      <c r="AI132" s="738"/>
      <c r="AJ132" s="739"/>
      <c r="AK132" s="740">
        <v>13.216561929999999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10.8</v>
      </c>
      <c r="AB133" s="747"/>
      <c r="AC133" s="747"/>
      <c r="AD133" s="747"/>
      <c r="AE133" s="748"/>
      <c r="AF133" s="746">
        <v>10.199999999999999</v>
      </c>
      <c r="AG133" s="747"/>
      <c r="AH133" s="747"/>
      <c r="AI133" s="747"/>
      <c r="AJ133" s="748"/>
      <c r="AK133" s="746">
        <v>12.4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4"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7"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4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1689664</v>
      </c>
      <c r="L9" s="264">
        <v>84576</v>
      </c>
      <c r="M9" s="265">
        <v>83170</v>
      </c>
      <c r="N9" s="266">
        <v>1.7</v>
      </c>
    </row>
    <row r="10" spans="1:16">
      <c r="A10" s="248"/>
      <c r="B10" s="244"/>
      <c r="C10" s="244"/>
      <c r="D10" s="244"/>
      <c r="E10" s="244"/>
      <c r="F10" s="244"/>
      <c r="G10" s="1131" t="s">
        <v>476</v>
      </c>
      <c r="H10" s="1132"/>
      <c r="I10" s="1132"/>
      <c r="J10" s="1133"/>
      <c r="K10" s="267">
        <v>193843</v>
      </c>
      <c r="L10" s="268">
        <v>9703</v>
      </c>
      <c r="M10" s="269">
        <v>7053</v>
      </c>
      <c r="N10" s="270">
        <v>37.6</v>
      </c>
    </row>
    <row r="11" spans="1:16" ht="13.5" customHeight="1">
      <c r="A11" s="248"/>
      <c r="B11" s="244"/>
      <c r="C11" s="244"/>
      <c r="D11" s="244"/>
      <c r="E11" s="244"/>
      <c r="F11" s="244"/>
      <c r="G11" s="1131" t="s">
        <v>477</v>
      </c>
      <c r="H11" s="1132"/>
      <c r="I11" s="1132"/>
      <c r="J11" s="1133"/>
      <c r="K11" s="267">
        <v>345689</v>
      </c>
      <c r="L11" s="268">
        <v>17303</v>
      </c>
      <c r="M11" s="269">
        <v>8860</v>
      </c>
      <c r="N11" s="270">
        <v>95.3</v>
      </c>
    </row>
    <row r="12" spans="1:16" ht="13.5" customHeight="1">
      <c r="A12" s="248"/>
      <c r="B12" s="244"/>
      <c r="C12" s="244"/>
      <c r="D12" s="244"/>
      <c r="E12" s="244"/>
      <c r="F12" s="244"/>
      <c r="G12" s="1131" t="s">
        <v>478</v>
      </c>
      <c r="H12" s="1132"/>
      <c r="I12" s="1132"/>
      <c r="J12" s="1133"/>
      <c r="K12" s="267">
        <v>3912</v>
      </c>
      <c r="L12" s="268">
        <v>196</v>
      </c>
      <c r="M12" s="269">
        <v>837</v>
      </c>
      <c r="N12" s="270">
        <v>-76.599999999999994</v>
      </c>
    </row>
    <row r="13" spans="1:16" ht="13.5" customHeight="1">
      <c r="A13" s="248"/>
      <c r="B13" s="244"/>
      <c r="C13" s="244"/>
      <c r="D13" s="244"/>
      <c r="E13" s="244"/>
      <c r="F13" s="244"/>
      <c r="G13" s="1131" t="s">
        <v>479</v>
      </c>
      <c r="H13" s="1132"/>
      <c r="I13" s="1132"/>
      <c r="J13" s="1133"/>
      <c r="K13" s="267" t="s">
        <v>480</v>
      </c>
      <c r="L13" s="268" t="s">
        <v>480</v>
      </c>
      <c r="M13" s="269">
        <v>4</v>
      </c>
      <c r="N13" s="270" t="s">
        <v>480</v>
      </c>
    </row>
    <row r="14" spans="1:16" ht="13.5" customHeight="1">
      <c r="A14" s="248"/>
      <c r="B14" s="244"/>
      <c r="C14" s="244"/>
      <c r="D14" s="244"/>
      <c r="E14" s="244"/>
      <c r="F14" s="244"/>
      <c r="G14" s="1131" t="s">
        <v>481</v>
      </c>
      <c r="H14" s="1132"/>
      <c r="I14" s="1132"/>
      <c r="J14" s="1133"/>
      <c r="K14" s="267">
        <v>41156</v>
      </c>
      <c r="L14" s="268">
        <v>2060</v>
      </c>
      <c r="M14" s="269">
        <v>3453</v>
      </c>
      <c r="N14" s="270">
        <v>-40.299999999999997</v>
      </c>
    </row>
    <row r="15" spans="1:16" ht="13.5" customHeight="1">
      <c r="A15" s="248"/>
      <c r="B15" s="244"/>
      <c r="C15" s="244"/>
      <c r="D15" s="244"/>
      <c r="E15" s="244"/>
      <c r="F15" s="244"/>
      <c r="G15" s="1131" t="s">
        <v>482</v>
      </c>
      <c r="H15" s="1132"/>
      <c r="I15" s="1132"/>
      <c r="J15" s="1133"/>
      <c r="K15" s="267">
        <v>19125</v>
      </c>
      <c r="L15" s="268">
        <v>957</v>
      </c>
      <c r="M15" s="269">
        <v>1923</v>
      </c>
      <c r="N15" s="270">
        <v>-50.2</v>
      </c>
    </row>
    <row r="16" spans="1:16">
      <c r="A16" s="248"/>
      <c r="B16" s="244"/>
      <c r="C16" s="244"/>
      <c r="D16" s="244"/>
      <c r="E16" s="244"/>
      <c r="F16" s="244"/>
      <c r="G16" s="1134" t="s">
        <v>483</v>
      </c>
      <c r="H16" s="1135"/>
      <c r="I16" s="1135"/>
      <c r="J16" s="1136"/>
      <c r="K16" s="268">
        <v>-312004</v>
      </c>
      <c r="L16" s="268">
        <v>-15617</v>
      </c>
      <c r="M16" s="269">
        <v>-10272</v>
      </c>
      <c r="N16" s="270">
        <v>52</v>
      </c>
    </row>
    <row r="17" spans="1:16">
      <c r="A17" s="248"/>
      <c r="B17" s="244"/>
      <c r="C17" s="244"/>
      <c r="D17" s="244"/>
      <c r="E17" s="244"/>
      <c r="F17" s="244"/>
      <c r="G17" s="1134" t="s">
        <v>168</v>
      </c>
      <c r="H17" s="1135"/>
      <c r="I17" s="1135"/>
      <c r="J17" s="1136"/>
      <c r="K17" s="268">
        <v>1981385</v>
      </c>
      <c r="L17" s="268">
        <v>99178</v>
      </c>
      <c r="M17" s="269">
        <v>95028</v>
      </c>
      <c r="N17" s="270">
        <v>4.4000000000000004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8.76</v>
      </c>
      <c r="L21" s="281">
        <v>9.36</v>
      </c>
      <c r="M21" s="282">
        <v>-0.6</v>
      </c>
      <c r="N21" s="249"/>
      <c r="O21" s="283"/>
      <c r="P21" s="279"/>
    </row>
    <row r="22" spans="1:16" s="284" customFormat="1">
      <c r="A22" s="279"/>
      <c r="B22" s="249"/>
      <c r="C22" s="249"/>
      <c r="D22" s="249"/>
      <c r="E22" s="249"/>
      <c r="F22" s="249"/>
      <c r="G22" s="1128" t="s">
        <v>489</v>
      </c>
      <c r="H22" s="1129"/>
      <c r="I22" s="1129"/>
      <c r="J22" s="1130"/>
      <c r="K22" s="285">
        <v>97.8</v>
      </c>
      <c r="L22" s="286">
        <v>96.8</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1147352</v>
      </c>
      <c r="L32" s="294">
        <v>57431</v>
      </c>
      <c r="M32" s="295">
        <v>65071</v>
      </c>
      <c r="N32" s="296">
        <v>-11.7</v>
      </c>
    </row>
    <row r="33" spans="1:16" ht="13.5" customHeight="1">
      <c r="A33" s="248"/>
      <c r="B33" s="244"/>
      <c r="C33" s="244"/>
      <c r="D33" s="244"/>
      <c r="E33" s="244"/>
      <c r="F33" s="244"/>
      <c r="G33" s="1119" t="s">
        <v>494</v>
      </c>
      <c r="H33" s="1120"/>
      <c r="I33" s="1120"/>
      <c r="J33" s="1121"/>
      <c r="K33" s="294" t="s">
        <v>480</v>
      </c>
      <c r="L33" s="294" t="s">
        <v>480</v>
      </c>
      <c r="M33" s="295" t="s">
        <v>480</v>
      </c>
      <c r="N33" s="296" t="s">
        <v>480</v>
      </c>
    </row>
    <row r="34" spans="1:16" ht="27" customHeight="1">
      <c r="A34" s="248"/>
      <c r="B34" s="244"/>
      <c r="C34" s="244"/>
      <c r="D34" s="244"/>
      <c r="E34" s="244"/>
      <c r="F34" s="244"/>
      <c r="G34" s="1119" t="s">
        <v>495</v>
      </c>
      <c r="H34" s="1120"/>
      <c r="I34" s="1120"/>
      <c r="J34" s="1121"/>
      <c r="K34" s="294" t="s">
        <v>480</v>
      </c>
      <c r="L34" s="294" t="s">
        <v>480</v>
      </c>
      <c r="M34" s="295">
        <v>23</v>
      </c>
      <c r="N34" s="296" t="s">
        <v>480</v>
      </c>
    </row>
    <row r="35" spans="1:16" ht="27" customHeight="1">
      <c r="A35" s="248"/>
      <c r="B35" s="244"/>
      <c r="C35" s="244"/>
      <c r="D35" s="244"/>
      <c r="E35" s="244"/>
      <c r="F35" s="244"/>
      <c r="G35" s="1119" t="s">
        <v>496</v>
      </c>
      <c r="H35" s="1120"/>
      <c r="I35" s="1120"/>
      <c r="J35" s="1121"/>
      <c r="K35" s="294">
        <v>276375</v>
      </c>
      <c r="L35" s="294">
        <v>13834</v>
      </c>
      <c r="M35" s="295">
        <v>17560</v>
      </c>
      <c r="N35" s="296">
        <v>-21.2</v>
      </c>
    </row>
    <row r="36" spans="1:16" ht="27" customHeight="1">
      <c r="A36" s="248"/>
      <c r="B36" s="244"/>
      <c r="C36" s="244"/>
      <c r="D36" s="244"/>
      <c r="E36" s="244"/>
      <c r="F36" s="244"/>
      <c r="G36" s="1119" t="s">
        <v>497</v>
      </c>
      <c r="H36" s="1120"/>
      <c r="I36" s="1120"/>
      <c r="J36" s="1121"/>
      <c r="K36" s="294">
        <v>2850</v>
      </c>
      <c r="L36" s="294">
        <v>143</v>
      </c>
      <c r="M36" s="295">
        <v>3274</v>
      </c>
      <c r="N36" s="296">
        <v>-95.6</v>
      </c>
    </row>
    <row r="37" spans="1:16" ht="13.5" customHeight="1">
      <c r="A37" s="248"/>
      <c r="B37" s="244"/>
      <c r="C37" s="244"/>
      <c r="D37" s="244"/>
      <c r="E37" s="244"/>
      <c r="F37" s="244"/>
      <c r="G37" s="1119" t="s">
        <v>498</v>
      </c>
      <c r="H37" s="1120"/>
      <c r="I37" s="1120"/>
      <c r="J37" s="1121"/>
      <c r="K37" s="294">
        <v>39712</v>
      </c>
      <c r="L37" s="294">
        <v>1988</v>
      </c>
      <c r="M37" s="295">
        <v>1387</v>
      </c>
      <c r="N37" s="296">
        <v>43.3</v>
      </c>
    </row>
    <row r="38" spans="1:16" ht="27" customHeight="1">
      <c r="A38" s="248"/>
      <c r="B38" s="244"/>
      <c r="C38" s="244"/>
      <c r="D38" s="244"/>
      <c r="E38" s="244"/>
      <c r="F38" s="244"/>
      <c r="G38" s="1122" t="s">
        <v>499</v>
      </c>
      <c r="H38" s="1123"/>
      <c r="I38" s="1123"/>
      <c r="J38" s="1124"/>
      <c r="K38" s="297" t="s">
        <v>480</v>
      </c>
      <c r="L38" s="297" t="s">
        <v>480</v>
      </c>
      <c r="M38" s="298">
        <v>7</v>
      </c>
      <c r="N38" s="299" t="s">
        <v>480</v>
      </c>
      <c r="O38" s="293"/>
    </row>
    <row r="39" spans="1:16">
      <c r="A39" s="248"/>
      <c r="B39" s="244"/>
      <c r="C39" s="244"/>
      <c r="D39" s="244"/>
      <c r="E39" s="244"/>
      <c r="F39" s="244"/>
      <c r="G39" s="1122" t="s">
        <v>500</v>
      </c>
      <c r="H39" s="1123"/>
      <c r="I39" s="1123"/>
      <c r="J39" s="1124"/>
      <c r="K39" s="300">
        <v>-80333</v>
      </c>
      <c r="L39" s="300">
        <v>-4021</v>
      </c>
      <c r="M39" s="301">
        <v>-4282</v>
      </c>
      <c r="N39" s="302">
        <v>-6.1</v>
      </c>
      <c r="O39" s="293"/>
    </row>
    <row r="40" spans="1:16" ht="27" customHeight="1">
      <c r="A40" s="248"/>
      <c r="B40" s="244"/>
      <c r="C40" s="244"/>
      <c r="D40" s="244"/>
      <c r="E40" s="244"/>
      <c r="F40" s="244"/>
      <c r="G40" s="1119" t="s">
        <v>501</v>
      </c>
      <c r="H40" s="1120"/>
      <c r="I40" s="1120"/>
      <c r="J40" s="1121"/>
      <c r="K40" s="300">
        <v>-705906</v>
      </c>
      <c r="L40" s="300">
        <v>-35334</v>
      </c>
      <c r="M40" s="301">
        <v>-54179</v>
      </c>
      <c r="N40" s="302">
        <v>-34.799999999999997</v>
      </c>
      <c r="O40" s="293"/>
    </row>
    <row r="41" spans="1:16">
      <c r="A41" s="248"/>
      <c r="B41" s="244"/>
      <c r="C41" s="244"/>
      <c r="D41" s="244"/>
      <c r="E41" s="244"/>
      <c r="F41" s="244"/>
      <c r="G41" s="1125" t="s">
        <v>278</v>
      </c>
      <c r="H41" s="1126"/>
      <c r="I41" s="1126"/>
      <c r="J41" s="1127"/>
      <c r="K41" s="294">
        <v>680050</v>
      </c>
      <c r="L41" s="300">
        <v>34040</v>
      </c>
      <c r="M41" s="301">
        <v>28861</v>
      </c>
      <c r="N41" s="302">
        <v>17.899999999999999</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1100452</v>
      </c>
      <c r="J51" s="320">
        <v>51732</v>
      </c>
      <c r="K51" s="321">
        <v>46.6</v>
      </c>
      <c r="L51" s="322">
        <v>76282</v>
      </c>
      <c r="M51" s="323">
        <v>25</v>
      </c>
      <c r="N51" s="324">
        <v>21.6</v>
      </c>
    </row>
    <row r="52" spans="1:14">
      <c r="A52" s="248"/>
      <c r="B52" s="244"/>
      <c r="C52" s="244"/>
      <c r="D52" s="244"/>
      <c r="E52" s="244"/>
      <c r="F52" s="244"/>
      <c r="G52" s="325"/>
      <c r="H52" s="326" t="s">
        <v>512</v>
      </c>
      <c r="I52" s="327">
        <v>531209</v>
      </c>
      <c r="J52" s="328">
        <v>24972</v>
      </c>
      <c r="K52" s="329">
        <v>57</v>
      </c>
      <c r="L52" s="330">
        <v>41092</v>
      </c>
      <c r="M52" s="331">
        <v>31.8</v>
      </c>
      <c r="N52" s="332">
        <v>25.2</v>
      </c>
    </row>
    <row r="53" spans="1:14">
      <c r="A53" s="248"/>
      <c r="B53" s="244"/>
      <c r="C53" s="244"/>
      <c r="D53" s="244"/>
      <c r="E53" s="244"/>
      <c r="F53" s="244"/>
      <c r="G53" s="310" t="s">
        <v>513</v>
      </c>
      <c r="H53" s="311"/>
      <c r="I53" s="319">
        <v>1196898</v>
      </c>
      <c r="J53" s="320">
        <v>57251</v>
      </c>
      <c r="K53" s="321">
        <v>10.7</v>
      </c>
      <c r="L53" s="322">
        <v>78670</v>
      </c>
      <c r="M53" s="323">
        <v>3.1</v>
      </c>
      <c r="N53" s="324">
        <v>7.6</v>
      </c>
    </row>
    <row r="54" spans="1:14">
      <c r="A54" s="248"/>
      <c r="B54" s="244"/>
      <c r="C54" s="244"/>
      <c r="D54" s="244"/>
      <c r="E54" s="244"/>
      <c r="F54" s="244"/>
      <c r="G54" s="325"/>
      <c r="H54" s="326" t="s">
        <v>512</v>
      </c>
      <c r="I54" s="327">
        <v>754470</v>
      </c>
      <c r="J54" s="328">
        <v>36089</v>
      </c>
      <c r="K54" s="329">
        <v>44.5</v>
      </c>
      <c r="L54" s="330">
        <v>38094</v>
      </c>
      <c r="M54" s="331">
        <v>-7.3</v>
      </c>
      <c r="N54" s="332">
        <v>51.8</v>
      </c>
    </row>
    <row r="55" spans="1:14">
      <c r="A55" s="248"/>
      <c r="B55" s="244"/>
      <c r="C55" s="244"/>
      <c r="D55" s="244"/>
      <c r="E55" s="244"/>
      <c r="F55" s="244"/>
      <c r="G55" s="310" t="s">
        <v>514</v>
      </c>
      <c r="H55" s="311"/>
      <c r="I55" s="319">
        <v>1583988</v>
      </c>
      <c r="J55" s="320">
        <v>77321</v>
      </c>
      <c r="K55" s="321">
        <v>35.1</v>
      </c>
      <c r="L55" s="322">
        <v>67201</v>
      </c>
      <c r="M55" s="323">
        <v>-14.6</v>
      </c>
      <c r="N55" s="324">
        <v>49.7</v>
      </c>
    </row>
    <row r="56" spans="1:14">
      <c r="A56" s="248"/>
      <c r="B56" s="244"/>
      <c r="C56" s="244"/>
      <c r="D56" s="244"/>
      <c r="E56" s="244"/>
      <c r="F56" s="244"/>
      <c r="G56" s="325"/>
      <c r="H56" s="326" t="s">
        <v>512</v>
      </c>
      <c r="I56" s="327">
        <v>603871</v>
      </c>
      <c r="J56" s="328">
        <v>29477</v>
      </c>
      <c r="K56" s="329">
        <v>-18.3</v>
      </c>
      <c r="L56" s="330">
        <v>35210</v>
      </c>
      <c r="M56" s="331">
        <v>-7.6</v>
      </c>
      <c r="N56" s="332">
        <v>-10.7</v>
      </c>
    </row>
    <row r="57" spans="1:14">
      <c r="A57" s="248"/>
      <c r="B57" s="244"/>
      <c r="C57" s="244"/>
      <c r="D57" s="244"/>
      <c r="E57" s="244"/>
      <c r="F57" s="244"/>
      <c r="G57" s="310" t="s">
        <v>515</v>
      </c>
      <c r="H57" s="311"/>
      <c r="I57" s="319">
        <v>833616</v>
      </c>
      <c r="J57" s="320">
        <v>41438</v>
      </c>
      <c r="K57" s="321">
        <v>-46.4</v>
      </c>
      <c r="L57" s="322">
        <v>75709</v>
      </c>
      <c r="M57" s="323">
        <v>12.7</v>
      </c>
      <c r="N57" s="324">
        <v>-59.1</v>
      </c>
    </row>
    <row r="58" spans="1:14">
      <c r="A58" s="248"/>
      <c r="B58" s="244"/>
      <c r="C58" s="244"/>
      <c r="D58" s="244"/>
      <c r="E58" s="244"/>
      <c r="F58" s="244"/>
      <c r="G58" s="325"/>
      <c r="H58" s="326" t="s">
        <v>512</v>
      </c>
      <c r="I58" s="327">
        <v>483215</v>
      </c>
      <c r="J58" s="328">
        <v>24020</v>
      </c>
      <c r="K58" s="329">
        <v>-18.5</v>
      </c>
      <c r="L58" s="330">
        <v>35212</v>
      </c>
      <c r="M58" s="331">
        <v>0</v>
      </c>
      <c r="N58" s="332">
        <v>-18.5</v>
      </c>
    </row>
    <row r="59" spans="1:14">
      <c r="A59" s="248"/>
      <c r="B59" s="244"/>
      <c r="C59" s="244"/>
      <c r="D59" s="244"/>
      <c r="E59" s="244"/>
      <c r="F59" s="244"/>
      <c r="G59" s="310" t="s">
        <v>516</v>
      </c>
      <c r="H59" s="311"/>
      <c r="I59" s="319">
        <v>1590938</v>
      </c>
      <c r="J59" s="320">
        <v>79634</v>
      </c>
      <c r="K59" s="321">
        <v>92.2</v>
      </c>
      <c r="L59" s="322">
        <v>90961</v>
      </c>
      <c r="M59" s="323">
        <v>20.100000000000001</v>
      </c>
      <c r="N59" s="324">
        <v>72.099999999999994</v>
      </c>
    </row>
    <row r="60" spans="1:14">
      <c r="A60" s="248"/>
      <c r="B60" s="244"/>
      <c r="C60" s="244"/>
      <c r="D60" s="244"/>
      <c r="E60" s="244"/>
      <c r="F60" s="244"/>
      <c r="G60" s="325"/>
      <c r="H60" s="326" t="s">
        <v>512</v>
      </c>
      <c r="I60" s="333">
        <v>753651</v>
      </c>
      <c r="J60" s="328">
        <v>37724</v>
      </c>
      <c r="K60" s="329">
        <v>57.1</v>
      </c>
      <c r="L60" s="330">
        <v>37720</v>
      </c>
      <c r="M60" s="331">
        <v>7.1</v>
      </c>
      <c r="N60" s="332">
        <v>50</v>
      </c>
    </row>
    <row r="61" spans="1:14">
      <c r="A61" s="248"/>
      <c r="B61" s="244"/>
      <c r="C61" s="244"/>
      <c r="D61" s="244"/>
      <c r="E61" s="244"/>
      <c r="F61" s="244"/>
      <c r="G61" s="310" t="s">
        <v>517</v>
      </c>
      <c r="H61" s="334"/>
      <c r="I61" s="335">
        <v>1261178</v>
      </c>
      <c r="J61" s="336">
        <v>61475</v>
      </c>
      <c r="K61" s="337">
        <v>27.6</v>
      </c>
      <c r="L61" s="338">
        <v>77765</v>
      </c>
      <c r="M61" s="339">
        <v>9.3000000000000007</v>
      </c>
      <c r="N61" s="324">
        <v>18.3</v>
      </c>
    </row>
    <row r="62" spans="1:14">
      <c r="A62" s="248"/>
      <c r="B62" s="244"/>
      <c r="C62" s="244"/>
      <c r="D62" s="244"/>
      <c r="E62" s="244"/>
      <c r="F62" s="244"/>
      <c r="G62" s="325"/>
      <c r="H62" s="326" t="s">
        <v>512</v>
      </c>
      <c r="I62" s="327">
        <v>625283</v>
      </c>
      <c r="J62" s="328">
        <v>30456</v>
      </c>
      <c r="K62" s="329">
        <v>24.4</v>
      </c>
      <c r="L62" s="330">
        <v>37466</v>
      </c>
      <c r="M62" s="331">
        <v>4.8</v>
      </c>
      <c r="N62" s="332">
        <v>19.600000000000001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13.78</v>
      </c>
      <c r="G47" s="12">
        <v>20.87</v>
      </c>
      <c r="H47" s="12">
        <v>26.83</v>
      </c>
      <c r="I47" s="12">
        <v>24.17</v>
      </c>
      <c r="J47" s="13">
        <v>23.16</v>
      </c>
    </row>
    <row r="48" spans="2:10" ht="57.75" customHeight="1">
      <c r="B48" s="14"/>
      <c r="C48" s="1139" t="s">
        <v>4</v>
      </c>
      <c r="D48" s="1139"/>
      <c r="E48" s="1140"/>
      <c r="F48" s="15">
        <v>4.13</v>
      </c>
      <c r="G48" s="16">
        <v>2.78</v>
      </c>
      <c r="H48" s="16">
        <v>5.72</v>
      </c>
      <c r="I48" s="16">
        <v>4.26</v>
      </c>
      <c r="J48" s="17">
        <v>7.15</v>
      </c>
    </row>
    <row r="49" spans="2:10" ht="57.75" customHeight="1" thickBot="1">
      <c r="B49" s="18"/>
      <c r="C49" s="1141" t="s">
        <v>5</v>
      </c>
      <c r="D49" s="1141"/>
      <c r="E49" s="1142"/>
      <c r="F49" s="19">
        <v>2.77</v>
      </c>
      <c r="G49" s="20">
        <v>8.68</v>
      </c>
      <c r="H49" s="20">
        <v>8.69</v>
      </c>
      <c r="I49" s="20" t="s">
        <v>524</v>
      </c>
      <c r="J49" s="21">
        <v>1.79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5" zoomScale="75" zoomScaleNormal="75" zoomScaleSheetLayoutView="100" workbookViewId="0">
      <selection activeCell="C35" sqref="C35:E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525</v>
      </c>
      <c r="D34" s="1149"/>
      <c r="E34" s="1150"/>
      <c r="F34" s="32">
        <v>7.27</v>
      </c>
      <c r="G34" s="33">
        <v>6.83</v>
      </c>
      <c r="H34" s="33">
        <v>9.09</v>
      </c>
      <c r="I34" s="33">
        <v>10.58</v>
      </c>
      <c r="J34" s="34">
        <v>12.11</v>
      </c>
      <c r="K34" s="22"/>
      <c r="L34" s="22"/>
      <c r="M34" s="22"/>
      <c r="N34" s="22"/>
      <c r="O34" s="22"/>
      <c r="P34" s="22"/>
    </row>
    <row r="35" spans="1:16" ht="39" customHeight="1">
      <c r="A35" s="22"/>
      <c r="B35" s="35"/>
      <c r="C35" s="1143" t="s">
        <v>526</v>
      </c>
      <c r="D35" s="1144"/>
      <c r="E35" s="1145"/>
      <c r="F35" s="36">
        <v>4.13</v>
      </c>
      <c r="G35" s="37">
        <v>2.78</v>
      </c>
      <c r="H35" s="37">
        <v>5.72</v>
      </c>
      <c r="I35" s="37">
        <v>4.26</v>
      </c>
      <c r="J35" s="38">
        <v>7.15</v>
      </c>
      <c r="K35" s="22"/>
      <c r="L35" s="22"/>
      <c r="M35" s="22"/>
      <c r="N35" s="22"/>
      <c r="O35" s="22"/>
      <c r="P35" s="22"/>
    </row>
    <row r="36" spans="1:16" ht="39" customHeight="1">
      <c r="A36" s="22"/>
      <c r="B36" s="35"/>
      <c r="C36" s="1143" t="s">
        <v>527</v>
      </c>
      <c r="D36" s="1144"/>
      <c r="E36" s="1145"/>
      <c r="F36" s="36">
        <v>10.68</v>
      </c>
      <c r="G36" s="37">
        <v>9.07</v>
      </c>
      <c r="H36" s="37">
        <v>9.5500000000000007</v>
      </c>
      <c r="I36" s="37">
        <v>9.1999999999999993</v>
      </c>
      <c r="J36" s="38">
        <v>5.97</v>
      </c>
      <c r="K36" s="22"/>
      <c r="L36" s="22"/>
      <c r="M36" s="22"/>
      <c r="N36" s="22"/>
      <c r="O36" s="22"/>
      <c r="P36" s="22"/>
    </row>
    <row r="37" spans="1:16" ht="39" customHeight="1">
      <c r="A37" s="22"/>
      <c r="B37" s="35"/>
      <c r="C37" s="1143" t="s">
        <v>528</v>
      </c>
      <c r="D37" s="1144"/>
      <c r="E37" s="1145"/>
      <c r="F37" s="36">
        <v>0.83</v>
      </c>
      <c r="G37" s="37">
        <v>2.87</v>
      </c>
      <c r="H37" s="37">
        <v>2.52</v>
      </c>
      <c r="I37" s="37">
        <v>3.43</v>
      </c>
      <c r="J37" s="38">
        <v>3.52</v>
      </c>
      <c r="K37" s="22"/>
      <c r="L37" s="22"/>
      <c r="M37" s="22"/>
      <c r="N37" s="22"/>
      <c r="O37" s="22"/>
      <c r="P37" s="22"/>
    </row>
    <row r="38" spans="1:16" ht="39" customHeight="1">
      <c r="A38" s="22"/>
      <c r="B38" s="35"/>
      <c r="C38" s="1143" t="s">
        <v>529</v>
      </c>
      <c r="D38" s="1144"/>
      <c r="E38" s="1145"/>
      <c r="F38" s="36">
        <v>0.08</v>
      </c>
      <c r="G38" s="37">
        <v>0.09</v>
      </c>
      <c r="H38" s="37">
        <v>0.08</v>
      </c>
      <c r="I38" s="37">
        <v>0.09</v>
      </c>
      <c r="J38" s="38">
        <v>0.09</v>
      </c>
      <c r="K38" s="22"/>
      <c r="L38" s="22"/>
      <c r="M38" s="22"/>
      <c r="N38" s="22"/>
      <c r="O38" s="22"/>
      <c r="P38" s="22"/>
    </row>
    <row r="39" spans="1:16" ht="39" customHeight="1">
      <c r="A39" s="22"/>
      <c r="B39" s="35"/>
      <c r="C39" s="1143" t="s">
        <v>530</v>
      </c>
      <c r="D39" s="1144"/>
      <c r="E39" s="1145"/>
      <c r="F39" s="36">
        <v>0</v>
      </c>
      <c r="G39" s="37">
        <v>0</v>
      </c>
      <c r="H39" s="37">
        <v>0</v>
      </c>
      <c r="I39" s="37">
        <v>0</v>
      </c>
      <c r="J39" s="38">
        <v>0</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531</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532</v>
      </c>
      <c r="D43" s="1147"/>
      <c r="E43" s="1148"/>
      <c r="F43" s="41">
        <v>0</v>
      </c>
      <c r="G43" s="42">
        <v>0</v>
      </c>
      <c r="H43" s="42" t="s">
        <v>480</v>
      </c>
      <c r="I43" s="42" t="s">
        <v>480</v>
      </c>
      <c r="J43" s="43" t="s">
        <v>480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2"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1026</v>
      </c>
      <c r="L45" s="60">
        <v>1098</v>
      </c>
      <c r="M45" s="60">
        <v>1089</v>
      </c>
      <c r="N45" s="60">
        <v>1102</v>
      </c>
      <c r="O45" s="61">
        <v>1147</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272</v>
      </c>
      <c r="L48" s="64">
        <v>278</v>
      </c>
      <c r="M48" s="64">
        <v>280</v>
      </c>
      <c r="N48" s="64">
        <v>263</v>
      </c>
      <c r="O48" s="65">
        <v>276</v>
      </c>
      <c r="P48" s="48"/>
      <c r="Q48" s="48"/>
      <c r="R48" s="48"/>
      <c r="S48" s="48"/>
      <c r="T48" s="48"/>
      <c r="U48" s="48"/>
    </row>
    <row r="49" spans="1:21" ht="30.75" customHeight="1">
      <c r="A49" s="48"/>
      <c r="B49" s="1161"/>
      <c r="C49" s="1162"/>
      <c r="D49" s="62"/>
      <c r="E49" s="1153" t="s">
        <v>16</v>
      </c>
      <c r="F49" s="1153"/>
      <c r="G49" s="1153"/>
      <c r="H49" s="1153"/>
      <c r="I49" s="1153"/>
      <c r="J49" s="1154"/>
      <c r="K49" s="63">
        <v>5</v>
      </c>
      <c r="L49" s="64">
        <v>5</v>
      </c>
      <c r="M49" s="64">
        <v>2</v>
      </c>
      <c r="N49" s="64">
        <v>2</v>
      </c>
      <c r="O49" s="65">
        <v>3</v>
      </c>
      <c r="P49" s="48"/>
      <c r="Q49" s="48"/>
      <c r="R49" s="48"/>
      <c r="S49" s="48"/>
      <c r="T49" s="48"/>
      <c r="U49" s="48"/>
    </row>
    <row r="50" spans="1:21" ht="30.75" customHeight="1">
      <c r="A50" s="48"/>
      <c r="B50" s="1161"/>
      <c r="C50" s="1162"/>
      <c r="D50" s="62"/>
      <c r="E50" s="1153" t="s">
        <v>17</v>
      </c>
      <c r="F50" s="1153"/>
      <c r="G50" s="1153"/>
      <c r="H50" s="1153"/>
      <c r="I50" s="1153"/>
      <c r="J50" s="1154"/>
      <c r="K50" s="63">
        <v>39</v>
      </c>
      <c r="L50" s="64">
        <v>39</v>
      </c>
      <c r="M50" s="64">
        <v>39</v>
      </c>
      <c r="N50" s="64">
        <v>40</v>
      </c>
      <c r="O50" s="65">
        <v>40</v>
      </c>
      <c r="P50" s="48"/>
      <c r="Q50" s="48"/>
      <c r="R50" s="48"/>
      <c r="S50" s="48"/>
      <c r="T50" s="48"/>
      <c r="U50" s="48"/>
    </row>
    <row r="51" spans="1:21" ht="30.75" customHeight="1">
      <c r="A51" s="48"/>
      <c r="B51" s="1163"/>
      <c r="C51" s="1164"/>
      <c r="D51" s="66"/>
      <c r="E51" s="1153" t="s">
        <v>18</v>
      </c>
      <c r="F51" s="1153"/>
      <c r="G51" s="1153"/>
      <c r="H51" s="1153"/>
      <c r="I51" s="1153"/>
      <c r="J51" s="1154"/>
      <c r="K51" s="63" t="s">
        <v>480</v>
      </c>
      <c r="L51" s="64" t="s">
        <v>480</v>
      </c>
      <c r="M51" s="64" t="s">
        <v>480</v>
      </c>
      <c r="N51" s="64" t="s">
        <v>480</v>
      </c>
      <c r="O51" s="65" t="s">
        <v>480</v>
      </c>
      <c r="P51" s="48"/>
      <c r="Q51" s="48"/>
      <c r="R51" s="48"/>
      <c r="S51" s="48"/>
      <c r="T51" s="48"/>
      <c r="U51" s="48"/>
    </row>
    <row r="52" spans="1:21" ht="30.75" customHeight="1">
      <c r="A52" s="48"/>
      <c r="B52" s="1151" t="s">
        <v>19</v>
      </c>
      <c r="C52" s="1152"/>
      <c r="D52" s="66"/>
      <c r="E52" s="1153" t="s">
        <v>20</v>
      </c>
      <c r="F52" s="1153"/>
      <c r="G52" s="1153"/>
      <c r="H52" s="1153"/>
      <c r="I52" s="1153"/>
      <c r="J52" s="1154"/>
      <c r="K52" s="63">
        <v>744</v>
      </c>
      <c r="L52" s="64">
        <v>899</v>
      </c>
      <c r="M52" s="64">
        <v>807</v>
      </c>
      <c r="N52" s="64">
        <v>932</v>
      </c>
      <c r="O52" s="65">
        <v>786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598</v>
      </c>
      <c r="L53" s="69">
        <v>521</v>
      </c>
      <c r="M53" s="69">
        <v>603</v>
      </c>
      <c r="N53" s="69">
        <v>475</v>
      </c>
      <c r="O53" s="70">
        <v>680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2015-04-23T08:16:05Z</cp:lastPrinted>
  <dcterms:created xsi:type="dcterms:W3CDTF">2015-02-17T07:04:53Z</dcterms:created>
  <dcterms:modified xsi:type="dcterms:W3CDTF">2015-04-23T08:19:38Z</dcterms:modified>
</cp:coreProperties>
</file>