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0245" yWindow="-15" windowWidth="5130" windowHeight="83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71" i="11" l="1"/>
  <c r="CR102" i="11"/>
  <c r="DB102" i="11"/>
  <c r="CW102" i="11"/>
  <c r="AU88" i="11"/>
  <c r="AP88" i="11"/>
  <c r="AF88" i="11"/>
  <c r="AA81" i="11"/>
  <c r="AA80" i="11"/>
  <c r="AA79" i="11"/>
  <c r="AA77" i="11"/>
  <c r="AA76" i="11"/>
  <c r="AA75" i="11"/>
  <c r="AA74" i="11"/>
  <c r="AA73" i="11"/>
  <c r="AA72" i="11"/>
  <c r="AA69" i="11"/>
  <c r="AA68" i="11"/>
  <c r="AF63" i="11"/>
  <c r="AU63" i="11"/>
  <c r="AP63" i="11"/>
  <c r="AA37" i="11"/>
  <c r="AA36" i="11"/>
  <c r="AA35" i="11"/>
  <c r="AA34" i="11"/>
  <c r="AA33" i="11"/>
  <c r="AA32" i="11"/>
  <c r="AA31" i="11"/>
  <c r="AA30" i="11"/>
  <c r="AA29" i="11"/>
  <c r="AA28" i="11"/>
  <c r="AA9" i="11"/>
  <c r="AA8" i="11"/>
  <c r="AA7" i="11"/>
  <c r="BG36" i="9"/>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C37" i="9"/>
  <c r="C34" i="9"/>
  <c r="C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AM34" i="9" s="1"/>
  <c r="U34" i="9"/>
  <c r="U35" i="9" s="1"/>
  <c r="U36" i="9" s="1"/>
  <c r="U37" i="9" s="1"/>
  <c r="AM35" i="9" l="1"/>
  <c r="AM36" i="9" s="1"/>
  <c r="BE34" i="9"/>
  <c r="BE35" i="9" s="1"/>
  <c r="BE36" i="9" s="1"/>
  <c r="BW34" i="9" l="1"/>
  <c r="BW35" i="9" s="1"/>
  <c r="BW36" i="9" s="1"/>
  <c r="BW37" i="9" s="1"/>
  <c r="BW38" i="9" s="1"/>
  <c r="BW39" i="9" s="1"/>
  <c r="BW40" i="9" s="1"/>
  <c r="BW41" i="9" s="1"/>
  <c r="BW42" i="9" s="1"/>
  <c r="BW43" i="9" s="1"/>
  <c r="CO34" i="9" l="1"/>
  <c r="CO35" i="9" s="1"/>
  <c r="CO36" i="9" s="1"/>
  <c r="CO37" i="9" s="1"/>
  <c r="CO38" i="9" s="1"/>
  <c r="CO39" i="9" s="1"/>
</calcChain>
</file>

<file path=xl/sharedStrings.xml><?xml version="1.0" encoding="utf-8"?>
<sst xmlns="http://schemas.openxmlformats.org/spreadsheetml/2006/main" count="1035" uniqueCount="560">
  <si>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</si>
  <si>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</si>
  <si>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</si>
  <si>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</si>
  <si>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</si>
  <si>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</si>
  <si>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</si>
  <si>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</si>
  <si>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</si>
  <si>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</si>
  <si>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</si>
  <si>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</si>
  <si>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</si>
  <si>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</si>
  <si>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</si>
  <si>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</si>
  <si>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</si>
  <si>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</si>
  <si>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</si>
  <si>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</si>
  <si>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</si>
  <si>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</si>
  <si>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</si>
  <si>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</si>
  <si>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</si>
  <si>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</si>
  <si>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</si>
  <si>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</si>
  <si>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</si>
  <si>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</si>
  <si>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</si>
  <si>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</si>
  <si>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</si>
  <si>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</si>
  <si>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</si>
  <si>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</si>
  <si>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</si>
  <si>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</si>
  <si>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</si>
  <si>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</si>
  <si>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</si>
  <si>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</si>
  <si>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</si>
  <si>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</si>
  <si>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</si>
  <si>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</si>
  <si>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</si>
  <si>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</si>
  <si>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</si>
  <si>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</si>
  <si>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</si>
  <si>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</si>
  <si>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</si>
  <si>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</si>
  <si>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</si>
  <si>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</si>
  <si>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</si>
  <si>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</si>
  <si>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</si>
  <si>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</si>
  <si>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</si>
  <si>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</si>
  <si>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</si>
  <si>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</si>
  <si>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</si>
  <si>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</si>
  <si>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</si>
  <si>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</si>
  <si>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</si>
  <si>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</si>
  <si>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</si>
  <si>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</si>
  <si>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</si>
  <si>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</si>
  <si>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</si>
  <si>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7"/>
  </si>
  <si>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</si>
  <si>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</si>
  <si>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</si>
  <si>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7"/>
  </si>
  <si>
    <t>経常収支比率</t>
    <rPh sb="0" eb="2">
      <t>ケイジョウ</t>
    </rPh>
    <rPh sb="2" eb="4">
      <t>シュウシ</t>
    </rPh>
    <rPh sb="4" eb="6">
      <t>ヒリツ</t>
    </rPh>
    <phoneticPr fontId="5"/>
  </si>
  <si>
    <t>市町村名</t>
    <rPh sb="0" eb="3">
      <t>シチョウソン</t>
    </rPh>
    <rPh sb="3" eb="4">
      <t>メイ</t>
    </rPh>
    <phoneticPr fontId="5"/>
  </si>
  <si>
    <t>松阪市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</si>
  <si>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</si>
  <si>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</si>
  <si>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</si>
  <si>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7"/>
  </si>
  <si>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</si>
  <si>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</si>
  <si>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</si>
  <si>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</si>
  <si>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</si>
  <si>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</si>
  <si>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</si>
  <si>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7"/>
  </si>
  <si>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</si>
  <si>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</si>
  <si>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</si>
  <si>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</si>
  <si>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</si>
  <si>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</si>
  <si>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7"/>
  </si>
  <si>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</si>
  <si>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</si>
  <si>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</si>
  <si>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</si>
  <si>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7"/>
  </si>
  <si>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</si>
  <si>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</si>
  <si>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</si>
  <si>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</si>
  <si>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7"/>
  </si>
  <si>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</si>
  <si>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</si>
  <si>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</si>
  <si>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</si>
  <si>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</si>
  <si>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</si>
  <si>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</si>
  <si>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</si>
  <si>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7"/>
  </si>
  <si>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</si>
  <si>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</si>
  <si>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</si>
  <si>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</si>
  <si>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</si>
  <si>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</si>
  <si>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7"/>
  </si>
  <si>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</si>
  <si>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</si>
  <si>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</si>
  <si>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</si>
  <si>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7"/>
  </si>
  <si>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</si>
  <si>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</si>
  <si>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</si>
  <si>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7"/>
  </si>
  <si>
    <t>うち日本人(％)</t>
    <phoneticPr fontId="5"/>
  </si>
  <si>
    <t>-0.2</t>
    <phoneticPr fontId="5"/>
  </si>
  <si>
    <t>第3次</t>
    <rPh sb="0" eb="1">
      <t>ダイ</t>
    </rPh>
    <rPh sb="2" eb="3">
      <t>ジ</t>
    </rPh>
    <phoneticPr fontId="5"/>
  </si>
  <si>
    <t>標準税収入額等</t>
    <phoneticPr fontId="17"/>
  </si>
  <si>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</si>
  <si>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7"/>
  </si>
  <si>
    <t>人口密度 (人/k㎡)</t>
    <rPh sb="0" eb="2">
      <t>ジンコウ</t>
    </rPh>
    <rPh sb="2" eb="4">
      <t>ミツド</t>
    </rPh>
    <phoneticPr fontId="5"/>
  </si>
  <si>
    <t>歳入一般財源等</t>
    <rPh sb="0" eb="2">
      <t>サイニュウ</t>
    </rPh>
    <rPh sb="2" eb="4">
      <t>イッパン</t>
    </rPh>
    <rPh sb="4" eb="6">
      <t>ザイゲン</t>
    </rPh>
    <rPh sb="6" eb="7">
      <t>トウ</t>
    </rPh>
    <phoneticPr fontId="17"/>
  </si>
  <si>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</si>
  <si>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</si>
  <si>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</si>
  <si>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</si>
  <si>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</si>
  <si>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</si>
  <si>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</si>
  <si>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</si>
  <si>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</si>
  <si>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</si>
  <si>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</si>
  <si>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</si>
  <si>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</si>
  <si>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</si>
  <si>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</si>
  <si>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</si>
  <si>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</si>
  <si>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</si>
  <si>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</si>
  <si>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</si>
  <si>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7"/>
  </si>
  <si>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</si>
  <si>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</si>
  <si>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7"/>
  </si>
  <si>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</si>
  <si>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</si>
  <si>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</si>
  <si>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</si>
  <si>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</si>
  <si>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</si>
  <si>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</si>
  <si>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</si>
  <si>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</si>
  <si>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</si>
  <si>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</si>
  <si>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</si>
  <si>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</si>
  <si>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</si>
  <si>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</si>
  <si>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</si>
  <si>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</si>
  <si>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</si>
  <si>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</si>
  <si>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</si>
  <si>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</si>
  <si>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</si>
  <si>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</si>
  <si>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</si>
  <si>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</si>
  <si>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</si>
  <si>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7"/>
  </si>
  <si>
    <t>三重県松阪市</t>
    <phoneticPr fontId="17"/>
  </si>
  <si>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</si>
  <si>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</si>
  <si>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</si>
  <si>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</si>
  <si>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</si>
  <si>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</si>
  <si>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</si>
  <si>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</si>
  <si>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</si>
  <si>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</si>
  <si>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</si>
  <si>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</si>
  <si>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2"/>
  </si>
  <si>
    <t>-</t>
    <phoneticPr fontId="17"/>
  </si>
  <si>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</si>
  <si>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</si>
  <si>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</si>
  <si>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</si>
  <si>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</si>
  <si>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</si>
  <si>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</si>
  <si>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</si>
  <si>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</si>
  <si>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2"/>
  </si>
  <si>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</si>
  <si>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</si>
  <si>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2"/>
  </si>
  <si>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</si>
  <si>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</si>
  <si>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</si>
  <si>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</si>
  <si>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</si>
  <si>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</si>
  <si>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</si>
  <si>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</si>
  <si>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</si>
  <si>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</si>
  <si>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</si>
  <si>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</si>
  <si>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</si>
  <si>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</si>
  <si>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</si>
  <si>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</si>
  <si>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</si>
  <si>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</si>
  <si>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</si>
  <si>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</si>
  <si>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</si>
  <si>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</si>
  <si>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</si>
  <si>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</si>
  <si>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</si>
  <si>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</si>
  <si>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</si>
  <si>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</si>
  <si>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</si>
  <si>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7"/>
  </si>
  <si>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</si>
  <si>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</si>
  <si>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</si>
  <si>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</si>
  <si>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</si>
  <si>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</si>
  <si>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</si>
  <si>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</si>
  <si>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</si>
  <si>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</si>
  <si>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</si>
  <si>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</si>
  <si>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</si>
  <si>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</si>
  <si>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</si>
  <si>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</si>
  <si>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3"/>
  </si>
  <si>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</si>
  <si>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</si>
  <si>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</si>
  <si>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</si>
  <si>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</si>
  <si>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</si>
  <si>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</si>
  <si>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</si>
  <si>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</si>
  <si>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</si>
  <si>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</si>
  <si>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</si>
  <si>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</si>
  <si>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</si>
  <si>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</si>
  <si>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</si>
  <si>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</si>
  <si>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</si>
  <si>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</si>
  <si>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</si>
  <si>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</si>
  <si>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7"/>
  </si>
  <si>
    <t>繰越金</t>
  </si>
  <si>
    <t>・計</t>
    <phoneticPr fontId="5"/>
  </si>
  <si>
    <t>市町村民税</t>
    <rPh sb="0" eb="3">
      <t>シチョウソン</t>
    </rPh>
    <rPh sb="3" eb="4">
      <t>ミン</t>
    </rPh>
    <rPh sb="4" eb="5">
      <t>ゼイ</t>
    </rPh>
    <phoneticPr fontId="5"/>
  </si>
  <si>
    <t>　うち利子</t>
    <phoneticPr fontId="17"/>
  </si>
  <si>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</si>
  <si>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</si>
  <si>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</si>
  <si>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</si>
  <si>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</si>
  <si>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</si>
  <si>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</si>
  <si>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</si>
  <si>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</si>
  <si>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</si>
  <si>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</si>
  <si>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</si>
  <si>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</si>
  <si>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</si>
  <si>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7"/>
  </si>
  <si>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</si>
  <si>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</si>
  <si>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7"/>
  </si>
  <si>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</si>
  <si>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</si>
  <si>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</si>
  <si>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</si>
  <si>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</si>
  <si>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</si>
  <si>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</si>
  <si>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</si>
  <si>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</si>
  <si>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</si>
  <si>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</si>
  <si>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</si>
  <si>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</si>
  <si>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</si>
  <si>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</si>
  <si>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</si>
  <si>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</si>
  <si>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</si>
  <si>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</si>
  <si>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</si>
  <si>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</si>
  <si>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</si>
  <si>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</si>
  <si>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</si>
  <si>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</si>
  <si>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</si>
  <si>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</si>
  <si>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</si>
  <si>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</si>
  <si>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三重県松阪市</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</si>
  <si>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</si>
  <si>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</si>
  <si>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</si>
  <si>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</si>
  <si>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</si>
  <si>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</si>
  <si>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</si>
  <si>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</si>
  <si>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</si>
  <si>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</si>
  <si>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</si>
  <si>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</si>
  <si>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</si>
  <si>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</si>
  <si>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</si>
  <si>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</si>
  <si>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</si>
  <si>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</si>
  <si>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</si>
  <si>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</si>
  <si>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</si>
  <si>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ケーブルシステム事業特別会計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</si>
  <si>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</si>
  <si>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</si>
  <si>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</si>
  <si>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</si>
  <si>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</si>
  <si>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</si>
  <si>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</si>
  <si>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</si>
  <si>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</si>
  <si>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</si>
  <si>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</si>
  <si>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</si>
  <si>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</si>
  <si>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競輪事業特別会計</t>
    <phoneticPr fontId="5"/>
  </si>
  <si>
    <t>国民健康保険事業特別会計</t>
    <phoneticPr fontId="5"/>
  </si>
  <si>
    <t>介護保険事業特別会計</t>
    <phoneticPr fontId="5"/>
  </si>
  <si>
    <t>後期高齢者医療事業特別会計</t>
    <phoneticPr fontId="5"/>
  </si>
  <si>
    <t>水道事業会計</t>
    <phoneticPr fontId="5"/>
  </si>
  <si>
    <t>公共下水道事業会計</t>
    <phoneticPr fontId="5"/>
  </si>
  <si>
    <t>松阪市民病院事業会計</t>
    <phoneticPr fontId="5"/>
  </si>
  <si>
    <t>簡易水道事業特別会計</t>
    <phoneticPr fontId="5"/>
  </si>
  <si>
    <t>戸別合併処理浄化槽整備事業特別会計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</si>
  <si>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</si>
  <si>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</si>
  <si>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</si>
  <si>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</si>
  <si>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</si>
  <si>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</si>
  <si>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</si>
  <si>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</si>
  <si>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</si>
  <si>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</si>
  <si>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</si>
  <si>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</si>
  <si>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</si>
  <si>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</si>
  <si>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</si>
  <si>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</si>
  <si>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</si>
  <si>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</si>
  <si>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</si>
  <si>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</si>
  <si>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</si>
  <si>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</si>
  <si>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</si>
  <si>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</si>
  <si>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</si>
  <si>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</si>
  <si>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</si>
  <si>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</si>
  <si>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</si>
  <si>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</si>
  <si>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</si>
  <si>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</si>
  <si>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</si>
  <si>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</si>
  <si>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</si>
  <si>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</si>
  <si>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</si>
  <si>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</si>
  <si>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</si>
  <si>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</si>
  <si>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</si>
  <si>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</si>
  <si>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</si>
  <si>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</si>
  <si>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</si>
  <si>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</si>
  <si>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</si>
  <si>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</si>
  <si>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</si>
  <si>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</si>
  <si>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</si>
  <si>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</si>
  <si>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</si>
  <si>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</si>
  <si>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</si>
  <si>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</si>
  <si>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</si>
  <si>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</si>
  <si>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3"/>
  </si>
  <si>
    <t>平成25年度</t>
    <rPh sb="0" eb="2">
      <t>ヘイセイ</t>
    </rPh>
    <rPh sb="4" eb="6">
      <t>ネンド</t>
    </rPh>
    <phoneticPr fontId="13"/>
  </si>
  <si>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</si>
  <si>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</si>
  <si>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</si>
  <si>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</si>
  <si>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3"/>
  </si>
  <si>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</si>
  <si>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</si>
  <si>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</si>
  <si>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3"/>
  </si>
  <si>
    <t>(Ｃ)</t>
    <phoneticPr fontId="5"/>
  </si>
  <si>
    <t>実質公債費比率</t>
    <rPh sb="0" eb="2">
      <t>ジッシツ</t>
    </rPh>
    <rPh sb="2" eb="5">
      <t>コウサイヒ</t>
    </rPh>
    <rPh sb="5" eb="7">
      <t>ヒリツ</t>
    </rPh>
    <phoneticPr fontId="13"/>
  </si>
  <si>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</si>
  <si>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</si>
  <si>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3"/>
  </si>
  <si>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</si>
  <si>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</si>
  <si>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</si>
  <si>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</si>
  <si>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</si>
  <si>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</si>
  <si>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</si>
  <si>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</si>
  <si>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</si>
  <si>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</si>
  <si>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</si>
  <si>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</si>
  <si>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</si>
  <si>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</si>
  <si>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</si>
  <si>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</si>
  <si>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</si>
  <si>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</si>
  <si>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</si>
  <si>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</si>
  <si>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</si>
  <si>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</si>
  <si>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</si>
  <si>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</si>
  <si>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</si>
  <si>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</si>
  <si>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</si>
  <si>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</si>
  <si>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</si>
  <si>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</si>
  <si>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</si>
  <si>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</si>
  <si>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</si>
  <si>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</si>
  <si>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</si>
  <si>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</si>
  <si>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</si>
  <si>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</si>
  <si>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</si>
  <si>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</si>
  <si>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</si>
  <si>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</si>
  <si>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</si>
  <si>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</si>
  <si>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</si>
  <si>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</si>
  <si>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</si>
  <si>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</si>
  <si>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</si>
  <si>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</si>
  <si>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</si>
  <si>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</si>
  <si>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</si>
  <si>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</si>
  <si>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</si>
  <si>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</si>
  <si>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</si>
  <si>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</si>
  <si>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</si>
  <si>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</si>
  <si>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競輪事業特別会計</t>
  </si>
  <si>
    <t>▲ 0.05</t>
  </si>
  <si>
    <t>▲ 0.03</t>
  </si>
  <si>
    <t>水道事業会計</t>
  </si>
  <si>
    <t>松阪市民病院事業会計</t>
  </si>
  <si>
    <t>一般会計</t>
  </si>
  <si>
    <t>国民健康保険事業特別会計</t>
  </si>
  <si>
    <t>公共下水道事業会計</t>
  </si>
  <si>
    <t>介護保険事業特別会計</t>
  </si>
  <si>
    <t>後期高齢者医療事業特別会計</t>
  </si>
  <si>
    <t>その他会計（赤字）</t>
  </si>
  <si>
    <t>その他会計（黒字）</t>
  </si>
  <si>
    <t>-</t>
    <phoneticPr fontId="2"/>
  </si>
  <si>
    <t>-</t>
    <phoneticPr fontId="2"/>
  </si>
  <si>
    <t>法適用企業</t>
    <phoneticPr fontId="2"/>
  </si>
  <si>
    <t>法非適用企業</t>
    <phoneticPr fontId="2"/>
  </si>
  <si>
    <t>多気町松阪市学校組合</t>
    <rPh sb="0" eb="3">
      <t>タキチョウ</t>
    </rPh>
    <rPh sb="3" eb="6">
      <t>マツサカシ</t>
    </rPh>
    <rPh sb="6" eb="8">
      <t>ガッコウ</t>
    </rPh>
    <rPh sb="8" eb="10">
      <t>クミアイ</t>
    </rPh>
    <phoneticPr fontId="2"/>
  </si>
  <si>
    <t>宮川福祉施設組合　一般会計</t>
    <rPh sb="0" eb="2">
      <t>ミヤガワ</t>
    </rPh>
    <rPh sb="2" eb="4">
      <t>フクシ</t>
    </rPh>
    <rPh sb="4" eb="6">
      <t>シセツ</t>
    </rPh>
    <rPh sb="6" eb="8">
      <t>クミアイ</t>
    </rPh>
    <rPh sb="9" eb="11">
      <t>イッパン</t>
    </rPh>
    <rPh sb="11" eb="13">
      <t>カイケイ</t>
    </rPh>
    <phoneticPr fontId="2"/>
  </si>
  <si>
    <t>宮川福祉施設組合　介護サービス事業特別会計</t>
    <rPh sb="0" eb="2">
      <t>ミヤガワ</t>
    </rPh>
    <rPh sb="2" eb="4">
      <t>フクシ</t>
    </rPh>
    <rPh sb="4" eb="6">
      <t>シセツ</t>
    </rPh>
    <rPh sb="6" eb="8">
      <t>クミアイ</t>
    </rPh>
    <rPh sb="9" eb="11">
      <t>カイゴ</t>
    </rPh>
    <rPh sb="15" eb="17">
      <t>ジギョウ</t>
    </rPh>
    <rPh sb="17" eb="19">
      <t>トクベツ</t>
    </rPh>
    <rPh sb="19" eb="21">
      <t>カイケイ</t>
    </rPh>
    <phoneticPr fontId="2"/>
  </si>
  <si>
    <t>松阪地区広域衛生組合</t>
  </si>
  <si>
    <t>松阪地区広域消防組合</t>
  </si>
  <si>
    <t>松阪飯多農業共済事務組合</t>
  </si>
  <si>
    <t>三重県市町総合事務組合　一般会計</t>
    <rPh sb="3" eb="4">
      <t>シ</t>
    </rPh>
    <rPh sb="4" eb="5">
      <t>マチ</t>
    </rPh>
    <rPh sb="5" eb="7">
      <t>ソウゴウ</t>
    </rPh>
    <rPh sb="7" eb="9">
      <t>ジム</t>
    </rPh>
    <rPh sb="9" eb="11">
      <t>クミアイ</t>
    </rPh>
    <rPh sb="12" eb="14">
      <t>イッパン</t>
    </rPh>
    <rPh sb="14" eb="16">
      <t>カイケイ</t>
    </rPh>
    <phoneticPr fontId="2"/>
  </si>
  <si>
    <t>三重県市町総合事務組合　共用デジタル地図特別会計</t>
    <rPh sb="3" eb="5">
      <t>シチョウ</t>
    </rPh>
    <rPh sb="5" eb="7">
      <t>ソウゴウ</t>
    </rPh>
    <rPh sb="7" eb="9">
      <t>ジム</t>
    </rPh>
    <rPh sb="12" eb="14">
      <t>キョウヨウ</t>
    </rPh>
    <rPh sb="18" eb="20">
      <t>チズ</t>
    </rPh>
    <rPh sb="20" eb="22">
      <t>トクベツ</t>
    </rPh>
    <rPh sb="22" eb="24">
      <t>カイケイ</t>
    </rPh>
    <phoneticPr fontId="2"/>
  </si>
  <si>
    <t>三重県市町総合事務組合　公平委員会会計</t>
    <rPh sb="0" eb="3">
      <t>ミエケン</t>
    </rPh>
    <rPh sb="3" eb="5">
      <t>シチョウ</t>
    </rPh>
    <rPh sb="5" eb="7">
      <t>ソウゴウ</t>
    </rPh>
    <rPh sb="7" eb="9">
      <t>ジム</t>
    </rPh>
    <rPh sb="9" eb="11">
      <t>クミアイ</t>
    </rPh>
    <rPh sb="12" eb="14">
      <t>コウヘイ</t>
    </rPh>
    <rPh sb="14" eb="17">
      <t>イインカイ</t>
    </rPh>
    <rPh sb="17" eb="19">
      <t>カイケイ</t>
    </rPh>
    <phoneticPr fontId="2"/>
  </si>
  <si>
    <t>三重県市町総合事務組合　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</si>
  <si>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香肌奥伊勢資源化広域連合</t>
  </si>
  <si>
    <t>三重県地方税管理回収機構</t>
  </si>
  <si>
    <t>三重県後期高齢者医療広域連合　一般会計</t>
    <rPh sb="15" eb="17">
      <t>イッパン</t>
    </rPh>
    <rPh sb="17" eb="19">
      <t>カイケイ</t>
    </rPh>
    <phoneticPr fontId="2"/>
  </si>
  <si>
    <t>三重県後期高齢者医療広域連合　後期高齢者医療特別会計</t>
    <rPh sb="15" eb="17">
      <t>コウキ</t>
    </rPh>
    <rPh sb="17" eb="20">
      <t>コウレイシャ</t>
    </rPh>
    <rPh sb="20" eb="22">
      <t>イリョウ</t>
    </rPh>
    <rPh sb="22" eb="24">
      <t>トクベツ</t>
    </rPh>
    <rPh sb="24" eb="26">
      <t>カイケイ</t>
    </rPh>
    <phoneticPr fontId="2"/>
  </si>
  <si>
    <t>松阪市勤労者サービスセンター</t>
    <rPh sb="0" eb="3">
      <t>マツサカシ</t>
    </rPh>
    <rPh sb="3" eb="6">
      <t>キンロウシャ</t>
    </rPh>
    <phoneticPr fontId="2"/>
  </si>
  <si>
    <t>松阪スポーツ振興研修センター</t>
    <rPh sb="0" eb="2">
      <t>マツサカ</t>
    </rPh>
    <rPh sb="6" eb="8">
      <t>シンコウ</t>
    </rPh>
    <rPh sb="8" eb="10">
      <t>ケンシュウ</t>
    </rPh>
    <phoneticPr fontId="2"/>
  </si>
  <si>
    <t>松阪街づくり公社</t>
    <rPh sb="0" eb="2">
      <t>マツサカ</t>
    </rPh>
    <rPh sb="2" eb="3">
      <t>マチ</t>
    </rPh>
    <rPh sb="6" eb="8">
      <t>コウシャ</t>
    </rPh>
    <phoneticPr fontId="2"/>
  </si>
  <si>
    <t>○</t>
    <phoneticPr fontId="2"/>
  </si>
  <si>
    <t>松阪市土地開発公社</t>
    <rPh sb="0" eb="3">
      <t>マツサカシ</t>
    </rPh>
    <rPh sb="3" eb="5">
      <t>トチ</t>
    </rPh>
    <rPh sb="5" eb="7">
      <t>カイハツ</t>
    </rPh>
    <rPh sb="7" eb="9">
      <t>コウシャ</t>
    </rPh>
    <phoneticPr fontId="2"/>
  </si>
  <si>
    <t>飯高観光振興公社</t>
    <rPh sb="0" eb="2">
      <t>イイタカ</t>
    </rPh>
    <rPh sb="2" eb="4">
      <t>カンコウ</t>
    </rPh>
    <rPh sb="4" eb="6">
      <t>シンコウ</t>
    </rPh>
    <rPh sb="6" eb="8">
      <t>コウシャ</t>
    </rPh>
    <phoneticPr fontId="2"/>
  </si>
  <si>
    <t>飯高駅</t>
    <rPh sb="0" eb="2">
      <t>イイタカ</t>
    </rPh>
    <rPh sb="2" eb="3">
      <t>エキ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</si>
</sst>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double">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medium">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8">
    <xf numFmtId="0" fontId="0" fillId="0" borderId="0">
      <alignment vertical="center"/>
    </xf>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xf numFmtId="0" fontId="8" fillId="0" borderId="0">
      <alignment vertical="center"/>
    </xf>
    <xf numFmtId="0" fontId="1" fillId="0" borderId="0">
      <alignment vertical="center"/>
    </xf>
    <xf numFmtId="0" fontId="13"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 fillId="0" borderId="0">
      <alignment vertical="center"/>
    </xf>
    <xf numFmtId="0" fontId="29" fillId="0" borderId="0">
      <alignment vertical="center"/>
    </xf>
    <xf numFmtId="0" fontId="8"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cellStyleXfs>
  <cellXfs count="1183">
    <xf numFmtId="0" fontId="0" fillId="0" borderId="0" xfId="0">
      <alignment vertical="center"/>
    </xf>
    <xf numFmtId="0" fontId="1" fillId="0" borderId="0" xfId="22">
      <alignment vertical="center"/>
    </xf>
    <xf numFmtId="0" fontId="3" fillId="0" borderId="0" xfId="22" applyFont="1">
      <alignment vertical="center"/>
    </xf>
    <xf numFmtId="0" fontId="4" fillId="0" borderId="0" xfId="22" applyFont="1" applyAlignment="1">
      <alignment horizontal="right" vertical="center"/>
    </xf>
    <xf numFmtId="0" fontId="6" fillId="2" borderId="1" xfId="22" applyFont="1" applyFill="1" applyBorder="1" applyAlignment="1"/>
    <xf numFmtId="0" fontId="6" fillId="2" borderId="2" xfId="22" applyFont="1" applyFill="1" applyBorder="1" applyAlignment="1">
      <alignment horizontal="right" vertical="top"/>
    </xf>
    <xf numFmtId="0" fontId="6" fillId="2" borderId="3" xfId="22" applyFont="1" applyFill="1" applyBorder="1" applyAlignment="1">
      <alignment horizontal="right" vertical="top"/>
    </xf>
    <xf numFmtId="0" fontId="6" fillId="2" borderId="4" xfId="22" applyFont="1" applyFill="1" applyBorder="1" applyAlignment="1">
      <alignment horizontal="center" vertical="center"/>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0" borderId="7" xfId="22" applyFont="1" applyFill="1" applyBorder="1" applyAlignment="1">
      <alignment horizontal="center" vertical="center" wrapText="1"/>
    </xf>
    <xf numFmtId="176" fontId="6" fillId="0" borderId="4" xfId="22" applyNumberFormat="1" applyFont="1" applyFill="1" applyBorder="1" applyAlignment="1" applyProtection="1">
      <alignment horizontal="right" vertical="center" wrapText="1"/>
    </xf>
    <xf numFmtId="176" fontId="6" fillId="0" borderId="5" xfId="22" applyNumberFormat="1" applyFont="1" applyFill="1" applyBorder="1" applyAlignment="1" applyProtection="1">
      <alignment horizontal="right" vertical="center" wrapText="1"/>
    </xf>
    <xf numFmtId="176" fontId="6" fillId="0" borderId="8" xfId="22" applyNumberFormat="1" applyFont="1" applyFill="1" applyBorder="1" applyAlignment="1" applyProtection="1">
      <alignment horizontal="right" vertical="center" wrapText="1"/>
    </xf>
    <xf numFmtId="0" fontId="6" fillId="0" borderId="9" xfId="22" applyFont="1" applyFill="1" applyBorder="1" applyAlignment="1">
      <alignment horizontal="center" vertical="center" wrapText="1"/>
    </xf>
    <xf numFmtId="176" fontId="6" fillId="0" borderId="10" xfId="22" applyNumberFormat="1" applyFont="1" applyFill="1" applyBorder="1" applyAlignment="1" applyProtection="1">
      <alignment horizontal="right" vertical="center" wrapText="1"/>
    </xf>
    <xf numFmtId="176" fontId="6" fillId="0" borderId="11" xfId="22" applyNumberFormat="1" applyFont="1" applyFill="1" applyBorder="1" applyAlignment="1" applyProtection="1">
      <alignment horizontal="right" vertical="center" wrapText="1"/>
    </xf>
    <xf numFmtId="176" fontId="6" fillId="0" borderId="12" xfId="22" applyNumberFormat="1" applyFont="1" applyFill="1" applyBorder="1" applyAlignment="1" applyProtection="1">
      <alignment horizontal="right" vertical="center" wrapText="1"/>
    </xf>
    <xf numFmtId="0" fontId="6" fillId="0" borderId="13" xfId="22" applyFont="1" applyFill="1" applyBorder="1" applyAlignment="1">
      <alignment horizontal="center" vertical="center"/>
    </xf>
    <xf numFmtId="176" fontId="6" fillId="0" borderId="14" xfId="22" applyNumberFormat="1" applyFont="1" applyFill="1" applyBorder="1" applyAlignment="1" applyProtection="1">
      <alignment horizontal="right" vertical="center" wrapText="1"/>
    </xf>
    <xf numFmtId="176" fontId="6" fillId="0" borderId="15" xfId="22" applyNumberFormat="1" applyFont="1" applyFill="1" applyBorder="1" applyAlignment="1" applyProtection="1">
      <alignment horizontal="right" vertical="center" wrapText="1"/>
    </xf>
    <xf numFmtId="176" fontId="6" fillId="0" borderId="16" xfId="22" applyNumberFormat="1" applyFont="1" applyFill="1" applyBorder="1" applyAlignment="1" applyProtection="1">
      <alignment horizontal="right" vertical="center" wrapText="1"/>
    </xf>
    <xf numFmtId="0" fontId="6" fillId="0" borderId="0" xfId="37" applyFont="1">
      <alignment vertical="center"/>
    </xf>
    <xf numFmtId="0" fontId="1" fillId="0" borderId="0" xfId="37">
      <alignment vertical="center"/>
    </xf>
    <xf numFmtId="0" fontId="4" fillId="0" borderId="0" xfId="37" applyFont="1" applyAlignment="1">
      <alignment horizontal="right" vertical="center"/>
    </xf>
    <xf numFmtId="0" fontId="6" fillId="3" borderId="1" xfId="37" applyFont="1" applyFill="1" applyBorder="1" applyAlignment="1"/>
    <xf numFmtId="0" fontId="6" fillId="3" borderId="2" xfId="37" applyFont="1" applyFill="1" applyBorder="1" applyAlignment="1">
      <alignment horizontal="right" vertical="top"/>
    </xf>
    <xf numFmtId="0" fontId="6" fillId="3" borderId="3" xfId="37" applyFont="1" applyFill="1" applyBorder="1" applyAlignment="1">
      <alignment horizontal="right" vertical="top"/>
    </xf>
    <xf numFmtId="0" fontId="6" fillId="3" borderId="17" xfId="37" applyFont="1" applyFill="1" applyBorder="1" applyAlignment="1">
      <alignment horizontal="center" vertical="center"/>
    </xf>
    <xf numFmtId="0" fontId="6" fillId="3" borderId="5" xfId="37" applyFont="1" applyFill="1" applyBorder="1" applyAlignment="1">
      <alignment horizontal="center" vertical="center"/>
    </xf>
    <xf numFmtId="0" fontId="6" fillId="3" borderId="8" xfId="37" applyFont="1" applyFill="1" applyBorder="1" applyAlignment="1">
      <alignment horizontal="center" vertical="center"/>
    </xf>
    <xf numFmtId="0" fontId="6" fillId="0" borderId="18" xfId="37" applyFont="1" applyFill="1" applyBorder="1" applyAlignment="1">
      <alignment vertical="center" wrapText="1"/>
    </xf>
    <xf numFmtId="176" fontId="6" fillId="0" borderId="19" xfId="37" applyNumberFormat="1" applyFont="1" applyFill="1" applyBorder="1" applyAlignment="1">
      <alignment horizontal="right" vertical="center"/>
    </xf>
    <xf numFmtId="176" fontId="6" fillId="0" borderId="20" xfId="37" applyNumberFormat="1" applyFont="1" applyFill="1" applyBorder="1" applyAlignment="1">
      <alignment horizontal="right" vertical="center"/>
    </xf>
    <xf numFmtId="176" fontId="6" fillId="0" borderId="21" xfId="37" applyNumberFormat="1" applyFont="1" applyFill="1" applyBorder="1" applyAlignment="1">
      <alignment horizontal="right" vertical="center"/>
    </xf>
    <xf numFmtId="0" fontId="6" fillId="0" borderId="22" xfId="37" applyFont="1" applyFill="1" applyBorder="1" applyAlignment="1">
      <alignment vertical="center"/>
    </xf>
    <xf numFmtId="176" fontId="6" fillId="0" borderId="23" xfId="37" applyNumberFormat="1" applyFont="1" applyFill="1" applyBorder="1" applyAlignment="1">
      <alignment horizontal="right" vertical="center"/>
    </xf>
    <xf numFmtId="176" fontId="6" fillId="0" borderId="24" xfId="37" applyNumberFormat="1" applyFont="1" applyFill="1" applyBorder="1" applyAlignment="1">
      <alignment horizontal="right" vertical="center"/>
    </xf>
    <xf numFmtId="176" fontId="6" fillId="0" borderId="25" xfId="37" applyNumberFormat="1" applyFont="1" applyFill="1" applyBorder="1" applyAlignment="1">
      <alignment horizontal="right" vertical="center"/>
    </xf>
    <xf numFmtId="0" fontId="6" fillId="0" borderId="9" xfId="37" applyFont="1" applyFill="1" applyBorder="1" applyAlignment="1">
      <alignment vertical="center"/>
    </xf>
    <xf numFmtId="0" fontId="6" fillId="0" borderId="13" xfId="37" applyFont="1" applyFill="1" applyBorder="1" applyAlignment="1">
      <alignment vertical="center"/>
    </xf>
    <xf numFmtId="176" fontId="6" fillId="0" borderId="14" xfId="37" applyNumberFormat="1" applyFont="1" applyFill="1" applyBorder="1" applyAlignment="1">
      <alignment horizontal="right" vertical="center"/>
    </xf>
    <xf numFmtId="176" fontId="6" fillId="0" borderId="15" xfId="37" applyNumberFormat="1" applyFont="1" applyFill="1" applyBorder="1" applyAlignment="1">
      <alignment horizontal="right" vertical="center"/>
    </xf>
    <xf numFmtId="176" fontId="6" fillId="0" borderId="16" xfId="37" applyNumberFormat="1" applyFont="1" applyFill="1" applyBorder="1" applyAlignment="1">
      <alignment horizontal="right" vertical="center"/>
    </xf>
    <xf numFmtId="0" fontId="7" fillId="0" borderId="0" xfId="37" applyFont="1" applyFill="1" applyBorder="1" applyAlignment="1"/>
    <xf numFmtId="0" fontId="7" fillId="0" borderId="0" xfId="37" applyNumberFormat="1" applyFont="1" applyFill="1" applyBorder="1" applyAlignment="1">
      <alignment vertical="center" wrapText="1"/>
    </xf>
    <xf numFmtId="0" fontId="7" fillId="0" borderId="0" xfId="37" applyNumberFormat="1" applyFont="1" applyBorder="1" applyAlignment="1">
      <alignment vertical="center" wrapText="1"/>
    </xf>
    <xf numFmtId="0" fontId="6" fillId="0" borderId="0" xfId="37" applyNumberFormat="1" applyFont="1" applyFill="1" applyBorder="1" applyAlignment="1">
      <alignment vertical="center"/>
    </xf>
    <xf numFmtId="0" fontId="3" fillId="0" borderId="0" xfId="24" applyFont="1">
      <alignment vertical="center"/>
    </xf>
    <xf numFmtId="0" fontId="1" fillId="0" borderId="0" xfId="24">
      <alignment vertical="center"/>
    </xf>
    <xf numFmtId="0" fontId="4" fillId="0" borderId="0" xfId="24" applyFont="1" applyAlignment="1">
      <alignment horizontal="center" vertical="center"/>
    </xf>
    <xf numFmtId="0" fontId="7" fillId="2" borderId="1" xfId="24" applyFont="1" applyFill="1" applyBorder="1" applyAlignment="1"/>
    <xf numFmtId="0" fontId="7" fillId="2" borderId="2" xfId="24" applyFont="1" applyFill="1" applyBorder="1" applyAlignment="1"/>
    <xf numFmtId="0" fontId="7" fillId="2" borderId="2" xfId="24" applyFont="1" applyFill="1" applyBorder="1" applyAlignment="1">
      <alignment horizontal="right" vertical="center"/>
    </xf>
    <xf numFmtId="0" fontId="7" fillId="2" borderId="3" xfId="24" applyFont="1" applyFill="1" applyBorder="1" applyAlignment="1">
      <alignment horizontal="right" vertical="top"/>
    </xf>
    <xf numFmtId="0" fontId="7" fillId="2" borderId="17" xfId="24" applyFont="1" applyFill="1" applyBorder="1" applyAlignment="1">
      <alignment horizontal="center" vertical="center"/>
    </xf>
    <xf numFmtId="0" fontId="7" fillId="2" borderId="5" xfId="24" applyFont="1" applyFill="1" applyBorder="1" applyAlignment="1">
      <alignment horizontal="center" vertical="center"/>
    </xf>
    <xf numFmtId="0" fontId="7" fillId="2" borderId="6" xfId="24" applyFont="1" applyFill="1" applyBorder="1" applyAlignment="1">
      <alignment horizontal="center" vertical="center"/>
    </xf>
    <xf numFmtId="0" fontId="7" fillId="0" borderId="26" xfId="24" applyFont="1" applyFill="1" applyBorder="1" applyAlignment="1">
      <alignment vertical="center" wrapText="1"/>
    </xf>
    <xf numFmtId="177" fontId="7" fillId="0" borderId="19" xfId="24" applyNumberFormat="1" applyFont="1" applyFill="1" applyBorder="1" applyAlignment="1" applyProtection="1">
      <alignment horizontal="right" vertical="center"/>
    </xf>
    <xf numFmtId="177" fontId="7" fillId="0" borderId="20" xfId="24" applyNumberFormat="1" applyFont="1" applyFill="1" applyBorder="1" applyAlignment="1" applyProtection="1">
      <alignment horizontal="right" vertical="center"/>
    </xf>
    <xf numFmtId="177" fontId="7" fillId="0" borderId="21" xfId="24" applyNumberFormat="1" applyFont="1" applyFill="1" applyBorder="1" applyAlignment="1" applyProtection="1">
      <alignment horizontal="right" vertical="center"/>
    </xf>
    <xf numFmtId="0" fontId="7" fillId="0" borderId="27" xfId="24" applyFont="1" applyFill="1" applyBorder="1" applyAlignment="1">
      <alignment vertical="center"/>
    </xf>
    <xf numFmtId="177" fontId="7" fillId="0" borderId="23" xfId="24" applyNumberFormat="1" applyFont="1" applyFill="1" applyBorder="1" applyAlignment="1" applyProtection="1">
      <alignment horizontal="right" vertical="center"/>
    </xf>
    <xf numFmtId="177" fontId="7" fillId="0" borderId="24" xfId="24" applyNumberFormat="1" applyFont="1" applyFill="1" applyBorder="1" applyAlignment="1" applyProtection="1">
      <alignment horizontal="right" vertical="center"/>
    </xf>
    <xf numFmtId="177" fontId="7" fillId="0" borderId="25" xfId="24" applyNumberFormat="1" applyFont="1" applyFill="1" applyBorder="1" applyAlignment="1" applyProtection="1">
      <alignment horizontal="right" vertical="center"/>
    </xf>
    <xf numFmtId="0" fontId="7" fillId="0" borderId="28" xfId="24" applyFont="1" applyFill="1" applyBorder="1" applyAlignment="1">
      <alignment vertical="center"/>
    </xf>
    <xf numFmtId="0" fontId="7" fillId="0" borderId="29" xfId="24" applyFont="1" applyFill="1" applyBorder="1" applyAlignment="1">
      <alignment vertical="center"/>
    </xf>
    <xf numFmtId="177" fontId="7" fillId="0" borderId="14" xfId="24" applyNumberFormat="1" applyFont="1" applyFill="1" applyBorder="1" applyAlignment="1" applyProtection="1">
      <alignment horizontal="right" vertical="center"/>
    </xf>
    <xf numFmtId="177" fontId="7" fillId="0" borderId="15" xfId="24" applyNumberFormat="1" applyFont="1" applyFill="1" applyBorder="1" applyAlignment="1" applyProtection="1">
      <alignment horizontal="right" vertical="center"/>
    </xf>
    <xf numFmtId="177" fontId="7" fillId="0" borderId="16" xfId="24" applyNumberFormat="1" applyFont="1" applyFill="1" applyBorder="1" applyAlignment="1" applyProtection="1">
      <alignment horizontal="right" vertical="center"/>
    </xf>
    <xf numFmtId="0" fontId="7" fillId="0" borderId="0" xfId="24" applyFont="1" applyAlignment="1"/>
    <xf numFmtId="0" fontId="1" fillId="0" borderId="0" xfId="23">
      <alignment vertical="center"/>
    </xf>
    <xf numFmtId="0" fontId="4" fillId="0" borderId="0" xfId="23" applyFont="1" applyAlignment="1">
      <alignment horizontal="center" vertical="center"/>
    </xf>
    <xf numFmtId="0" fontId="7" fillId="2" borderId="1" xfId="23" applyFont="1" applyFill="1" applyBorder="1" applyAlignment="1"/>
    <xf numFmtId="0" fontId="7" fillId="2" borderId="2" xfId="23" applyFont="1" applyFill="1" applyBorder="1" applyAlignment="1"/>
    <xf numFmtId="0" fontId="7" fillId="2" borderId="2" xfId="23" applyFont="1" applyFill="1" applyBorder="1" applyAlignment="1">
      <alignment horizontal="right" vertical="center"/>
    </xf>
    <xf numFmtId="0" fontId="7" fillId="2" borderId="3" xfId="23" applyFont="1" applyFill="1" applyBorder="1" applyAlignment="1">
      <alignment horizontal="right" vertical="top"/>
    </xf>
    <xf numFmtId="0" fontId="7" fillId="2" borderId="17" xfId="23" applyFont="1" applyFill="1" applyBorder="1" applyAlignment="1">
      <alignment horizontal="center" vertical="center"/>
    </xf>
    <xf numFmtId="0" fontId="7" fillId="2" borderId="5" xfId="23" applyFont="1" applyFill="1" applyBorder="1" applyAlignment="1">
      <alignment horizontal="center" vertical="center"/>
    </xf>
    <xf numFmtId="0" fontId="7" fillId="2" borderId="8" xfId="23" applyFont="1" applyFill="1" applyBorder="1" applyAlignment="1">
      <alignment horizontal="center" vertical="center"/>
    </xf>
    <xf numFmtId="0" fontId="7" fillId="0" borderId="26" xfId="23" applyFont="1" applyFill="1" applyBorder="1" applyAlignment="1">
      <alignment vertical="center" wrapText="1"/>
    </xf>
    <xf numFmtId="177" fontId="7" fillId="0" borderId="19" xfId="23" applyNumberFormat="1" applyFont="1" applyFill="1" applyBorder="1" applyAlignment="1" applyProtection="1">
      <alignment horizontal="right" vertical="center"/>
    </xf>
    <xf numFmtId="177" fontId="7" fillId="0" borderId="20" xfId="23" applyNumberFormat="1" applyFont="1" applyFill="1" applyBorder="1" applyAlignment="1" applyProtection="1">
      <alignment horizontal="right" vertical="center"/>
    </xf>
    <xf numFmtId="177" fontId="7" fillId="0" borderId="21" xfId="23" applyNumberFormat="1" applyFont="1" applyFill="1" applyBorder="1" applyAlignment="1" applyProtection="1">
      <alignment horizontal="right" vertical="center"/>
    </xf>
    <xf numFmtId="0" fontId="7" fillId="0" borderId="27" xfId="23" applyFont="1" applyFill="1" applyBorder="1" applyAlignment="1">
      <alignment vertical="center"/>
    </xf>
    <xf numFmtId="177" fontId="7" fillId="0" borderId="23" xfId="23" applyNumberFormat="1" applyFont="1" applyFill="1" applyBorder="1" applyAlignment="1" applyProtection="1">
      <alignment horizontal="right" vertical="center"/>
    </xf>
    <xf numFmtId="177" fontId="7" fillId="0" borderId="24" xfId="23" applyNumberFormat="1" applyFont="1" applyFill="1" applyBorder="1" applyAlignment="1" applyProtection="1">
      <alignment horizontal="right" vertical="center"/>
    </xf>
    <xf numFmtId="177" fontId="7" fillId="0" borderId="25" xfId="23" applyNumberFormat="1" applyFont="1" applyFill="1" applyBorder="1" applyAlignment="1" applyProtection="1">
      <alignment horizontal="right" vertical="center"/>
    </xf>
    <xf numFmtId="0" fontId="7" fillId="0" borderId="27" xfId="23" applyFont="1" applyFill="1" applyBorder="1" applyAlignment="1">
      <alignment vertical="center" wrapText="1"/>
    </xf>
    <xf numFmtId="0" fontId="7" fillId="0" borderId="29" xfId="23" applyFont="1" applyFill="1" applyBorder="1" applyAlignment="1">
      <alignment vertical="center"/>
    </xf>
    <xf numFmtId="177" fontId="7" fillId="0" borderId="14" xfId="23" applyNumberFormat="1" applyFont="1" applyFill="1" applyBorder="1" applyAlignment="1" applyProtection="1">
      <alignment horizontal="right" vertical="center"/>
    </xf>
    <xf numFmtId="177" fontId="7" fillId="0" borderId="15" xfId="23" applyNumberFormat="1" applyFont="1" applyFill="1" applyBorder="1" applyAlignment="1" applyProtection="1">
      <alignment horizontal="right" vertical="center"/>
    </xf>
    <xf numFmtId="177" fontId="7" fillId="0" borderId="16" xfId="23" applyNumberFormat="1" applyFont="1" applyFill="1" applyBorder="1" applyAlignment="1" applyProtection="1">
      <alignment horizontal="right" vertical="center"/>
    </xf>
    <xf numFmtId="0" fontId="7" fillId="0" borderId="0" xfId="23" applyFont="1" applyFill="1" applyBorder="1" applyAlignment="1"/>
    <xf numFmtId="0" fontId="7" fillId="0" borderId="0" xfId="23" applyFont="1" applyFill="1" applyBorder="1" applyAlignment="1">
      <alignment vertical="center"/>
    </xf>
    <xf numFmtId="0" fontId="7" fillId="0" borderId="0" xfId="23" applyFont="1" applyFill="1" applyBorder="1" applyAlignment="1">
      <alignment horizontal="left" vertical="center"/>
    </xf>
    <xf numFmtId="177" fontId="7" fillId="0" borderId="0" xfId="23" applyNumberFormat="1" applyFont="1" applyFill="1" applyBorder="1" applyAlignment="1" applyProtection="1">
      <alignment horizontal="right" vertical="center"/>
    </xf>
    <xf numFmtId="178" fontId="9" fillId="0" borderId="28" xfId="10" applyNumberFormat="1" applyFont="1" applyBorder="1" applyAlignment="1">
      <alignment vertical="center"/>
    </xf>
    <xf numFmtId="178" fontId="9" fillId="0" borderId="30" xfId="10" applyNumberFormat="1" applyFont="1" applyBorder="1" applyAlignment="1">
      <alignment vertical="center"/>
    </xf>
    <xf numFmtId="178" fontId="9" fillId="0" borderId="11" xfId="10" applyNumberFormat="1" applyFont="1" applyBorder="1" applyAlignment="1">
      <alignment horizontal="center" vertical="center" wrapText="1"/>
    </xf>
    <xf numFmtId="178" fontId="9" fillId="0" borderId="27" xfId="10" applyNumberFormat="1" applyFont="1" applyBorder="1" applyAlignment="1">
      <alignment horizontal="center" vertical="center"/>
    </xf>
    <xf numFmtId="178" fontId="9" fillId="0" borderId="31" xfId="10" applyNumberFormat="1" applyFont="1" applyBorder="1" applyAlignment="1">
      <alignment horizontal="center" vertical="center"/>
    </xf>
    <xf numFmtId="178" fontId="9" fillId="0" borderId="32" xfId="10" applyNumberFormat="1" applyFont="1" applyBorder="1" applyAlignment="1">
      <alignment horizontal="center" vertical="center"/>
    </xf>
    <xf numFmtId="0" fontId="8" fillId="0" borderId="0" xfId="10"/>
    <xf numFmtId="178" fontId="9" fillId="0" borderId="26" xfId="10" applyNumberFormat="1" applyFont="1" applyBorder="1" applyAlignment="1">
      <alignment vertical="center"/>
    </xf>
    <xf numFmtId="178" fontId="9" fillId="0" borderId="33" xfId="10" applyNumberFormat="1" applyFont="1" applyBorder="1" applyAlignment="1">
      <alignment vertical="center"/>
    </xf>
    <xf numFmtId="0" fontId="8" fillId="0" borderId="34" xfId="10" applyFont="1" applyBorder="1" applyAlignment="1">
      <alignment vertical="center"/>
    </xf>
    <xf numFmtId="178" fontId="9" fillId="0" borderId="28" xfId="10" applyNumberFormat="1" applyFont="1" applyBorder="1" applyAlignment="1">
      <alignment horizontal="center" vertical="center"/>
    </xf>
    <xf numFmtId="178" fontId="9" fillId="0" borderId="35" xfId="10" applyNumberFormat="1" applyFont="1" applyBorder="1" applyAlignment="1">
      <alignment horizontal="center" vertical="center" wrapText="1"/>
    </xf>
    <xf numFmtId="178" fontId="9" fillId="0" borderId="36" xfId="10" applyNumberFormat="1" applyFont="1" applyBorder="1" applyAlignment="1">
      <alignment horizontal="center" vertical="center"/>
    </xf>
    <xf numFmtId="178" fontId="9" fillId="0" borderId="37" xfId="10" applyNumberFormat="1" applyFont="1" applyBorder="1" applyAlignment="1">
      <alignment horizontal="center" vertical="center" wrapText="1"/>
    </xf>
    <xf numFmtId="178" fontId="9" fillId="0" borderId="24" xfId="10" applyNumberFormat="1" applyFont="1" applyBorder="1" applyAlignment="1">
      <alignment horizontal="center" vertical="center"/>
    </xf>
    <xf numFmtId="178" fontId="9" fillId="0" borderId="30" xfId="10" applyNumberFormat="1" applyFont="1" applyBorder="1" applyAlignment="1">
      <alignment horizontal="center" vertical="center"/>
    </xf>
    <xf numFmtId="179" fontId="9" fillId="0" borderId="11" xfId="10" applyNumberFormat="1" applyFont="1" applyFill="1" applyBorder="1" applyAlignment="1">
      <alignment vertical="center"/>
    </xf>
    <xf numFmtId="179" fontId="9" fillId="0" borderId="28" xfId="10" applyNumberFormat="1" applyFont="1" applyFill="1" applyBorder="1" applyAlignment="1">
      <alignment vertical="center"/>
    </xf>
    <xf numFmtId="180" fontId="9" fillId="0" borderId="38" xfId="10" applyNumberFormat="1" applyFont="1" applyFill="1" applyBorder="1" applyAlignment="1">
      <alignment vertical="center"/>
    </xf>
    <xf numFmtId="179" fontId="9" fillId="0" borderId="36" xfId="10" applyNumberFormat="1" applyFont="1" applyFill="1" applyBorder="1" applyAlignment="1">
      <alignment vertical="center"/>
    </xf>
    <xf numFmtId="180" fontId="9" fillId="0" borderId="39" xfId="10" applyNumberFormat="1" applyFont="1" applyFill="1" applyBorder="1" applyAlignment="1">
      <alignment vertical="center"/>
    </xf>
    <xf numFmtId="180" fontId="9" fillId="0" borderId="11" xfId="10" applyNumberFormat="1" applyFont="1" applyBorder="1" applyAlignment="1">
      <alignment vertical="center"/>
    </xf>
    <xf numFmtId="178" fontId="9" fillId="0" borderId="26" xfId="10" applyNumberFormat="1" applyFont="1" applyBorder="1" applyAlignment="1">
      <alignment horizontal="center" vertical="center"/>
    </xf>
    <xf numFmtId="178" fontId="9" fillId="0" borderId="40" xfId="10" applyNumberFormat="1" applyFont="1" applyBorder="1" applyAlignment="1">
      <alignment horizontal="center" vertical="center"/>
    </xf>
    <xf numFmtId="179" fontId="9" fillId="0" borderId="41" xfId="10" applyNumberFormat="1" applyFont="1" applyFill="1" applyBorder="1" applyAlignment="1">
      <alignment vertical="center"/>
    </xf>
    <xf numFmtId="179" fontId="9" fillId="0" borderId="42" xfId="10" applyNumberFormat="1" applyFont="1" applyFill="1" applyBorder="1" applyAlignment="1">
      <alignment vertical="center"/>
    </xf>
    <xf numFmtId="180" fontId="9" fillId="0" borderId="40" xfId="10" applyNumberFormat="1" applyFont="1" applyFill="1" applyBorder="1" applyAlignment="1">
      <alignment vertical="center"/>
    </xf>
    <xf numFmtId="179" fontId="9" fillId="0" borderId="43" xfId="10" applyNumberFormat="1" applyFont="1" applyFill="1" applyBorder="1" applyAlignment="1">
      <alignment vertical="center"/>
    </xf>
    <xf numFmtId="180" fontId="9" fillId="0" borderId="44" xfId="10" applyNumberFormat="1" applyFont="1" applyFill="1" applyBorder="1" applyAlignment="1">
      <alignment vertical="center"/>
    </xf>
    <xf numFmtId="180" fontId="9" fillId="0" borderId="41" xfId="10" applyNumberFormat="1" applyFont="1" applyBorder="1" applyAlignment="1">
      <alignment vertical="center"/>
    </xf>
    <xf numFmtId="179" fontId="9" fillId="0" borderId="41" xfId="10" applyNumberFormat="1" applyFont="1" applyFill="1" applyBorder="1" applyAlignment="1">
      <alignment vertical="center" wrapText="1"/>
    </xf>
    <xf numFmtId="179" fontId="9" fillId="0" borderId="11" xfId="10" applyNumberFormat="1" applyFont="1" applyBorder="1" applyAlignment="1">
      <alignment vertical="center"/>
    </xf>
    <xf numFmtId="179" fontId="9" fillId="0" borderId="28" xfId="10" applyNumberFormat="1" applyFont="1" applyBorder="1" applyAlignment="1">
      <alignment vertical="center"/>
    </xf>
    <xf numFmtId="180" fontId="9" fillId="0" borderId="38" xfId="10" applyNumberFormat="1" applyFont="1" applyBorder="1" applyAlignment="1">
      <alignment vertical="center"/>
    </xf>
    <xf numFmtId="179" fontId="9" fillId="0" borderId="36" xfId="10" applyNumberFormat="1" applyFont="1" applyBorder="1" applyAlignment="1">
      <alignment vertical="center"/>
    </xf>
    <xf numFmtId="180" fontId="9" fillId="0" borderId="45" xfId="10" applyNumberFormat="1" applyFont="1" applyBorder="1" applyAlignment="1">
      <alignment vertical="center"/>
    </xf>
    <xf numFmtId="0" fontId="8" fillId="0" borderId="24" xfId="10" applyBorder="1"/>
    <xf numFmtId="0" fontId="8" fillId="0" borderId="24" xfId="10" applyBorder="1" applyAlignment="1">
      <alignment vertical="center"/>
    </xf>
    <xf numFmtId="0" fontId="10" fillId="0" borderId="24" xfId="10" applyFont="1" applyBorder="1"/>
    <xf numFmtId="0" fontId="13" fillId="0" borderId="0" xfId="27" applyFont="1" applyFill="1">
      <alignment vertical="center"/>
    </xf>
    <xf numFmtId="49" fontId="13" fillId="0" borderId="0" xfId="27" applyNumberFormat="1" applyFont="1" applyFill="1">
      <alignment vertical="center"/>
    </xf>
    <xf numFmtId="0" fontId="13" fillId="0" borderId="0" xfId="27" applyFont="1">
      <alignment vertical="center"/>
    </xf>
    <xf numFmtId="0" fontId="15" fillId="0" borderId="0" xfId="27" applyFont="1" applyFill="1">
      <alignment vertical="center"/>
    </xf>
    <xf numFmtId="0" fontId="16" fillId="0" borderId="0" xfId="27" applyFont="1" applyFill="1">
      <alignment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4" fontId="13" fillId="0" borderId="46" xfId="27" applyNumberFormat="1" applyFont="1" applyFill="1" applyBorder="1" applyAlignment="1">
      <alignment horizontal="right" vertical="center"/>
    </xf>
    <xf numFmtId="184" fontId="13" fillId="0" borderId="47" xfId="27" applyNumberFormat="1" applyFont="1" applyFill="1" applyBorder="1" applyAlignment="1">
      <alignment horizontal="right" vertical="center"/>
    </xf>
    <xf numFmtId="184" fontId="13" fillId="0" borderId="48" xfId="27" applyNumberFormat="1" applyFont="1" applyFill="1" applyBorder="1" applyAlignment="1">
      <alignment horizontal="right" vertical="center"/>
    </xf>
    <xf numFmtId="0" fontId="12" fillId="0" borderId="34" xfId="28" applyFont="1" applyFill="1" applyBorder="1" applyAlignment="1">
      <alignment vertical="center"/>
    </xf>
    <xf numFmtId="184" fontId="13" fillId="0" borderId="46" xfId="27" applyNumberFormat="1" applyFont="1" applyFill="1" applyBorder="1" applyAlignment="1">
      <alignment vertical="center"/>
    </xf>
    <xf numFmtId="184" fontId="13" fillId="0" borderId="47" xfId="27" applyNumberFormat="1" applyFont="1" applyFill="1" applyBorder="1" applyAlignment="1">
      <alignment vertical="center"/>
    </xf>
    <xf numFmtId="184" fontId="13" fillId="0" borderId="48" xfId="27" applyNumberFormat="1" applyFont="1" applyFill="1" applyBorder="1" applyAlignment="1">
      <alignment vertical="center"/>
    </xf>
    <xf numFmtId="0" fontId="13" fillId="0" borderId="7" xfId="27" applyFont="1" applyFill="1" applyBorder="1" applyAlignment="1">
      <alignment horizontal="left" vertical="center"/>
    </xf>
    <xf numFmtId="0" fontId="12" fillId="0" borderId="49" xfId="28" applyFont="1" applyFill="1" applyBorder="1" applyAlignment="1">
      <alignment horizontal="center" vertical="center"/>
    </xf>
    <xf numFmtId="0" fontId="13" fillId="0" borderId="7" xfId="27" applyFont="1" applyFill="1" applyBorder="1" applyAlignment="1">
      <alignment horizontal="center" vertical="center"/>
    </xf>
    <xf numFmtId="0" fontId="13" fillId="0" borderId="50" xfId="27" applyFont="1" applyFill="1" applyBorder="1" applyAlignment="1">
      <alignment horizontal="center" vertical="center"/>
    </xf>
    <xf numFmtId="0" fontId="18" fillId="0" borderId="51" xfId="27" applyFont="1" applyFill="1" applyBorder="1" applyAlignment="1">
      <alignment vertical="center" wrapText="1"/>
    </xf>
    <xf numFmtId="0" fontId="18" fillId="0" borderId="52" xfId="27" applyFont="1" applyFill="1" applyBorder="1" applyAlignment="1">
      <alignment vertical="center" wrapText="1"/>
    </xf>
    <xf numFmtId="181" fontId="13" fillId="0" borderId="50" xfId="27" applyNumberFormat="1" applyFont="1" applyFill="1" applyBorder="1" applyAlignment="1">
      <alignment vertical="center"/>
    </xf>
    <xf numFmtId="181" fontId="13" fillId="0" borderId="51" xfId="27" applyNumberFormat="1" applyFont="1" applyFill="1" applyBorder="1" applyAlignment="1">
      <alignment vertical="center"/>
    </xf>
    <xf numFmtId="181" fontId="13" fillId="0" borderId="52" xfId="27" applyNumberFormat="1" applyFont="1" applyFill="1" applyBorder="1" applyAlignment="1">
      <alignment vertical="center"/>
    </xf>
    <xf numFmtId="0" fontId="13" fillId="0" borderId="7" xfId="27" applyFont="1" applyFill="1" applyBorder="1">
      <alignment vertical="center"/>
    </xf>
    <xf numFmtId="0" fontId="13" fillId="0" borderId="0" xfId="27" applyFont="1" applyFill="1" applyBorder="1">
      <alignment vertical="center"/>
    </xf>
    <xf numFmtId="0" fontId="13" fillId="0" borderId="53" xfId="27" applyFont="1" applyFill="1" applyBorder="1">
      <alignment vertical="center"/>
    </xf>
    <xf numFmtId="49" fontId="13" fillId="0" borderId="7" xfId="27" applyNumberFormat="1" applyFont="1" applyFill="1" applyBorder="1">
      <alignment vertical="center"/>
    </xf>
    <xf numFmtId="49" fontId="13" fillId="0" borderId="0" xfId="27" applyNumberFormat="1" applyFont="1" applyFill="1" applyBorder="1">
      <alignment vertical="center"/>
    </xf>
    <xf numFmtId="0" fontId="13" fillId="0" borderId="0" xfId="27" applyFont="1" applyFill="1" applyBorder="1" applyAlignment="1">
      <alignment vertical="center"/>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0" fontId="13" fillId="0" borderId="53" xfId="27" applyFont="1" applyFill="1" applyBorder="1" applyAlignment="1">
      <alignment horizontal="center" vertical="center"/>
    </xf>
    <xf numFmtId="0" fontId="13" fillId="0" borderId="50" xfId="27" applyFont="1" applyFill="1" applyBorder="1">
      <alignment vertical="center"/>
    </xf>
    <xf numFmtId="0" fontId="13" fillId="0" borderId="51" xfId="27" applyFont="1" applyFill="1" applyBorder="1">
      <alignment vertical="center"/>
    </xf>
    <xf numFmtId="0" fontId="13" fillId="0" borderId="52" xfId="27" applyFont="1" applyFill="1" applyBorder="1">
      <alignment vertical="center"/>
    </xf>
    <xf numFmtId="0" fontId="13" fillId="0" borderId="0" xfId="13" applyFont="1" applyFill="1">
      <alignment vertical="center"/>
    </xf>
    <xf numFmtId="49" fontId="21" fillId="0" borderId="0" xfId="17" applyNumberFormat="1" applyFont="1">
      <alignment vertical="center"/>
    </xf>
    <xf numFmtId="49" fontId="13" fillId="0" borderId="0" xfId="17" applyNumberFormat="1" applyFont="1">
      <alignment vertical="center"/>
    </xf>
    <xf numFmtId="49" fontId="13" fillId="0" borderId="0" xfId="17" applyNumberFormat="1" applyFont="1" applyFill="1">
      <alignment vertical="center"/>
    </xf>
    <xf numFmtId="0" fontId="13" fillId="0" borderId="0" xfId="17" applyFont="1">
      <alignment vertical="center"/>
    </xf>
    <xf numFmtId="0" fontId="22" fillId="0" borderId="0" xfId="17" applyFont="1">
      <alignment vertical="center"/>
    </xf>
    <xf numFmtId="0" fontId="3" fillId="0" borderId="37" xfId="17" applyFont="1" applyBorder="1" applyAlignment="1">
      <alignment horizontal="center" vertical="center"/>
    </xf>
    <xf numFmtId="0" fontId="3" fillId="0" borderId="37" xfId="17" applyFont="1" applyBorder="1" applyAlignment="1">
      <alignment vertical="center"/>
    </xf>
    <xf numFmtId="0" fontId="13" fillId="0" borderId="0" xfId="17" applyFont="1" applyBorder="1">
      <alignment vertical="center"/>
    </xf>
    <xf numFmtId="0" fontId="13" fillId="0" borderId="45" xfId="17" applyFont="1" applyBorder="1">
      <alignment vertical="center"/>
    </xf>
    <xf numFmtId="0" fontId="13" fillId="0" borderId="37" xfId="17" applyFont="1" applyBorder="1">
      <alignment vertical="center"/>
    </xf>
    <xf numFmtId="0" fontId="13" fillId="0" borderId="28" xfId="17" applyFont="1" applyBorder="1" applyAlignment="1">
      <alignment horizontal="center" vertical="center"/>
    </xf>
    <xf numFmtId="0" fontId="13" fillId="0" borderId="45" xfId="17" applyFont="1" applyBorder="1" applyAlignment="1">
      <alignment horizontal="center" vertical="center"/>
    </xf>
    <xf numFmtId="0" fontId="13" fillId="0" borderId="54" xfId="17" applyFont="1" applyBorder="1" applyAlignment="1">
      <alignment horizontal="center" vertical="center"/>
    </xf>
    <xf numFmtId="0" fontId="13" fillId="0" borderId="0" xfId="17" applyFont="1" applyFill="1" applyBorder="1" applyAlignment="1">
      <alignment horizontal="center" vertical="center" wrapText="1"/>
    </xf>
    <xf numFmtId="0" fontId="13" fillId="0" borderId="0" xfId="17" applyFont="1" applyBorder="1" applyAlignment="1">
      <alignment horizontal="center" vertical="center"/>
    </xf>
    <xf numFmtId="0" fontId="13" fillId="0" borderId="37" xfId="17" applyFont="1" applyFill="1" applyBorder="1" applyAlignment="1">
      <alignment horizontal="center" vertical="center" wrapText="1"/>
    </xf>
    <xf numFmtId="0" fontId="13" fillId="0" borderId="0" xfId="17" applyFont="1" applyFill="1">
      <alignment vertical="center"/>
    </xf>
    <xf numFmtId="0" fontId="12" fillId="0" borderId="0" xfId="17" applyFont="1" applyBorder="1">
      <alignment vertical="center"/>
    </xf>
    <xf numFmtId="0" fontId="12" fillId="0" borderId="0" xfId="17" applyFont="1">
      <alignment vertical="center"/>
    </xf>
    <xf numFmtId="49" fontId="13" fillId="4" borderId="0" xfId="30" applyNumberFormat="1" applyFont="1" applyFill="1" applyProtection="1">
      <alignment vertical="center"/>
    </xf>
    <xf numFmtId="0" fontId="13" fillId="4" borderId="0" xfId="30" applyFont="1" applyFill="1" applyProtection="1">
      <alignment vertical="center"/>
    </xf>
    <xf numFmtId="0" fontId="13" fillId="4" borderId="0" xfId="30" applyFont="1" applyFill="1" applyBorder="1" applyAlignment="1" applyProtection="1">
      <alignment vertical="center"/>
    </xf>
    <xf numFmtId="0" fontId="13" fillId="4" borderId="51" xfId="30" applyFont="1" applyFill="1" applyBorder="1" applyProtection="1">
      <alignment vertical="center"/>
    </xf>
    <xf numFmtId="0" fontId="1" fillId="4" borderId="0" xfId="35" applyFill="1" applyProtection="1">
      <alignment vertical="center"/>
    </xf>
    <xf numFmtId="0" fontId="1" fillId="0" borderId="0" xfId="35" applyProtection="1">
      <alignment vertical="center"/>
    </xf>
    <xf numFmtId="0" fontId="23" fillId="4" borderId="0" xfId="30" applyFont="1" applyFill="1" applyAlignment="1" applyProtection="1">
      <alignment vertical="center"/>
    </xf>
    <xf numFmtId="0" fontId="13" fillId="4" borderId="0" xfId="30" applyFont="1" applyFill="1" applyAlignment="1" applyProtection="1">
      <alignment vertical="center"/>
    </xf>
    <xf numFmtId="0" fontId="1" fillId="4" borderId="0" xfId="35" applyFill="1" applyAlignment="1" applyProtection="1">
      <alignment vertical="center"/>
    </xf>
    <xf numFmtId="0" fontId="1" fillId="0" borderId="0" xfId="35" applyAlignment="1" applyProtection="1">
      <alignment vertical="center"/>
    </xf>
    <xf numFmtId="0" fontId="25" fillId="4" borderId="0" xfId="30" applyFont="1" applyFill="1" applyProtection="1">
      <alignment vertical="center"/>
    </xf>
    <xf numFmtId="0" fontId="26" fillId="4" borderId="0" xfId="30" applyFont="1" applyFill="1" applyProtection="1">
      <alignment vertical="center"/>
    </xf>
    <xf numFmtId="0" fontId="26" fillId="4" borderId="0" xfId="35" applyFont="1" applyFill="1" applyProtection="1">
      <alignment vertical="center"/>
    </xf>
    <xf numFmtId="0" fontId="26" fillId="0" borderId="0" xfId="35" applyFont="1" applyProtection="1">
      <alignment vertical="center"/>
    </xf>
    <xf numFmtId="0" fontId="25" fillId="4" borderId="0" xfId="30" applyFont="1" applyFill="1" applyBorder="1" applyProtection="1">
      <alignment vertical="center"/>
    </xf>
    <xf numFmtId="0" fontId="26" fillId="4" borderId="0" xfId="30" applyFont="1" applyFill="1" applyBorder="1" applyProtection="1">
      <alignment vertical="center"/>
    </xf>
    <xf numFmtId="0" fontId="25" fillId="0" borderId="55" xfId="30" applyFont="1" applyBorder="1" applyAlignment="1" applyProtection="1">
      <alignment horizontal="center" vertical="center" shrinkToFit="1"/>
      <protection locked="0"/>
    </xf>
    <xf numFmtId="0" fontId="25" fillId="0" borderId="55" xfId="30" applyFont="1" applyFill="1" applyBorder="1" applyAlignment="1" applyProtection="1">
      <alignment horizontal="center" vertical="center" shrinkToFit="1"/>
      <protection locked="0"/>
    </xf>
    <xf numFmtId="0" fontId="25" fillId="0" borderId="56" xfId="29" applyFont="1" applyBorder="1" applyAlignment="1" applyProtection="1">
      <alignment horizontal="center" vertical="center" shrinkToFit="1"/>
      <protection locked="0"/>
    </xf>
    <xf numFmtId="0" fontId="25" fillId="0" borderId="57" xfId="30" applyFont="1" applyBorder="1" applyAlignment="1" applyProtection="1">
      <alignment horizontal="center" vertical="center" shrinkToFit="1"/>
      <protection locked="0"/>
    </xf>
    <xf numFmtId="0" fontId="25" fillId="0" borderId="57" xfId="30" applyFont="1" applyFill="1" applyBorder="1" applyAlignment="1" applyProtection="1">
      <alignment horizontal="center" vertical="center" shrinkToFit="1"/>
      <protection locked="0"/>
    </xf>
    <xf numFmtId="0" fontId="25" fillId="0" borderId="58" xfId="29" applyFont="1" applyBorder="1" applyAlignment="1" applyProtection="1">
      <alignment horizontal="center" vertical="center" shrinkToFit="1"/>
      <protection locked="0"/>
    </xf>
    <xf numFmtId="0" fontId="25" fillId="5" borderId="14" xfId="30" applyFont="1" applyFill="1" applyBorder="1" applyAlignment="1" applyProtection="1">
      <alignment horizontal="center" vertical="center" shrinkToFit="1"/>
      <protection locked="0"/>
    </xf>
    <xf numFmtId="0" fontId="19" fillId="4" borderId="0" xfId="30" applyFont="1" applyFill="1" applyProtection="1">
      <alignment vertical="center"/>
    </xf>
    <xf numFmtId="0" fontId="25" fillId="0" borderId="59" xfId="30" applyFont="1" applyBorder="1" applyAlignment="1" applyProtection="1">
      <alignment horizontal="center" vertical="center" shrinkToFit="1"/>
      <protection locked="0"/>
    </xf>
    <xf numFmtId="0" fontId="25" fillId="4" borderId="58" xfId="30" applyFont="1" applyFill="1" applyBorder="1" applyAlignment="1" applyProtection="1">
      <alignment horizontal="center" vertical="center" shrinkToFit="1"/>
      <protection locked="0"/>
    </xf>
    <xf numFmtId="0" fontId="1" fillId="4" borderId="0" xfId="35" applyFont="1" applyFill="1" applyProtection="1">
      <alignment vertical="center"/>
    </xf>
    <xf numFmtId="0" fontId="25" fillId="0" borderId="60" xfId="30" applyFont="1" applyBorder="1" applyAlignment="1" applyProtection="1">
      <alignment horizontal="center" vertical="center" shrinkToFit="1"/>
      <protection locked="0"/>
    </xf>
    <xf numFmtId="0" fontId="25" fillId="4" borderId="0" xfId="30" applyFont="1" applyFill="1" applyBorder="1" applyAlignment="1" applyProtection="1">
      <alignment horizontal="center" vertical="center" shrinkToFit="1"/>
    </xf>
    <xf numFmtId="0" fontId="25" fillId="4" borderId="0" xfId="30" applyFont="1" applyFill="1" applyBorder="1" applyAlignment="1" applyProtection="1">
      <alignment horizontal="left" vertical="center" shrinkToFit="1"/>
    </xf>
    <xf numFmtId="177" fontId="25" fillId="4" borderId="0" xfId="30" applyNumberFormat="1" applyFont="1" applyFill="1" applyBorder="1" applyAlignment="1" applyProtection="1">
      <alignment horizontal="right" vertical="center" shrinkToFit="1"/>
    </xf>
    <xf numFmtId="177" fontId="25" fillId="4" borderId="0" xfId="30" applyNumberFormat="1" applyFont="1" applyFill="1" applyBorder="1" applyAlignment="1" applyProtection="1">
      <alignment horizontal="left" vertical="center" shrinkToFit="1"/>
    </xf>
    <xf numFmtId="0" fontId="19" fillId="4" borderId="0" xfId="30" applyFont="1" applyFill="1" applyBorder="1" applyProtection="1">
      <alignment vertical="center"/>
    </xf>
    <xf numFmtId="0" fontId="25" fillId="4" borderId="51" xfId="30" applyFont="1" applyFill="1" applyBorder="1" applyAlignment="1" applyProtection="1">
      <alignment vertical="center"/>
    </xf>
    <xf numFmtId="0" fontId="25" fillId="4" borderId="51" xfId="30" applyFont="1" applyFill="1" applyBorder="1" applyAlignment="1" applyProtection="1">
      <alignment horizontal="center" vertical="center"/>
    </xf>
    <xf numFmtId="0" fontId="25" fillId="4" borderId="31" xfId="30" applyFont="1" applyFill="1" applyBorder="1" applyProtection="1">
      <alignment vertical="center"/>
    </xf>
    <xf numFmtId="0" fontId="25" fillId="4" borderId="9"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53" xfId="30" applyFont="1" applyFill="1" applyBorder="1" applyAlignment="1" applyProtection="1">
      <alignment vertical="center"/>
    </xf>
    <xf numFmtId="0" fontId="25" fillId="4" borderId="0" xfId="30" applyFont="1" applyFill="1" applyAlignment="1" applyProtection="1">
      <alignment vertical="center"/>
    </xf>
    <xf numFmtId="0" fontId="25" fillId="4" borderId="0" xfId="30" applyFont="1" applyFill="1" applyBorder="1" applyAlignment="1" applyProtection="1">
      <alignment horizontal="center" vertical="center"/>
    </xf>
    <xf numFmtId="0" fontId="26" fillId="4" borderId="0" xfId="30" applyFont="1" applyFill="1" applyAlignment="1" applyProtection="1">
      <alignment vertical="center"/>
    </xf>
    <xf numFmtId="0" fontId="26" fillId="4" borderId="0" xfId="30" applyFont="1" applyFill="1" applyBorder="1" applyAlignment="1" applyProtection="1">
      <alignment horizontal="center" vertical="center"/>
    </xf>
    <xf numFmtId="0" fontId="26" fillId="4" borderId="7" xfId="30" applyFont="1" applyFill="1" applyBorder="1" applyAlignment="1" applyProtection="1">
      <alignment vertical="center"/>
    </xf>
    <xf numFmtId="0" fontId="26" fillId="4" borderId="0" xfId="30" applyFont="1" applyFill="1" applyBorder="1" applyAlignment="1" applyProtection="1">
      <alignment vertical="center"/>
    </xf>
    <xf numFmtId="0" fontId="28" fillId="4" borderId="0" xfId="35" applyFont="1" applyFill="1" applyProtection="1">
      <alignment vertical="center"/>
    </xf>
    <xf numFmtId="0" fontId="1" fillId="0" borderId="0" xfId="35">
      <alignment vertical="center"/>
    </xf>
    <xf numFmtId="0" fontId="8" fillId="4" borderId="0" xfId="10" applyFill="1" applyProtection="1">
      <protection hidden="1"/>
    </xf>
    <xf numFmtId="0" fontId="8" fillId="4" borderId="0" xfId="10" applyFill="1"/>
    <xf numFmtId="0" fontId="1" fillId="0" borderId="0" xfId="31" applyFont="1" applyFill="1">
      <alignment vertical="center"/>
    </xf>
    <xf numFmtId="0" fontId="1" fillId="0" borderId="0" xfId="31" applyFont="1" applyFill="1" applyBorder="1">
      <alignment vertical="center"/>
    </xf>
    <xf numFmtId="0" fontId="25" fillId="0" borderId="28" xfId="31" applyFont="1" applyFill="1" applyBorder="1">
      <alignment vertical="center"/>
    </xf>
    <xf numFmtId="0" fontId="1" fillId="0" borderId="45" xfId="31" applyFont="1" applyFill="1" applyBorder="1">
      <alignment vertical="center"/>
    </xf>
    <xf numFmtId="0" fontId="1" fillId="0" borderId="30" xfId="31" applyFont="1" applyFill="1" applyBorder="1">
      <alignment vertical="center"/>
    </xf>
    <xf numFmtId="0" fontId="1" fillId="0" borderId="54" xfId="31" applyFont="1" applyFill="1" applyBorder="1">
      <alignment vertical="center"/>
    </xf>
    <xf numFmtId="178" fontId="3" fillId="0" borderId="0" xfId="31" applyNumberFormat="1" applyFont="1" applyFill="1" applyBorder="1">
      <alignment vertical="center"/>
    </xf>
    <xf numFmtId="0" fontId="1" fillId="0" borderId="61" xfId="31" applyFont="1" applyFill="1" applyBorder="1">
      <alignment vertical="center"/>
    </xf>
    <xf numFmtId="0" fontId="1" fillId="4" borderId="28" xfId="31" applyFont="1" applyFill="1" applyBorder="1">
      <alignment vertical="center"/>
    </xf>
    <xf numFmtId="0" fontId="1" fillId="4" borderId="45" xfId="31" applyFont="1" applyFill="1" applyBorder="1">
      <alignment vertical="center"/>
    </xf>
    <xf numFmtId="0" fontId="1" fillId="4" borderId="30" xfId="31" applyFont="1" applyFill="1" applyBorder="1">
      <alignment vertical="center"/>
    </xf>
    <xf numFmtId="0" fontId="1" fillId="4" borderId="27" xfId="31" applyFont="1" applyFill="1" applyBorder="1">
      <alignment vertical="center"/>
    </xf>
    <xf numFmtId="0" fontId="1" fillId="4" borderId="31" xfId="31" applyFont="1" applyFill="1" applyBorder="1">
      <alignment vertical="center"/>
    </xf>
    <xf numFmtId="0" fontId="1" fillId="4" borderId="32" xfId="31" applyFont="1" applyFill="1" applyBorder="1">
      <alignment vertical="center"/>
    </xf>
    <xf numFmtId="178" fontId="3" fillId="4" borderId="26" xfId="31" applyNumberFormat="1" applyFont="1" applyFill="1" applyBorder="1">
      <alignment vertical="center"/>
    </xf>
    <xf numFmtId="178" fontId="3" fillId="4" borderId="37" xfId="31" applyNumberFormat="1" applyFont="1" applyFill="1" applyBorder="1">
      <alignment vertical="center"/>
    </xf>
    <xf numFmtId="178" fontId="3" fillId="4" borderId="33" xfId="31" applyNumberFormat="1" applyFont="1" applyFill="1" applyBorder="1">
      <alignment vertical="center"/>
    </xf>
    <xf numFmtId="178" fontId="3" fillId="4" borderId="24" xfId="31" applyNumberFormat="1" applyFont="1" applyFill="1" applyBorder="1" applyAlignment="1">
      <alignment horizontal="center" vertical="center"/>
    </xf>
    <xf numFmtId="178" fontId="13" fillId="4" borderId="62" xfId="31" applyNumberFormat="1" applyFont="1" applyFill="1" applyBorder="1" applyAlignment="1">
      <alignment horizontal="center" vertical="center"/>
    </xf>
    <xf numFmtId="178" fontId="3" fillId="4" borderId="35" xfId="31" applyNumberFormat="1" applyFont="1" applyFill="1" applyBorder="1" applyAlignment="1">
      <alignment horizontal="center" vertical="center"/>
    </xf>
    <xf numFmtId="177" fontId="3" fillId="4" borderId="34" xfId="32" applyNumberFormat="1" applyFont="1" applyFill="1" applyBorder="1" applyAlignment="1">
      <alignment horizontal="right" vertical="center" wrapText="1"/>
    </xf>
    <xf numFmtId="177" fontId="3" fillId="4" borderId="34" xfId="32" applyNumberFormat="1" applyFont="1" applyFill="1" applyBorder="1" applyAlignment="1">
      <alignment horizontal="right" vertical="center"/>
    </xf>
    <xf numFmtId="177" fontId="3" fillId="4" borderId="26" xfId="32" applyNumberFormat="1" applyFont="1" applyFill="1" applyBorder="1" applyAlignment="1">
      <alignment horizontal="right" vertical="center"/>
    </xf>
    <xf numFmtId="188" fontId="3" fillId="4" borderId="63" xfId="32" applyNumberFormat="1" applyFont="1" applyFill="1" applyBorder="1" applyAlignment="1">
      <alignment horizontal="right" vertical="center"/>
    </xf>
    <xf numFmtId="177" fontId="3" fillId="4" borderId="24" xfId="32" applyNumberFormat="1" applyFont="1" applyFill="1" applyBorder="1" applyAlignment="1">
      <alignment horizontal="right" vertical="center" wrapText="1"/>
    </xf>
    <xf numFmtId="177" fontId="3" fillId="4" borderId="24" xfId="32" applyNumberFormat="1" applyFont="1" applyFill="1" applyBorder="1" applyAlignment="1">
      <alignment horizontal="right" vertical="center"/>
    </xf>
    <xf numFmtId="177" fontId="3" fillId="4" borderId="27" xfId="32" applyNumberFormat="1" applyFont="1" applyFill="1" applyBorder="1" applyAlignment="1">
      <alignment horizontal="right" vertical="center"/>
    </xf>
    <xf numFmtId="188" fontId="3" fillId="4" borderId="35" xfId="32" applyNumberFormat="1" applyFont="1" applyFill="1" applyBorder="1" applyAlignment="1">
      <alignment horizontal="right" vertical="center"/>
    </xf>
    <xf numFmtId="190" fontId="3" fillId="0" borderId="0" xfId="31" applyNumberFormat="1" applyFont="1" applyFill="1" applyBorder="1">
      <alignment vertical="center"/>
    </xf>
    <xf numFmtId="178" fontId="3" fillId="0" borderId="27" xfId="31" applyNumberFormat="1" applyFont="1" applyFill="1" applyBorder="1">
      <alignment vertical="center"/>
    </xf>
    <xf numFmtId="178" fontId="3" fillId="0" borderId="31" xfId="31" applyNumberFormat="1" applyFont="1" applyFill="1" applyBorder="1">
      <alignment vertical="center"/>
    </xf>
    <xf numFmtId="178" fontId="3" fillId="0" borderId="32" xfId="31" applyNumberFormat="1" applyFont="1" applyFill="1" applyBorder="1">
      <alignment vertical="center"/>
    </xf>
    <xf numFmtId="178" fontId="3" fillId="0" borderId="24" xfId="31" applyNumberFormat="1" applyFont="1" applyFill="1" applyBorder="1" applyAlignment="1">
      <alignment horizontal="center" vertical="center"/>
    </xf>
    <xf numFmtId="178" fontId="3" fillId="0" borderId="62" xfId="31" applyNumberFormat="1" applyFont="1" applyFill="1" applyBorder="1" applyAlignment="1">
      <alignment horizontal="center" vertical="center"/>
    </xf>
    <xf numFmtId="178" fontId="3" fillId="0" borderId="35" xfId="31" applyNumberFormat="1" applyFont="1" applyFill="1" applyBorder="1" applyAlignment="1">
      <alignment horizontal="center" vertical="center"/>
    </xf>
    <xf numFmtId="178" fontId="3" fillId="0" borderId="0" xfId="31" applyNumberFormat="1" applyFont="1" applyFill="1" applyBorder="1" applyAlignment="1">
      <alignment horizontal="center" vertical="center"/>
    </xf>
    <xf numFmtId="178" fontId="3" fillId="0" borderId="54" xfId="31" applyNumberFormat="1" applyFont="1" applyFill="1" applyBorder="1">
      <alignment vertical="center"/>
    </xf>
    <xf numFmtId="191" fontId="9" fillId="0" borderId="24" xfId="31" applyNumberFormat="1" applyFont="1" applyFill="1" applyBorder="1" applyAlignment="1">
      <alignment horizontal="right" vertical="center" shrinkToFit="1"/>
    </xf>
    <xf numFmtId="191" fontId="9" fillId="0" borderId="62" xfId="31" applyNumberFormat="1" applyFont="1" applyFill="1" applyBorder="1" applyAlignment="1">
      <alignment horizontal="right" vertical="center" shrinkToFit="1"/>
    </xf>
    <xf numFmtId="191" fontId="3" fillId="0" borderId="35" xfId="31" applyNumberFormat="1" applyFont="1" applyFill="1" applyBorder="1" applyAlignment="1">
      <alignment horizontal="right" vertical="center" shrinkToFit="1"/>
    </xf>
    <xf numFmtId="178" fontId="3" fillId="0" borderId="61" xfId="31" applyNumberFormat="1" applyFont="1" applyFill="1" applyBorder="1">
      <alignment vertical="center"/>
    </xf>
    <xf numFmtId="178" fontId="3" fillId="0" borderId="0" xfId="31" applyNumberFormat="1" applyFont="1" applyFill="1">
      <alignment vertical="center"/>
    </xf>
    <xf numFmtId="188" fontId="9" fillId="0" borderId="24" xfId="31" applyNumberFormat="1" applyFont="1" applyFill="1" applyBorder="1" applyAlignment="1">
      <alignment horizontal="right" vertical="center" shrinkToFit="1"/>
    </xf>
    <xf numFmtId="188" fontId="9" fillId="0" borderId="62" xfId="31" applyNumberFormat="1" applyFont="1" applyFill="1" applyBorder="1" applyAlignment="1">
      <alignment horizontal="right" vertical="center" shrinkToFit="1"/>
    </xf>
    <xf numFmtId="188" fontId="3" fillId="0" borderId="35" xfId="31" applyNumberFormat="1" applyFont="1" applyFill="1" applyBorder="1" applyAlignment="1">
      <alignment horizontal="right" vertical="center" shrinkToFit="1"/>
    </xf>
    <xf numFmtId="178" fontId="3" fillId="0" borderId="26" xfId="31" applyNumberFormat="1" applyFont="1" applyFill="1" applyBorder="1">
      <alignment vertical="center"/>
    </xf>
    <xf numFmtId="178" fontId="3" fillId="0" borderId="37" xfId="31" applyNumberFormat="1" applyFont="1" applyFill="1" applyBorder="1">
      <alignment vertical="center"/>
    </xf>
    <xf numFmtId="190" fontId="3" fillId="0" borderId="37" xfId="31" applyNumberFormat="1" applyFont="1" applyFill="1" applyBorder="1">
      <alignment vertical="center"/>
    </xf>
    <xf numFmtId="178" fontId="3" fillId="0" borderId="33" xfId="31" applyNumberFormat="1" applyFont="1" applyFill="1" applyBorder="1">
      <alignment vertical="center"/>
    </xf>
    <xf numFmtId="0" fontId="1" fillId="0" borderId="30" xfId="31" applyFont="1" applyFill="1" applyBorder="1" applyAlignment="1"/>
    <xf numFmtId="0" fontId="1" fillId="0" borderId="61" xfId="31" applyFont="1" applyFill="1" applyBorder="1" applyAlignment="1"/>
    <xf numFmtId="177" fontId="3" fillId="4" borderId="24" xfId="31" applyNumberFormat="1" applyFont="1" applyFill="1" applyBorder="1" applyAlignment="1">
      <alignment horizontal="right" vertical="center"/>
    </xf>
    <xf numFmtId="177" fontId="3" fillId="4" borderId="62" xfId="31" applyNumberFormat="1" applyFont="1" applyFill="1" applyBorder="1" applyAlignment="1">
      <alignment horizontal="right" vertical="center"/>
    </xf>
    <xf numFmtId="188" fontId="3" fillId="4" borderId="35" xfId="31" applyNumberFormat="1" applyFont="1" applyFill="1" applyBorder="1" applyAlignment="1">
      <alignment horizontal="right" vertical="center"/>
    </xf>
    <xf numFmtId="177" fontId="3" fillId="0" borderId="24" xfId="31" applyNumberFormat="1" applyFont="1" applyFill="1" applyBorder="1" applyAlignment="1">
      <alignment horizontal="right" vertical="center"/>
    </xf>
    <xf numFmtId="177" fontId="3" fillId="0" borderId="62" xfId="31" applyNumberFormat="1" applyFont="1" applyFill="1" applyBorder="1" applyAlignment="1">
      <alignment horizontal="right" vertical="center"/>
    </xf>
    <xf numFmtId="188" fontId="3" fillId="0" borderId="35" xfId="31" applyNumberFormat="1" applyFont="1" applyFill="1" applyBorder="1" applyAlignment="1">
      <alignment horizontal="right" vertical="center"/>
    </xf>
    <xf numFmtId="177" fontId="3" fillId="4" borderId="24" xfId="31" applyNumberFormat="1" applyFont="1" applyFill="1" applyBorder="1" applyAlignment="1">
      <alignment horizontal="right" vertical="center" wrapText="1"/>
    </xf>
    <xf numFmtId="177" fontId="3" fillId="4" borderId="62" xfId="31" applyNumberFormat="1" applyFont="1" applyFill="1" applyBorder="1" applyAlignment="1">
      <alignment horizontal="right" vertical="center" wrapText="1"/>
    </xf>
    <xf numFmtId="188" fontId="3" fillId="4" borderId="35" xfId="31" applyNumberFormat="1" applyFont="1" applyFill="1" applyBorder="1" applyAlignment="1">
      <alignment horizontal="right" vertical="center" wrapText="1"/>
    </xf>
    <xf numFmtId="0" fontId="3" fillId="0" borderId="0" xfId="31" applyFont="1" applyFill="1" applyBorder="1" applyAlignment="1"/>
    <xf numFmtId="0" fontId="1" fillId="0" borderId="0" xfId="31" applyFont="1" applyFill="1" applyBorder="1" applyAlignment="1"/>
    <xf numFmtId="190" fontId="3" fillId="0" borderId="45" xfId="31" applyNumberFormat="1" applyFont="1" applyFill="1" applyBorder="1">
      <alignment vertical="center"/>
    </xf>
    <xf numFmtId="0" fontId="1" fillId="0" borderId="37" xfId="31" applyFont="1" applyFill="1" applyBorder="1">
      <alignment vertical="center"/>
    </xf>
    <xf numFmtId="0" fontId="25" fillId="0" borderId="54" xfId="31" applyFont="1" applyFill="1" applyBorder="1">
      <alignment vertical="center"/>
    </xf>
    <xf numFmtId="0" fontId="1" fillId="0" borderId="37" xfId="32" applyFont="1" applyFill="1" applyBorder="1">
      <alignment vertical="center"/>
    </xf>
    <xf numFmtId="190" fontId="3" fillId="0" borderId="37" xfId="32" applyNumberFormat="1" applyFont="1" applyFill="1" applyBorder="1">
      <alignment vertical="center"/>
    </xf>
    <xf numFmtId="178" fontId="9" fillId="0" borderId="28" xfId="33" applyNumberFormat="1" applyFont="1" applyBorder="1" applyAlignment="1">
      <alignment vertical="center"/>
    </xf>
    <xf numFmtId="178" fontId="9" fillId="0" borderId="30" xfId="33" applyNumberFormat="1" applyFont="1" applyBorder="1" applyAlignment="1">
      <alignment vertical="center"/>
    </xf>
    <xf numFmtId="178" fontId="9" fillId="0" borderId="26" xfId="33" applyNumberFormat="1" applyFont="1" applyBorder="1" applyAlignment="1">
      <alignment vertical="center"/>
    </xf>
    <xf numFmtId="178" fontId="9" fillId="0" borderId="33" xfId="33" applyNumberFormat="1" applyFont="1" applyBorder="1" applyAlignment="1">
      <alignment vertical="center"/>
    </xf>
    <xf numFmtId="178" fontId="9" fillId="0" borderId="28" xfId="33" applyNumberFormat="1" applyFont="1" applyBorder="1" applyAlignment="1">
      <alignment horizontal="center" vertical="center"/>
    </xf>
    <xf numFmtId="178" fontId="9" fillId="0" borderId="35" xfId="33" applyNumberFormat="1" applyFont="1" applyBorder="1" applyAlignment="1">
      <alignment horizontal="center" vertical="center" wrapText="1"/>
    </xf>
    <xf numFmtId="178" fontId="12" fillId="0" borderId="36" xfId="33" applyNumberFormat="1" applyFont="1" applyBorder="1" applyAlignment="1">
      <alignment horizontal="center" vertical="center"/>
    </xf>
    <xf numFmtId="178" fontId="9" fillId="0" borderId="37" xfId="33" applyNumberFormat="1" applyFont="1" applyBorder="1" applyAlignment="1">
      <alignment horizontal="center" vertical="center" wrapText="1"/>
    </xf>
    <xf numFmtId="178" fontId="9" fillId="0" borderId="24" xfId="33" applyNumberFormat="1" applyFont="1" applyBorder="1" applyAlignment="1">
      <alignment horizontal="center" vertical="center"/>
    </xf>
    <xf numFmtId="177" fontId="9" fillId="0" borderId="11" xfId="34" applyNumberFormat="1" applyFont="1" applyFill="1" applyBorder="1" applyAlignment="1">
      <alignment horizontal="right" vertical="center"/>
    </xf>
    <xf numFmtId="177" fontId="9" fillId="0" borderId="28" xfId="34" applyNumberFormat="1" applyFont="1" applyFill="1" applyBorder="1" applyAlignment="1">
      <alignment horizontal="right" vertical="center"/>
    </xf>
    <xf numFmtId="188" fontId="9" fillId="0" borderId="38" xfId="34" applyNumberFormat="1" applyFont="1" applyFill="1" applyBorder="1" applyAlignment="1">
      <alignment horizontal="right" vertical="center"/>
    </xf>
    <xf numFmtId="177" fontId="9" fillId="0" borderId="36" xfId="34" applyNumberFormat="1" applyFont="1" applyFill="1" applyBorder="1" applyAlignment="1">
      <alignment horizontal="right" vertical="center"/>
    </xf>
    <xf numFmtId="188" fontId="9" fillId="0" borderId="39" xfId="34" applyNumberFormat="1" applyFont="1" applyFill="1" applyBorder="1" applyAlignment="1">
      <alignment horizontal="right" vertical="center"/>
    </xf>
    <xf numFmtId="188" fontId="9" fillId="0" borderId="11" xfId="34" applyNumberFormat="1" applyFont="1" applyBorder="1" applyAlignment="1">
      <alignment horizontal="right" vertical="center"/>
    </xf>
    <xf numFmtId="178" fontId="9" fillId="0" borderId="26" xfId="33" applyNumberFormat="1" applyFont="1" applyBorder="1" applyAlignment="1">
      <alignment horizontal="center" vertical="center"/>
    </xf>
    <xf numFmtId="178" fontId="9" fillId="0" borderId="40" xfId="33" applyNumberFormat="1" applyFont="1" applyBorder="1" applyAlignment="1">
      <alignment horizontal="center" vertical="center"/>
    </xf>
    <xf numFmtId="177" fontId="9" fillId="0" borderId="41" xfId="34" applyNumberFormat="1" applyFont="1" applyFill="1" applyBorder="1" applyAlignment="1">
      <alignment horizontal="right" vertical="center"/>
    </xf>
    <xf numFmtId="177" fontId="9" fillId="0" borderId="42" xfId="34" applyNumberFormat="1" applyFont="1" applyFill="1" applyBorder="1" applyAlignment="1">
      <alignment horizontal="right" vertical="center"/>
    </xf>
    <xf numFmtId="188" fontId="9" fillId="0" borderId="40" xfId="34" applyNumberFormat="1" applyFont="1" applyFill="1" applyBorder="1" applyAlignment="1">
      <alignment horizontal="right" vertical="center"/>
    </xf>
    <xf numFmtId="177" fontId="9" fillId="0" borderId="43" xfId="34" applyNumberFormat="1" applyFont="1" applyFill="1" applyBorder="1" applyAlignment="1">
      <alignment horizontal="right" vertical="center"/>
    </xf>
    <xf numFmtId="188" fontId="9" fillId="0" borderId="44" xfId="34" applyNumberFormat="1" applyFont="1" applyFill="1" applyBorder="1" applyAlignment="1">
      <alignment horizontal="right" vertical="center"/>
    </xf>
    <xf numFmtId="188" fontId="9" fillId="0" borderId="41" xfId="34" applyNumberFormat="1" applyFont="1" applyBorder="1" applyAlignment="1">
      <alignment horizontal="right" vertical="center"/>
    </xf>
    <xf numFmtId="177" fontId="9" fillId="0" borderId="41" xfId="34" applyNumberFormat="1" applyFont="1" applyFill="1" applyBorder="1" applyAlignment="1">
      <alignment horizontal="right" vertical="center" wrapText="1"/>
    </xf>
    <xf numFmtId="178" fontId="9" fillId="0" borderId="30" xfId="33" applyNumberFormat="1" applyFont="1" applyBorder="1" applyAlignment="1">
      <alignment horizontal="center" vertical="center"/>
    </xf>
    <xf numFmtId="177" fontId="9" fillId="0" borderId="11" xfId="34" applyNumberFormat="1" applyFont="1" applyBorder="1" applyAlignment="1">
      <alignment horizontal="right" vertical="center"/>
    </xf>
    <xf numFmtId="177" fontId="9" fillId="0" borderId="28" xfId="34" applyNumberFormat="1" applyFont="1" applyBorder="1" applyAlignment="1">
      <alignment horizontal="right" vertical="center"/>
    </xf>
    <xf numFmtId="188" fontId="9" fillId="0" borderId="38" xfId="34" applyNumberFormat="1" applyFont="1" applyBorder="1" applyAlignment="1">
      <alignment horizontal="right" vertical="center"/>
    </xf>
    <xf numFmtId="177" fontId="9" fillId="0" borderId="36" xfId="34" applyNumberFormat="1" applyFont="1" applyBorder="1" applyAlignment="1">
      <alignment horizontal="right" vertical="center"/>
    </xf>
    <xf numFmtId="188" fontId="9" fillId="0" borderId="45" xfId="34" applyNumberFormat="1" applyFont="1" applyBorder="1" applyAlignment="1">
      <alignment horizontal="right" vertical="center"/>
    </xf>
    <xf numFmtId="0" fontId="1" fillId="0" borderId="26" xfId="31" applyFont="1" applyFill="1" applyBorder="1">
      <alignment vertical="center"/>
    </xf>
    <xf numFmtId="0" fontId="1" fillId="0" borderId="33" xfId="31" applyFont="1" applyFill="1" applyBorder="1">
      <alignment vertical="center"/>
    </xf>
    <xf numFmtId="186" fontId="13" fillId="0" borderId="0" xfId="27" applyNumberFormat="1" applyFont="1" applyFill="1" applyBorder="1" applyAlignment="1" applyProtection="1">
      <alignment horizontal="center" vertical="center"/>
      <protection hidden="1"/>
    </xf>
    <xf numFmtId="0" fontId="18" fillId="0" borderId="0" xfId="27" applyNumberFormat="1" applyFont="1" applyFill="1" applyBorder="1" applyAlignment="1" applyProtection="1">
      <alignment horizontal="left" vertical="center" wrapText="1"/>
      <protection hidden="1"/>
    </xf>
    <xf numFmtId="0" fontId="13" fillId="0" borderId="0" xfId="27" applyFont="1" applyFill="1" applyBorder="1" applyAlignment="1" applyProtection="1">
      <alignment horizontal="center" vertical="center"/>
      <protection hidden="1"/>
    </xf>
    <xf numFmtId="0" fontId="13" fillId="0" borderId="0" xfId="27" applyFont="1" applyFill="1" applyBorder="1" applyAlignment="1">
      <alignment horizontal="center" vertical="center"/>
    </xf>
    <xf numFmtId="49" fontId="13" fillId="0" borderId="0" xfId="27" applyNumberFormat="1" applyFont="1" applyFill="1" applyBorder="1" applyAlignment="1">
      <alignment horizontal="center" vertical="center"/>
    </xf>
    <xf numFmtId="181" fontId="13" fillId="0" borderId="7" xfId="27" applyNumberFormat="1" applyFont="1" applyFill="1" applyBorder="1" applyAlignment="1">
      <alignment horizontal="right" vertical="center"/>
    </xf>
    <xf numFmtId="181" fontId="13" fillId="0" borderId="0" xfId="27" applyNumberFormat="1" applyFont="1" applyFill="1" applyBorder="1" applyAlignment="1">
      <alignment horizontal="right" vertical="center"/>
    </xf>
    <xf numFmtId="181" fontId="13" fillId="0" borderId="53" xfId="27" applyNumberFormat="1" applyFont="1" applyFill="1" applyBorder="1" applyAlignment="1">
      <alignment horizontal="right" vertical="center"/>
    </xf>
    <xf numFmtId="178" fontId="13" fillId="0" borderId="50" xfId="27" applyNumberFormat="1" applyFont="1" applyFill="1" applyBorder="1" applyAlignment="1">
      <alignment horizontal="right" vertical="center"/>
    </xf>
    <xf numFmtId="178" fontId="13" fillId="0" borderId="51" xfId="27" applyNumberFormat="1" applyFont="1" applyFill="1" applyBorder="1" applyAlignment="1">
      <alignment horizontal="right" vertical="center"/>
    </xf>
    <xf numFmtId="178" fontId="13" fillId="0" borderId="52" xfId="27" applyNumberFormat="1" applyFont="1" applyFill="1" applyBorder="1" applyAlignment="1">
      <alignment horizontal="right" vertical="center"/>
    </xf>
    <xf numFmtId="178" fontId="13" fillId="0" borderId="27" xfId="27" applyNumberFormat="1" applyFont="1" applyFill="1" applyBorder="1" applyAlignment="1">
      <alignment horizontal="right" vertical="center"/>
    </xf>
    <xf numFmtId="178" fontId="13" fillId="0" borderId="31" xfId="27" applyNumberFormat="1" applyFont="1" applyFill="1" applyBorder="1" applyAlignment="1">
      <alignment horizontal="right" vertical="center"/>
    </xf>
    <xf numFmtId="178" fontId="13" fillId="0" borderId="81" xfId="27" applyNumberFormat="1" applyFont="1" applyFill="1" applyBorder="1" applyAlignment="1">
      <alignment horizontal="right" vertical="center"/>
    </xf>
    <xf numFmtId="0" fontId="13" fillId="0" borderId="7" xfId="27" applyFont="1" applyFill="1" applyBorder="1" applyAlignment="1">
      <alignment horizontal="left" vertical="center"/>
    </xf>
    <xf numFmtId="0" fontId="13" fillId="0" borderId="0" xfId="27" applyFont="1" applyFill="1" applyBorder="1" applyAlignment="1">
      <alignment horizontal="left" vertical="center"/>
    </xf>
    <xf numFmtId="0" fontId="13" fillId="0" borderId="53" xfId="27" applyFont="1" applyFill="1" applyBorder="1" applyAlignment="1">
      <alignment horizontal="left" vertical="center"/>
    </xf>
    <xf numFmtId="178" fontId="13" fillId="0" borderId="46" xfId="27" applyNumberFormat="1" applyFont="1" applyFill="1" applyBorder="1" applyAlignment="1">
      <alignment horizontal="right" vertical="center"/>
    </xf>
    <xf numFmtId="178" fontId="13" fillId="0" borderId="47" xfId="27" applyNumberFormat="1" applyFont="1" applyFill="1" applyBorder="1" applyAlignment="1">
      <alignment horizontal="right" vertical="center"/>
    </xf>
    <xf numFmtId="178" fontId="13" fillId="0" borderId="48" xfId="27" applyNumberFormat="1" applyFont="1" applyFill="1" applyBorder="1" applyAlignment="1">
      <alignment horizontal="right" vertical="center"/>
    </xf>
    <xf numFmtId="178" fontId="13" fillId="0" borderId="32" xfId="27" applyNumberFormat="1" applyFont="1" applyFill="1" applyBorder="1" applyAlignment="1">
      <alignment horizontal="right" vertical="center"/>
    </xf>
    <xf numFmtId="0" fontId="18" fillId="0" borderId="0" xfId="27" applyFont="1" applyFill="1" applyBorder="1" applyAlignment="1">
      <alignment horizontal="left" vertical="center" wrapText="1"/>
    </xf>
    <xf numFmtId="0" fontId="18" fillId="0" borderId="53" xfId="27" applyFont="1" applyFill="1" applyBorder="1" applyAlignment="1">
      <alignment horizontal="left" vertical="center" wrapText="1"/>
    </xf>
    <xf numFmtId="178" fontId="13" fillId="0" borderId="7" xfId="27" applyNumberFormat="1" applyFont="1" applyFill="1" applyBorder="1" applyAlignment="1">
      <alignment horizontal="right" vertical="center"/>
    </xf>
    <xf numFmtId="178" fontId="13" fillId="0" borderId="0" xfId="27" applyNumberFormat="1" applyFont="1" applyFill="1" applyBorder="1" applyAlignment="1">
      <alignment horizontal="right" vertical="center"/>
    </xf>
    <xf numFmtId="178" fontId="13" fillId="0" borderId="53" xfId="27" applyNumberFormat="1" applyFont="1" applyFill="1" applyBorder="1" applyAlignment="1">
      <alignment horizontal="right" vertical="center"/>
    </xf>
    <xf numFmtId="0" fontId="13" fillId="0" borderId="27" xfId="27" applyFont="1" applyFill="1" applyBorder="1" applyAlignment="1">
      <alignment vertical="center"/>
    </xf>
    <xf numFmtId="0" fontId="13" fillId="0" borderId="31" xfId="27" applyFont="1" applyFill="1" applyBorder="1" applyAlignment="1">
      <alignment vertical="center"/>
    </xf>
    <xf numFmtId="0" fontId="13" fillId="0" borderId="32" xfId="27" applyFont="1" applyFill="1" applyBorder="1" applyAlignment="1">
      <alignment vertical="center"/>
    </xf>
    <xf numFmtId="0" fontId="12" fillId="0" borderId="46" xfId="11" applyFont="1" applyFill="1" applyBorder="1" applyAlignment="1">
      <alignment horizontal="center" vertical="center" wrapText="1"/>
    </xf>
    <xf numFmtId="0" fontId="12" fillId="0" borderId="47" xfId="11" applyFont="1" applyFill="1" applyBorder="1" applyAlignment="1">
      <alignment horizontal="center" vertical="center" wrapText="1"/>
    </xf>
    <xf numFmtId="0" fontId="12" fillId="0" borderId="48" xfId="11" applyFont="1" applyFill="1" applyBorder="1" applyAlignment="1">
      <alignment horizontal="center" vertical="center" wrapText="1"/>
    </xf>
    <xf numFmtId="0" fontId="12" fillId="0" borderId="7" xfId="11" applyFont="1" applyFill="1" applyBorder="1" applyAlignment="1">
      <alignment horizontal="center" vertical="center" wrapText="1"/>
    </xf>
    <xf numFmtId="0" fontId="12" fillId="0" borderId="0" xfId="11" applyFont="1" applyFill="1" applyBorder="1" applyAlignment="1">
      <alignment horizontal="center" vertical="center" wrapText="1"/>
    </xf>
    <xf numFmtId="0" fontId="12" fillId="0" borderId="53" xfId="11" applyFont="1" applyFill="1" applyBorder="1" applyAlignment="1">
      <alignment horizontal="center" vertical="center" wrapText="1"/>
    </xf>
    <xf numFmtId="0" fontId="12" fillId="0" borderId="50" xfId="11" applyFont="1" applyFill="1" applyBorder="1" applyAlignment="1">
      <alignment horizontal="center" vertical="center" wrapText="1"/>
    </xf>
    <xf numFmtId="0" fontId="12" fillId="0" borderId="51" xfId="11" applyFont="1" applyFill="1" applyBorder="1" applyAlignment="1">
      <alignment horizontal="center" vertical="center" wrapText="1"/>
    </xf>
    <xf numFmtId="0" fontId="12" fillId="0" borderId="52" xfId="11" applyFont="1" applyFill="1" applyBorder="1" applyAlignment="1">
      <alignment horizontal="center" vertical="center" wrapText="1"/>
    </xf>
    <xf numFmtId="0" fontId="12" fillId="0" borderId="46" xfId="11" applyFont="1" applyFill="1" applyBorder="1" applyAlignment="1">
      <alignment horizontal="left" vertical="center"/>
    </xf>
    <xf numFmtId="0" fontId="12" fillId="0" borderId="47" xfId="11" applyFont="1" applyFill="1" applyBorder="1" applyAlignment="1">
      <alignment horizontal="left" vertical="center"/>
    </xf>
    <xf numFmtId="0" fontId="12" fillId="0" borderId="48" xfId="11" applyFont="1" applyFill="1" applyBorder="1" applyAlignment="1">
      <alignment horizontal="left" vertical="center"/>
    </xf>
    <xf numFmtId="0" fontId="13" fillId="0" borderId="50" xfId="27" applyFont="1" applyFill="1" applyBorder="1" applyAlignment="1">
      <alignment horizontal="left" vertical="center"/>
    </xf>
    <xf numFmtId="0" fontId="13" fillId="0" borderId="51" xfId="27" applyFont="1" applyFill="1" applyBorder="1" applyAlignment="1">
      <alignment horizontal="left" vertical="center"/>
    </xf>
    <xf numFmtId="0" fontId="13" fillId="0" borderId="52" xfId="27" applyFont="1" applyFill="1" applyBorder="1" applyAlignment="1">
      <alignment horizontal="left" vertical="center"/>
    </xf>
    <xf numFmtId="0" fontId="13" fillId="0" borderId="29" xfId="27" applyFont="1" applyFill="1" applyBorder="1" applyAlignment="1">
      <alignment vertical="center"/>
    </xf>
    <xf numFmtId="0" fontId="13" fillId="0" borderId="82" xfId="27" applyFont="1" applyFill="1" applyBorder="1" applyAlignment="1">
      <alignment vertical="center"/>
    </xf>
    <xf numFmtId="0" fontId="13" fillId="0" borderId="83" xfId="27" applyFont="1" applyFill="1" applyBorder="1" applyAlignment="1">
      <alignment vertical="center"/>
    </xf>
    <xf numFmtId="181" fontId="13" fillId="0" borderId="29" xfId="27" applyNumberFormat="1" applyFont="1" applyFill="1" applyBorder="1" applyAlignment="1">
      <alignment horizontal="right" vertical="center"/>
    </xf>
    <xf numFmtId="181" fontId="13" fillId="0" borderId="82" xfId="27" applyNumberFormat="1" applyFont="1" applyFill="1" applyBorder="1" applyAlignment="1">
      <alignment horizontal="right" vertical="center"/>
    </xf>
    <xf numFmtId="181" fontId="13" fillId="0" borderId="84" xfId="27" applyNumberFormat="1" applyFont="1" applyFill="1" applyBorder="1" applyAlignment="1">
      <alignment horizontal="right" vertical="center"/>
    </xf>
    <xf numFmtId="0" fontId="12" fillId="0" borderId="50" xfId="11" applyFont="1" applyFill="1" applyBorder="1" applyAlignment="1">
      <alignment horizontal="left" vertical="center"/>
    </xf>
    <xf numFmtId="0" fontId="12" fillId="0" borderId="51" xfId="11" applyFont="1" applyFill="1" applyBorder="1" applyAlignment="1">
      <alignment horizontal="left" vertical="center"/>
    </xf>
    <xf numFmtId="0" fontId="12" fillId="0" borderId="52" xfId="11" applyFont="1" applyFill="1" applyBorder="1" applyAlignment="1">
      <alignment horizontal="left" vertical="center"/>
    </xf>
    <xf numFmtId="0" fontId="12" fillId="0" borderId="7" xfId="11" applyFont="1" applyFill="1" applyBorder="1" applyAlignment="1">
      <alignment horizontal="left" vertical="center"/>
    </xf>
    <xf numFmtId="0" fontId="12" fillId="0" borderId="0" xfId="11" applyFont="1" applyFill="1" applyBorder="1" applyAlignment="1">
      <alignment horizontal="left" vertical="center"/>
    </xf>
    <xf numFmtId="0" fontId="12" fillId="0" borderId="53" xfId="11" applyFont="1" applyFill="1" applyBorder="1" applyAlignment="1">
      <alignment horizontal="left" vertical="center"/>
    </xf>
    <xf numFmtId="0" fontId="13" fillId="0" borderId="28" xfId="27" applyFont="1" applyFill="1" applyBorder="1" applyAlignment="1">
      <alignment horizontal="center" vertical="center" wrapText="1"/>
    </xf>
    <xf numFmtId="0" fontId="13" fillId="0" borderId="45" xfId="27" applyFont="1" applyFill="1" applyBorder="1" applyAlignment="1">
      <alignment horizontal="center" vertical="center"/>
    </xf>
    <xf numFmtId="0" fontId="13" fillId="0" borderId="30" xfId="27" applyFont="1" applyFill="1" applyBorder="1" applyAlignment="1">
      <alignment horizontal="center" vertical="center"/>
    </xf>
    <xf numFmtId="0" fontId="13" fillId="0" borderId="26" xfId="27" applyFont="1" applyFill="1" applyBorder="1" applyAlignment="1">
      <alignment horizontal="center" vertical="center"/>
    </xf>
    <xf numFmtId="0" fontId="13" fillId="0" borderId="37" xfId="27" applyFont="1" applyFill="1" applyBorder="1" applyAlignment="1">
      <alignment horizontal="center" vertical="center"/>
    </xf>
    <xf numFmtId="0" fontId="13" fillId="0" borderId="33" xfId="27" applyFont="1" applyFill="1" applyBorder="1" applyAlignment="1">
      <alignment horizontal="center" vertical="center"/>
    </xf>
    <xf numFmtId="0" fontId="13" fillId="0" borderId="45" xfId="27" applyFont="1" applyFill="1" applyBorder="1" applyAlignment="1">
      <alignment horizontal="center" vertical="center" wrapText="1"/>
    </xf>
    <xf numFmtId="0" fontId="13" fillId="0" borderId="30" xfId="27" applyFont="1" applyFill="1" applyBorder="1" applyAlignment="1">
      <alignment horizontal="center" vertical="center" wrapText="1"/>
    </xf>
    <xf numFmtId="0" fontId="13" fillId="0" borderId="26" xfId="27" applyFont="1" applyFill="1" applyBorder="1" applyAlignment="1">
      <alignment horizontal="center" vertical="center" wrapText="1"/>
    </xf>
    <xf numFmtId="0" fontId="13" fillId="0" borderId="37" xfId="27" applyFont="1" applyFill="1" applyBorder="1" applyAlignment="1">
      <alignment horizontal="center" vertical="center" wrapText="1"/>
    </xf>
    <xf numFmtId="0" fontId="13" fillId="0" borderId="33" xfId="27" applyFont="1" applyFill="1" applyBorder="1" applyAlignment="1">
      <alignment horizontal="center" vertical="center" wrapText="1"/>
    </xf>
    <xf numFmtId="0" fontId="18" fillId="0" borderId="28" xfId="27" applyFont="1" applyFill="1" applyBorder="1" applyAlignment="1">
      <alignment horizontal="center" vertical="center" wrapText="1"/>
    </xf>
    <xf numFmtId="0" fontId="18" fillId="0" borderId="45" xfId="27" applyFont="1" applyFill="1" applyBorder="1" applyAlignment="1">
      <alignment horizontal="center" vertical="center" wrapText="1"/>
    </xf>
    <xf numFmtId="0" fontId="18" fillId="0" borderId="75" xfId="27" applyFont="1" applyFill="1" applyBorder="1" applyAlignment="1">
      <alignment horizontal="center" vertical="center" wrapText="1"/>
    </xf>
    <xf numFmtId="0" fontId="18" fillId="0" borderId="26" xfId="27" applyFont="1" applyFill="1" applyBorder="1" applyAlignment="1">
      <alignment horizontal="center" vertical="center" wrapText="1"/>
    </xf>
    <xf numFmtId="0" fontId="18" fillId="0" borderId="37" xfId="27" applyFont="1" applyFill="1" applyBorder="1" applyAlignment="1">
      <alignment horizontal="center" vertical="center" wrapText="1"/>
    </xf>
    <xf numFmtId="0" fontId="18" fillId="0" borderId="70" xfId="27" applyFont="1" applyFill="1" applyBorder="1" applyAlignment="1">
      <alignment horizontal="center" vertical="center" wrapText="1"/>
    </xf>
    <xf numFmtId="0" fontId="13" fillId="0" borderId="9" xfId="27" applyFont="1" applyFill="1" applyBorder="1" applyAlignment="1">
      <alignment horizontal="center" vertical="center" textRotation="255"/>
    </xf>
    <xf numFmtId="0" fontId="13" fillId="0" borderId="45" xfId="27" applyFont="1" applyFill="1" applyBorder="1" applyAlignment="1">
      <alignment horizontal="center" vertical="center" textRotation="255"/>
    </xf>
    <xf numFmtId="0" fontId="13" fillId="0" borderId="30" xfId="27" applyFont="1" applyFill="1" applyBorder="1" applyAlignment="1">
      <alignment horizontal="center" vertical="center" textRotation="255"/>
    </xf>
    <xf numFmtId="0" fontId="13" fillId="0" borderId="7" xfId="27" applyFont="1" applyFill="1" applyBorder="1" applyAlignment="1">
      <alignment horizontal="center" vertical="center" textRotation="255"/>
    </xf>
    <xf numFmtId="0" fontId="13" fillId="0" borderId="0" xfId="27" applyFont="1" applyFill="1" applyBorder="1" applyAlignment="1">
      <alignment horizontal="center" vertical="center" textRotation="255"/>
    </xf>
    <xf numFmtId="0" fontId="13" fillId="0" borderId="61" xfId="27" applyFont="1" applyFill="1" applyBorder="1" applyAlignment="1">
      <alignment horizontal="center" vertical="center" textRotation="255"/>
    </xf>
    <xf numFmtId="0" fontId="13" fillId="0" borderId="50" xfId="27" applyFont="1" applyFill="1" applyBorder="1" applyAlignment="1">
      <alignment horizontal="center" vertical="center" textRotation="255"/>
    </xf>
    <xf numFmtId="0" fontId="13" fillId="0" borderId="51" xfId="27" applyFont="1" applyFill="1" applyBorder="1" applyAlignment="1">
      <alignment horizontal="center" vertical="center" textRotation="255"/>
    </xf>
    <xf numFmtId="0" fontId="13" fillId="0" borderId="72" xfId="27" applyFont="1" applyFill="1" applyBorder="1" applyAlignment="1">
      <alignment horizontal="center" vertical="center" textRotation="255"/>
    </xf>
    <xf numFmtId="0" fontId="13" fillId="0" borderId="28" xfId="27" applyFont="1" applyFill="1" applyBorder="1" applyAlignment="1">
      <alignment horizontal="center" vertical="center"/>
    </xf>
    <xf numFmtId="0" fontId="18" fillId="0" borderId="30" xfId="27" applyFont="1" applyFill="1" applyBorder="1" applyAlignment="1">
      <alignment horizontal="center" vertical="center" wrapText="1"/>
    </xf>
    <xf numFmtId="0" fontId="18" fillId="0" borderId="33" xfId="27" applyFont="1" applyFill="1" applyBorder="1" applyAlignment="1">
      <alignment horizontal="center" vertical="center" wrapText="1"/>
    </xf>
    <xf numFmtId="0" fontId="13" fillId="0" borderId="28" xfId="27" applyFont="1" applyFill="1" applyBorder="1" applyAlignment="1">
      <alignment horizontal="center" vertical="center" textRotation="255"/>
    </xf>
    <xf numFmtId="0" fontId="13" fillId="0" borderId="54" xfId="27" applyFont="1" applyFill="1" applyBorder="1" applyAlignment="1">
      <alignment horizontal="center" vertical="center" textRotation="255"/>
    </xf>
    <xf numFmtId="0" fontId="13" fillId="0" borderId="73" xfId="27" applyFont="1" applyFill="1" applyBorder="1" applyAlignment="1">
      <alignment horizontal="center" vertical="center" textRotation="255"/>
    </xf>
    <xf numFmtId="0" fontId="19" fillId="0" borderId="31" xfId="27" applyFont="1" applyFill="1" applyBorder="1">
      <alignment vertical="center"/>
    </xf>
    <xf numFmtId="0" fontId="19" fillId="0" borderId="32" xfId="27" applyFont="1" applyFill="1" applyBorder="1">
      <alignment vertical="center"/>
    </xf>
    <xf numFmtId="178" fontId="13" fillId="0" borderId="29" xfId="27" applyNumberFormat="1" applyFont="1" applyFill="1" applyBorder="1" applyAlignment="1">
      <alignment horizontal="right" vertical="center"/>
    </xf>
    <xf numFmtId="178" fontId="13" fillId="0" borderId="82" xfId="27" applyNumberFormat="1" applyFont="1" applyFill="1" applyBorder="1" applyAlignment="1">
      <alignment horizontal="right" vertical="center"/>
    </xf>
    <xf numFmtId="178" fontId="13" fillId="0" borderId="83" xfId="27" applyNumberFormat="1" applyFont="1" applyFill="1" applyBorder="1" applyAlignment="1">
      <alignment horizontal="right" vertical="center"/>
    </xf>
    <xf numFmtId="0" fontId="13" fillId="0" borderId="29" xfId="27" applyFont="1" applyFill="1" applyBorder="1" applyAlignment="1">
      <alignment vertical="center" shrinkToFit="1"/>
    </xf>
    <xf numFmtId="0" fontId="13" fillId="0" borderId="82" xfId="27" applyFont="1" applyFill="1" applyBorder="1" applyAlignment="1">
      <alignment vertical="center" shrinkToFit="1"/>
    </xf>
    <xf numFmtId="0" fontId="13" fillId="0" borderId="83" xfId="27" applyFont="1" applyFill="1" applyBorder="1" applyAlignment="1">
      <alignment vertical="center" shrinkToFit="1"/>
    </xf>
    <xf numFmtId="0" fontId="13" fillId="0" borderId="89" xfId="27" applyFont="1" applyFill="1" applyBorder="1" applyAlignment="1">
      <alignment horizontal="center" vertical="center"/>
    </xf>
    <xf numFmtId="0" fontId="13" fillId="0" borderId="78" xfId="27" applyFont="1" applyFill="1" applyBorder="1" applyAlignment="1">
      <alignment horizontal="center" vertical="center"/>
    </xf>
    <xf numFmtId="0" fontId="13" fillId="0" borderId="80" xfId="27" applyFont="1" applyFill="1" applyBorder="1" applyAlignment="1">
      <alignment horizontal="center" vertical="center"/>
    </xf>
    <xf numFmtId="0" fontId="13" fillId="0" borderId="85" xfId="27" applyFont="1" applyFill="1" applyBorder="1" applyAlignment="1">
      <alignment horizontal="center" vertical="center"/>
    </xf>
    <xf numFmtId="0" fontId="13" fillId="0" borderId="76" xfId="27" applyFont="1" applyFill="1" applyBorder="1" applyAlignment="1">
      <alignment horizontal="center" vertical="center"/>
    </xf>
    <xf numFmtId="0" fontId="13" fillId="0" borderId="86" xfId="27" applyFont="1" applyFill="1" applyBorder="1" applyAlignment="1">
      <alignment horizontal="center" vertical="center"/>
    </xf>
    <xf numFmtId="178" fontId="13" fillId="0" borderId="86" xfId="27" applyNumberFormat="1" applyFont="1" applyFill="1" applyBorder="1" applyAlignment="1">
      <alignment horizontal="right" vertical="center"/>
    </xf>
    <xf numFmtId="178" fontId="13" fillId="0" borderId="87" xfId="27" applyNumberFormat="1" applyFont="1" applyFill="1" applyBorder="1" applyAlignment="1">
      <alignment horizontal="right" vertical="center"/>
    </xf>
    <xf numFmtId="178" fontId="13" fillId="0" borderId="6" xfId="27" applyNumberFormat="1" applyFont="1" applyFill="1" applyBorder="1" applyAlignment="1">
      <alignment horizontal="right" vertical="center"/>
    </xf>
    <xf numFmtId="181" fontId="13" fillId="0" borderId="51" xfId="27" applyNumberFormat="1" applyFont="1" applyFill="1" applyBorder="1" applyAlignment="1">
      <alignment horizontal="right" vertical="center"/>
    </xf>
    <xf numFmtId="181" fontId="13" fillId="0" borderId="52" xfId="27" applyNumberFormat="1" applyFont="1" applyFill="1" applyBorder="1" applyAlignment="1">
      <alignment horizontal="right" vertical="center"/>
    </xf>
    <xf numFmtId="0" fontId="13" fillId="0" borderId="13" xfId="27" applyFont="1" applyFill="1" applyBorder="1" applyAlignment="1">
      <alignment vertical="center"/>
    </xf>
    <xf numFmtId="0" fontId="13" fillId="0" borderId="16" xfId="27" applyFont="1" applyFill="1" applyBorder="1" applyAlignment="1">
      <alignment horizontal="center" vertical="center"/>
    </xf>
    <xf numFmtId="0" fontId="13" fillId="0" borderId="84" xfId="27" applyFont="1" applyFill="1" applyBorder="1" applyAlignment="1">
      <alignment horizontal="center" vertical="center"/>
    </xf>
    <xf numFmtId="0" fontId="13" fillId="0" borderId="88" xfId="27" applyFont="1" applyFill="1" applyBorder="1" applyAlignment="1">
      <alignment horizontal="center" vertical="center"/>
    </xf>
    <xf numFmtId="0" fontId="13" fillId="0" borderId="46" xfId="27" applyFont="1" applyFill="1" applyBorder="1" applyAlignment="1">
      <alignment horizontal="center" vertical="center"/>
    </xf>
    <xf numFmtId="0" fontId="13" fillId="0" borderId="47" xfId="27" applyFont="1" applyFill="1" applyBorder="1" applyAlignment="1">
      <alignment horizontal="center" vertical="center"/>
    </xf>
    <xf numFmtId="0" fontId="13" fillId="0" borderId="50" xfId="27" applyFont="1" applyFill="1" applyBorder="1" applyAlignment="1">
      <alignment horizontal="center" vertical="center"/>
    </xf>
    <xf numFmtId="0" fontId="13" fillId="0" borderId="51" xfId="27" applyFont="1" applyFill="1" applyBorder="1" applyAlignment="1">
      <alignment horizontal="center" vertical="center"/>
    </xf>
    <xf numFmtId="0" fontId="13" fillId="0" borderId="22" xfId="27" applyFont="1" applyFill="1" applyBorder="1" applyAlignment="1">
      <alignment vertical="center"/>
    </xf>
    <xf numFmtId="183" fontId="13" fillId="0" borderId="86" xfId="27" applyNumberFormat="1" applyFont="1" applyFill="1" applyBorder="1" applyAlignment="1">
      <alignment horizontal="right" vertical="center"/>
    </xf>
    <xf numFmtId="183" fontId="13" fillId="0" borderId="87" xfId="27" applyNumberFormat="1" applyFont="1" applyFill="1" applyBorder="1" applyAlignment="1">
      <alignment horizontal="right" vertical="center"/>
    </xf>
    <xf numFmtId="183" fontId="13" fillId="0" borderId="6" xfId="27" applyNumberFormat="1" applyFont="1" applyFill="1" applyBorder="1" applyAlignment="1">
      <alignment horizontal="right" vertical="center"/>
    </xf>
    <xf numFmtId="181" fontId="13" fillId="0" borderId="83" xfId="27" applyNumberFormat="1" applyFont="1" applyFill="1" applyBorder="1" applyAlignment="1">
      <alignment horizontal="right" vertical="center"/>
    </xf>
    <xf numFmtId="0" fontId="13" fillId="0" borderId="27" xfId="27" applyFont="1" applyFill="1" applyBorder="1" applyAlignment="1">
      <alignment horizontal="center" vertical="center"/>
    </xf>
    <xf numFmtId="0" fontId="13" fillId="0" borderId="31" xfId="27" applyFont="1" applyFill="1" applyBorder="1" applyAlignment="1">
      <alignment horizontal="center" vertical="center"/>
    </xf>
    <xf numFmtId="0" fontId="12" fillId="0" borderId="29" xfId="28" applyFont="1" applyFill="1" applyBorder="1" applyAlignment="1">
      <alignment horizontal="center" vertical="center"/>
    </xf>
    <xf numFmtId="0" fontId="12" fillId="0" borderId="82" xfId="28" applyFont="1" applyFill="1" applyBorder="1" applyAlignment="1">
      <alignment horizontal="center" vertical="center"/>
    </xf>
    <xf numFmtId="0" fontId="12" fillId="0" borderId="83" xfId="28" applyFont="1" applyFill="1" applyBorder="1" applyAlignment="1">
      <alignment horizontal="center" vertical="center"/>
    </xf>
    <xf numFmtId="185" fontId="12" fillId="0" borderId="28" xfId="27" applyNumberFormat="1" applyFont="1" applyFill="1" applyBorder="1" applyAlignment="1">
      <alignment horizontal="right" vertical="center"/>
    </xf>
    <xf numFmtId="185" fontId="12" fillId="0" borderId="45" xfId="27" applyNumberFormat="1" applyFont="1" applyFill="1" applyBorder="1" applyAlignment="1">
      <alignment horizontal="right" vertical="center"/>
    </xf>
    <xf numFmtId="185" fontId="12" fillId="0" borderId="75" xfId="27" applyNumberFormat="1" applyFont="1" applyFill="1" applyBorder="1" applyAlignment="1">
      <alignment horizontal="right" vertical="center"/>
    </xf>
    <xf numFmtId="0" fontId="13" fillId="0" borderId="9" xfId="27" applyFont="1" applyFill="1" applyBorder="1" applyAlignment="1">
      <alignment horizontal="center" vertical="center"/>
    </xf>
    <xf numFmtId="0" fontId="13" fillId="0" borderId="72" xfId="27" applyFont="1" applyFill="1" applyBorder="1" applyAlignment="1">
      <alignment horizontal="center" vertical="center"/>
    </xf>
    <xf numFmtId="0" fontId="13" fillId="0" borderId="46" xfId="13" applyFont="1" applyFill="1" applyBorder="1" applyAlignment="1">
      <alignment horizontal="left" vertical="center"/>
    </xf>
    <xf numFmtId="0" fontId="13" fillId="0" borderId="47" xfId="13" applyFont="1" applyFill="1" applyBorder="1" applyAlignment="1">
      <alignment horizontal="left" vertical="center"/>
    </xf>
    <xf numFmtId="0" fontId="13" fillId="0" borderId="48" xfId="13" applyFont="1" applyFill="1" applyBorder="1" applyAlignment="1">
      <alignment horizontal="left" vertical="center"/>
    </xf>
    <xf numFmtId="0" fontId="12" fillId="0" borderId="28" xfId="27" applyFont="1" applyFill="1" applyBorder="1" applyAlignment="1">
      <alignment vertical="center"/>
    </xf>
    <xf numFmtId="0" fontId="12" fillId="0" borderId="45" xfId="27" applyFont="1" applyFill="1" applyBorder="1" applyAlignment="1">
      <alignment vertical="center"/>
    </xf>
    <xf numFmtId="0" fontId="12" fillId="0" borderId="30" xfId="27" applyFont="1" applyFill="1" applyBorder="1" applyAlignment="1">
      <alignment vertical="center"/>
    </xf>
    <xf numFmtId="181" fontId="13" fillId="0" borderId="27" xfId="27" applyNumberFormat="1" applyFont="1" applyFill="1" applyBorder="1" applyAlignment="1">
      <alignment horizontal="right" vertical="center"/>
    </xf>
    <xf numFmtId="181" fontId="13" fillId="0" borderId="31" xfId="27" applyNumberFormat="1" applyFont="1" applyFill="1" applyBorder="1" applyAlignment="1">
      <alignment horizontal="right" vertical="center"/>
    </xf>
    <xf numFmtId="181" fontId="13" fillId="0" borderId="32" xfId="27" applyNumberFormat="1" applyFont="1" applyFill="1" applyBorder="1" applyAlignment="1">
      <alignment horizontal="right" vertical="center"/>
    </xf>
    <xf numFmtId="181" fontId="13" fillId="0" borderId="81" xfId="27" applyNumberFormat="1" applyFont="1" applyFill="1" applyBorder="1" applyAlignment="1">
      <alignment horizontal="right" vertical="center"/>
    </xf>
    <xf numFmtId="0" fontId="12" fillId="0" borderId="28" xfId="28" applyFont="1" applyFill="1" applyBorder="1" applyAlignment="1">
      <alignment horizontal="center" vertical="center"/>
    </xf>
    <xf numFmtId="0" fontId="12" fillId="0" borderId="45" xfId="28" applyFont="1" applyFill="1" applyBorder="1" applyAlignment="1">
      <alignment horizontal="center" vertical="center"/>
    </xf>
    <xf numFmtId="0" fontId="12" fillId="0" borderId="30" xfId="28" applyFont="1" applyFill="1" applyBorder="1" applyAlignment="1">
      <alignment horizontal="center" vertical="center"/>
    </xf>
    <xf numFmtId="178" fontId="12" fillId="0" borderId="27" xfId="27" applyNumberFormat="1" applyFont="1" applyFill="1" applyBorder="1" applyAlignment="1">
      <alignment horizontal="right" vertical="center"/>
    </xf>
    <xf numFmtId="178" fontId="12" fillId="0" borderId="31" xfId="27" applyNumberFormat="1" applyFont="1" applyFill="1" applyBorder="1" applyAlignment="1">
      <alignment horizontal="right" vertical="center"/>
    </xf>
    <xf numFmtId="178" fontId="12" fillId="0" borderId="81" xfId="27" applyNumberFormat="1" applyFont="1" applyFill="1" applyBorder="1" applyAlignment="1">
      <alignment horizontal="right" vertical="center"/>
    </xf>
    <xf numFmtId="0" fontId="13" fillId="0" borderId="18" xfId="27" applyFont="1" applyFill="1" applyBorder="1" applyAlignment="1">
      <alignment horizontal="center" vertical="center"/>
    </xf>
    <xf numFmtId="181" fontId="13" fillId="0" borderId="50" xfId="27" applyNumberFormat="1" applyFont="1" applyFill="1" applyBorder="1" applyAlignment="1">
      <alignment horizontal="right" vertical="center"/>
    </xf>
    <xf numFmtId="183" fontId="13" fillId="0" borderId="7" xfId="27" applyNumberFormat="1" applyFont="1" applyFill="1" applyBorder="1" applyAlignment="1">
      <alignment horizontal="right" vertical="center"/>
    </xf>
    <xf numFmtId="183" fontId="13" fillId="0" borderId="0" xfId="27" applyNumberFormat="1" applyFont="1" applyFill="1" applyBorder="1" applyAlignment="1">
      <alignment horizontal="right" vertical="center"/>
    </xf>
    <xf numFmtId="183" fontId="13" fillId="0" borderId="53" xfId="27" applyNumberFormat="1" applyFont="1" applyFill="1" applyBorder="1" applyAlignment="1">
      <alignment horizontal="right" vertical="center"/>
    </xf>
    <xf numFmtId="0" fontId="13" fillId="0" borderId="46" xfId="27" applyFont="1" applyFill="1" applyBorder="1" applyAlignment="1">
      <alignment horizontal="center" vertical="center" wrapText="1"/>
    </xf>
    <xf numFmtId="0" fontId="13" fillId="0" borderId="47" xfId="27" applyFont="1" applyFill="1" applyBorder="1" applyAlignment="1">
      <alignment horizontal="center" vertical="center" wrapText="1"/>
    </xf>
    <xf numFmtId="0" fontId="13" fillId="0" borderId="17"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61" xfId="27" applyFont="1" applyFill="1" applyBorder="1" applyAlignment="1">
      <alignment horizontal="center" vertical="center" wrapText="1"/>
    </xf>
    <xf numFmtId="0" fontId="13" fillId="0" borderId="50" xfId="27" applyFont="1" applyFill="1" applyBorder="1" applyAlignment="1">
      <alignment horizontal="center" vertical="center" wrapText="1"/>
    </xf>
    <xf numFmtId="0" fontId="13" fillId="0" borderId="51" xfId="27" applyFont="1" applyFill="1" applyBorder="1" applyAlignment="1">
      <alignment horizontal="center" vertical="center" wrapText="1"/>
    </xf>
    <xf numFmtId="0" fontId="13" fillId="0" borderId="72" xfId="27" applyFont="1" applyFill="1" applyBorder="1" applyAlignment="1">
      <alignment horizontal="center" vertical="center" wrapText="1"/>
    </xf>
    <xf numFmtId="0" fontId="12" fillId="0" borderId="67" xfId="27" applyFont="1" applyFill="1" applyBorder="1" applyAlignment="1">
      <alignment vertical="center"/>
    </xf>
    <xf numFmtId="0" fontId="12" fillId="0" borderId="78" xfId="27" applyFont="1" applyFill="1" applyBorder="1" applyAlignment="1">
      <alignment vertical="center"/>
    </xf>
    <xf numFmtId="0" fontId="12" fillId="0" borderId="79" xfId="27" applyFont="1" applyFill="1" applyBorder="1" applyAlignment="1">
      <alignment vertical="center"/>
    </xf>
    <xf numFmtId="178" fontId="12" fillId="0" borderId="67" xfId="27" applyNumberFormat="1" applyFont="1" applyFill="1" applyBorder="1" applyAlignment="1">
      <alignment horizontal="right" vertical="center"/>
    </xf>
    <xf numFmtId="178" fontId="12" fillId="0" borderId="47" xfId="27" applyNumberFormat="1" applyFont="1" applyFill="1" applyBorder="1" applyAlignment="1">
      <alignment horizontal="right" vertical="center"/>
    </xf>
    <xf numFmtId="178" fontId="12" fillId="0" borderId="48" xfId="27" applyNumberFormat="1" applyFont="1" applyFill="1" applyBorder="1" applyAlignment="1">
      <alignment horizontal="right" vertical="center"/>
    </xf>
    <xf numFmtId="0" fontId="13" fillId="0" borderId="22" xfId="27" applyFont="1" applyFill="1" applyBorder="1" applyAlignment="1">
      <alignment horizontal="center" vertical="center"/>
    </xf>
    <xf numFmtId="0" fontId="13" fillId="0" borderId="32" xfId="27" applyFont="1" applyFill="1" applyBorder="1" applyAlignment="1">
      <alignment horizontal="center" vertical="center"/>
    </xf>
    <xf numFmtId="0" fontId="13" fillId="0" borderId="81" xfId="27" applyFont="1" applyFill="1" applyBorder="1" applyAlignment="1">
      <alignment horizontal="center" vertical="center"/>
    </xf>
    <xf numFmtId="0" fontId="12" fillId="0" borderId="31" xfId="27" applyFont="1" applyFill="1" applyBorder="1" applyAlignment="1">
      <alignment vertical="center"/>
    </xf>
    <xf numFmtId="0" fontId="12" fillId="0" borderId="32" xfId="27" applyFont="1" applyFill="1" applyBorder="1" applyAlignment="1">
      <alignment vertical="center"/>
    </xf>
    <xf numFmtId="0" fontId="13" fillId="0" borderId="1" xfId="27" applyFont="1" applyFill="1" applyBorder="1" applyAlignment="1">
      <alignment horizontal="center" vertical="center"/>
    </xf>
    <xf numFmtId="0" fontId="13" fillId="0" borderId="2" xfId="27" applyFont="1" applyFill="1" applyBorder="1" applyAlignment="1">
      <alignment horizontal="center" vertical="center"/>
    </xf>
    <xf numFmtId="0" fontId="13" fillId="0" borderId="77" xfId="27" applyFont="1" applyFill="1" applyBorder="1" applyAlignment="1">
      <alignment vertical="center"/>
    </xf>
    <xf numFmtId="0" fontId="13" fillId="0" borderId="78" xfId="27" applyFont="1" applyFill="1" applyBorder="1" applyAlignment="1">
      <alignment vertical="center"/>
    </xf>
    <xf numFmtId="0" fontId="13" fillId="0" borderId="79" xfId="27" applyFont="1" applyFill="1" applyBorder="1" applyAlignment="1">
      <alignment vertical="center"/>
    </xf>
    <xf numFmtId="178" fontId="13" fillId="0" borderId="77" xfId="27" applyNumberFormat="1" applyFont="1" applyFill="1" applyBorder="1" applyAlignment="1">
      <alignment horizontal="right" vertical="center"/>
    </xf>
    <xf numFmtId="178" fontId="13" fillId="0" borderId="78" xfId="27" applyNumberFormat="1" applyFont="1" applyFill="1" applyBorder="1" applyAlignment="1">
      <alignment horizontal="right" vertical="center"/>
    </xf>
    <xf numFmtId="178" fontId="13" fillId="0" borderId="80" xfId="27" applyNumberFormat="1" applyFont="1" applyFill="1" applyBorder="1" applyAlignment="1">
      <alignment horizontal="right" vertical="center"/>
    </xf>
    <xf numFmtId="0" fontId="13" fillId="0" borderId="48" xfId="27" applyFont="1" applyFill="1" applyBorder="1" applyAlignment="1">
      <alignment horizontal="center" vertical="center"/>
    </xf>
    <xf numFmtId="0" fontId="13" fillId="0" borderId="7" xfId="27" applyFont="1" applyFill="1" applyBorder="1" applyAlignment="1">
      <alignment horizontal="center" vertical="center"/>
    </xf>
    <xf numFmtId="0" fontId="13" fillId="0" borderId="53" xfId="27" applyFont="1" applyFill="1" applyBorder="1" applyAlignment="1">
      <alignment horizontal="center" vertical="center"/>
    </xf>
    <xf numFmtId="185" fontId="13" fillId="0" borderId="29" xfId="27" applyNumberFormat="1" applyFont="1" applyFill="1" applyBorder="1" applyAlignment="1">
      <alignment horizontal="right" vertical="center"/>
    </xf>
    <xf numFmtId="185" fontId="13" fillId="0" borderId="82" xfId="27" applyNumberFormat="1" applyFont="1" applyFill="1" applyBorder="1" applyAlignment="1">
      <alignment horizontal="right" vertical="center"/>
    </xf>
    <xf numFmtId="185" fontId="13" fillId="0" borderId="84" xfId="27" applyNumberFormat="1" applyFont="1" applyFill="1" applyBorder="1" applyAlignment="1">
      <alignment horizontal="right" vertical="center"/>
    </xf>
    <xf numFmtId="182" fontId="13" fillId="0" borderId="7" xfId="27" applyNumberFormat="1" applyFont="1" applyFill="1" applyBorder="1" applyAlignment="1">
      <alignment horizontal="right" vertical="center"/>
    </xf>
    <xf numFmtId="182" fontId="13" fillId="0" borderId="0" xfId="27" applyNumberFormat="1" applyFont="1" applyFill="1" applyBorder="1" applyAlignment="1">
      <alignment horizontal="right" vertical="center"/>
    </xf>
    <xf numFmtId="182" fontId="13" fillId="0" borderId="53" xfId="27" applyNumberFormat="1" applyFont="1" applyFill="1" applyBorder="1" applyAlignment="1">
      <alignment horizontal="right" vertical="center"/>
    </xf>
    <xf numFmtId="0" fontId="13" fillId="0" borderId="10" xfId="27" applyFont="1" applyFill="1" applyBorder="1" applyAlignment="1">
      <alignment horizontal="center" vertical="center"/>
    </xf>
    <xf numFmtId="0" fontId="13" fillId="0" borderId="11" xfId="27" applyFont="1" applyFill="1" applyBorder="1" applyAlignment="1">
      <alignment horizontal="center" vertical="center"/>
    </xf>
    <xf numFmtId="0" fontId="13" fillId="0" borderId="64" xfId="27" applyFont="1" applyFill="1" applyBorder="1" applyAlignment="1">
      <alignment horizontal="center" vertical="center"/>
    </xf>
    <xf numFmtId="0" fontId="13" fillId="0" borderId="61" xfId="27" applyFont="1" applyFill="1" applyBorder="1" applyAlignment="1">
      <alignment horizontal="center" vertical="center"/>
    </xf>
    <xf numFmtId="0" fontId="13" fillId="0" borderId="65" xfId="27" applyFont="1" applyFill="1" applyBorder="1" applyAlignment="1">
      <alignment horizontal="center" vertical="center"/>
    </xf>
    <xf numFmtId="0" fontId="13" fillId="0" borderId="71" xfId="27" applyFont="1" applyFill="1" applyBorder="1" applyAlignment="1">
      <alignment horizontal="center" vertical="center"/>
    </xf>
    <xf numFmtId="0" fontId="13" fillId="0" borderId="49"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54" xfId="27" applyFont="1" applyFill="1" applyBorder="1" applyAlignment="1">
      <alignment horizontal="center" vertical="center"/>
    </xf>
    <xf numFmtId="0" fontId="13" fillId="0" borderId="68" xfId="27" applyFont="1" applyFill="1" applyBorder="1" applyAlignment="1">
      <alignment horizontal="center" vertical="center"/>
    </xf>
    <xf numFmtId="0" fontId="13" fillId="0" borderId="73" xfId="27" applyFont="1" applyFill="1" applyBorder="1" applyAlignment="1">
      <alignment horizontal="center" vertical="center"/>
    </xf>
    <xf numFmtId="0" fontId="13" fillId="0" borderId="74" xfId="27" applyFont="1" applyFill="1" applyBorder="1" applyAlignment="1">
      <alignment horizontal="center" vertical="center"/>
    </xf>
    <xf numFmtId="49" fontId="13" fillId="0" borderId="28" xfId="27" applyNumberFormat="1" applyFont="1" applyFill="1" applyBorder="1" applyAlignment="1">
      <alignment horizontal="center" vertical="center"/>
    </xf>
    <xf numFmtId="49" fontId="13" fillId="0" borderId="45" xfId="27" applyNumberFormat="1" applyFont="1" applyFill="1" applyBorder="1" applyAlignment="1">
      <alignment horizontal="center" vertical="center"/>
    </xf>
    <xf numFmtId="49" fontId="13" fillId="0" borderId="75" xfId="27" applyNumberFormat="1" applyFont="1" applyFill="1" applyBorder="1" applyAlignment="1">
      <alignment horizontal="center" vertical="center"/>
    </xf>
    <xf numFmtId="49" fontId="13" fillId="0" borderId="54" xfId="27" applyNumberFormat="1" applyFont="1" applyFill="1" applyBorder="1" applyAlignment="1">
      <alignment horizontal="center" vertical="center"/>
    </xf>
    <xf numFmtId="49" fontId="13" fillId="0" borderId="53" xfId="27" applyNumberFormat="1" applyFont="1" applyFill="1" applyBorder="1" applyAlignment="1">
      <alignment horizontal="center" vertical="center"/>
    </xf>
    <xf numFmtId="49" fontId="13" fillId="0" borderId="73" xfId="27" applyNumberFormat="1" applyFont="1" applyFill="1" applyBorder="1" applyAlignment="1">
      <alignment horizontal="center" vertical="center"/>
    </xf>
    <xf numFmtId="49" fontId="13" fillId="0" borderId="51" xfId="27" applyNumberFormat="1" applyFont="1" applyFill="1" applyBorder="1" applyAlignment="1">
      <alignment horizontal="center" vertical="center"/>
    </xf>
    <xf numFmtId="49" fontId="13" fillId="0" borderId="52" xfId="27" applyNumberFormat="1" applyFont="1" applyFill="1" applyBorder="1" applyAlignment="1">
      <alignment horizontal="center" vertical="center"/>
    </xf>
    <xf numFmtId="0" fontId="13" fillId="0" borderId="46" xfId="27" applyFont="1" applyFill="1" applyBorder="1" applyAlignment="1">
      <alignment horizontal="left" vertical="center"/>
    </xf>
    <xf numFmtId="0" fontId="13" fillId="0" borderId="47" xfId="27" applyFont="1" applyFill="1" applyBorder="1" applyAlignment="1">
      <alignment horizontal="left" vertical="center"/>
    </xf>
    <xf numFmtId="0" fontId="13" fillId="0" borderId="48" xfId="27" applyFont="1" applyFill="1" applyBorder="1" applyAlignment="1">
      <alignment horizontal="left" vertical="center"/>
    </xf>
    <xf numFmtId="181" fontId="13" fillId="0" borderId="46" xfId="27" applyNumberFormat="1" applyFont="1" applyFill="1" applyBorder="1" applyAlignment="1">
      <alignment horizontal="right" vertical="center"/>
    </xf>
    <xf numFmtId="181" fontId="13" fillId="0" borderId="47" xfId="27" applyNumberFormat="1" applyFont="1" applyFill="1" applyBorder="1" applyAlignment="1">
      <alignment horizontal="right" vertical="center"/>
    </xf>
    <xf numFmtId="181" fontId="13" fillId="0" borderId="48" xfId="27" applyNumberFormat="1" applyFont="1" applyFill="1" applyBorder="1" applyAlignment="1">
      <alignment horizontal="right" vertical="center"/>
    </xf>
    <xf numFmtId="49" fontId="14" fillId="0" borderId="0" xfId="27" applyNumberFormat="1" applyFont="1" applyFill="1" applyAlignment="1">
      <alignment horizontal="center" vertical="center"/>
    </xf>
    <xf numFmtId="0" fontId="13" fillId="0" borderId="4" xfId="27" applyFont="1" applyFill="1" applyBorder="1" applyAlignment="1">
      <alignment horizontal="center" vertical="center"/>
    </xf>
    <xf numFmtId="0" fontId="13" fillId="0" borderId="17" xfId="27" applyFont="1" applyFill="1" applyBorder="1" applyAlignment="1">
      <alignment horizontal="center" vertical="center"/>
    </xf>
    <xf numFmtId="0" fontId="13" fillId="0" borderId="5" xfId="27" applyFont="1" applyFill="1" applyBorder="1" applyAlignment="1">
      <alignment horizontal="center" vertical="center"/>
    </xf>
    <xf numFmtId="0" fontId="13" fillId="0" borderId="66" xfId="27" applyFont="1" applyFill="1" applyBorder="1" applyAlignment="1">
      <alignment horizontal="center" vertical="center"/>
    </xf>
    <xf numFmtId="0" fontId="13" fillId="0" borderId="34"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8" xfId="27" applyFont="1" applyFill="1" applyBorder="1" applyAlignment="1">
      <alignment horizontal="center" vertical="center"/>
    </xf>
    <xf numFmtId="0" fontId="13" fillId="0" borderId="69" xfId="27" applyFont="1" applyFill="1" applyBorder="1" applyAlignment="1">
      <alignment horizontal="center" vertical="center"/>
    </xf>
    <xf numFmtId="0" fontId="13" fillId="0" borderId="70" xfId="27" applyFont="1" applyFill="1" applyBorder="1" applyAlignment="1">
      <alignment horizontal="center" vertical="center"/>
    </xf>
    <xf numFmtId="0" fontId="13" fillId="0" borderId="3" xfId="27" applyFont="1" applyFill="1" applyBorder="1" applyAlignment="1">
      <alignment horizontal="center" vertical="center"/>
    </xf>
    <xf numFmtId="0" fontId="13" fillId="6" borderId="95" xfId="17" applyFont="1" applyFill="1" applyBorder="1" applyAlignment="1">
      <alignment horizontal="right" vertical="center"/>
    </xf>
    <xf numFmtId="0" fontId="13" fillId="6" borderId="0" xfId="17" applyFont="1" applyFill="1" applyBorder="1" applyAlignment="1">
      <alignment horizontal="right" vertical="center"/>
    </xf>
    <xf numFmtId="0" fontId="13" fillId="6" borderId="61" xfId="17" applyFont="1" applyFill="1" applyBorder="1" applyAlignment="1">
      <alignment horizontal="right" vertical="center"/>
    </xf>
    <xf numFmtId="0" fontId="13" fillId="0" borderId="26" xfId="17" applyFont="1" applyBorder="1">
      <alignment vertical="center"/>
    </xf>
    <xf numFmtId="0" fontId="13" fillId="0" borderId="37" xfId="17" applyFont="1" applyBorder="1">
      <alignment vertical="center"/>
    </xf>
    <xf numFmtId="0" fontId="13" fillId="0" borderId="33" xfId="17" applyFont="1" applyBorder="1">
      <alignment vertical="center"/>
    </xf>
    <xf numFmtId="178" fontId="13" fillId="0" borderId="26" xfId="17" applyNumberFormat="1" applyFont="1" applyFill="1" applyBorder="1" applyAlignment="1">
      <alignment horizontal="right" vertical="center"/>
    </xf>
    <xf numFmtId="0" fontId="1" fillId="0" borderId="37" xfId="17" applyFill="1" applyBorder="1" applyAlignment="1">
      <alignment horizontal="right" vertical="center"/>
    </xf>
    <xf numFmtId="0" fontId="1" fillId="0" borderId="97" xfId="17" applyFill="1" applyBorder="1" applyAlignment="1">
      <alignment horizontal="right" vertical="center"/>
    </xf>
    <xf numFmtId="187" fontId="13" fillId="0" borderId="99" xfId="17" applyNumberFormat="1" applyFont="1" applyFill="1" applyBorder="1" applyAlignment="1">
      <alignment horizontal="right" vertical="center"/>
    </xf>
    <xf numFmtId="187" fontId="1" fillId="0" borderId="37" xfId="17" applyNumberFormat="1" applyFill="1" applyBorder="1" applyAlignment="1">
      <alignment horizontal="right" vertical="center"/>
    </xf>
    <xf numFmtId="187" fontId="1" fillId="0" borderId="97" xfId="17" applyNumberFormat="1" applyFill="1" applyBorder="1" applyAlignment="1">
      <alignment horizontal="right" vertical="center"/>
    </xf>
    <xf numFmtId="178" fontId="13" fillId="0" borderId="99" xfId="17" applyNumberFormat="1" applyFont="1" applyFill="1" applyBorder="1" applyAlignment="1">
      <alignment horizontal="right" vertical="center"/>
    </xf>
    <xf numFmtId="178" fontId="13" fillId="6" borderId="99" xfId="17" applyNumberFormat="1" applyFont="1" applyFill="1" applyBorder="1" applyAlignment="1">
      <alignment horizontal="right" vertical="center"/>
    </xf>
    <xf numFmtId="178" fontId="13" fillId="6" borderId="37" xfId="17" applyNumberFormat="1" applyFont="1" applyFill="1" applyBorder="1" applyAlignment="1">
      <alignment horizontal="right" vertical="center"/>
    </xf>
    <xf numFmtId="178" fontId="13" fillId="6" borderId="97" xfId="17" applyNumberFormat="1" applyFont="1" applyFill="1" applyBorder="1" applyAlignment="1">
      <alignment horizontal="right" vertical="center"/>
    </xf>
    <xf numFmtId="0" fontId="13" fillId="6" borderId="99" xfId="17" applyFont="1" applyFill="1" applyBorder="1" applyAlignment="1">
      <alignment horizontal="right" vertical="center"/>
    </xf>
    <xf numFmtId="0" fontId="13" fillId="6" borderId="37" xfId="17" applyFont="1" applyFill="1" applyBorder="1" applyAlignment="1">
      <alignment horizontal="right" vertical="center"/>
    </xf>
    <xf numFmtId="0" fontId="13" fillId="6" borderId="33" xfId="17" applyFont="1" applyFill="1" applyBorder="1" applyAlignment="1">
      <alignment horizontal="right" vertical="center"/>
    </xf>
    <xf numFmtId="0" fontId="13" fillId="0" borderId="28" xfId="17" applyFont="1" applyBorder="1" applyAlignment="1">
      <alignment horizontal="center" vertical="center" textRotation="255"/>
    </xf>
    <xf numFmtId="0" fontId="13" fillId="0" borderId="30" xfId="17" applyFont="1" applyBorder="1" applyAlignment="1">
      <alignment horizontal="center" vertical="center" textRotation="255"/>
    </xf>
    <xf numFmtId="0" fontId="13" fillId="0" borderId="54" xfId="17" applyFont="1" applyBorder="1" applyAlignment="1">
      <alignment horizontal="center" vertical="center" textRotation="255"/>
    </xf>
    <xf numFmtId="0" fontId="13" fillId="0" borderId="61" xfId="17" applyFont="1" applyBorder="1" applyAlignment="1">
      <alignment horizontal="center" vertical="center" textRotation="255"/>
    </xf>
    <xf numFmtId="0" fontId="13" fillId="0" borderId="26" xfId="17" applyFont="1" applyBorder="1" applyAlignment="1">
      <alignment horizontal="center" vertical="center" textRotation="255"/>
    </xf>
    <xf numFmtId="0" fontId="13" fillId="0" borderId="33" xfId="17" applyFont="1" applyBorder="1" applyAlignment="1">
      <alignment horizontal="center" vertical="center" textRotation="255"/>
    </xf>
    <xf numFmtId="0" fontId="13" fillId="0" borderId="54" xfId="17" applyFont="1" applyBorder="1">
      <alignment vertical="center"/>
    </xf>
    <xf numFmtId="0" fontId="13" fillId="0" borderId="0" xfId="17" applyFont="1" applyBorder="1">
      <alignment vertical="center"/>
    </xf>
    <xf numFmtId="0" fontId="13" fillId="0" borderId="61" xfId="17" applyFont="1" applyBorder="1">
      <alignment vertical="center"/>
    </xf>
    <xf numFmtId="178" fontId="13" fillId="0" borderId="54" xfId="17" applyNumberFormat="1" applyFont="1" applyFill="1" applyBorder="1" applyAlignment="1">
      <alignment horizontal="right" vertical="center"/>
    </xf>
    <xf numFmtId="178" fontId="13" fillId="0" borderId="0" xfId="17" applyNumberFormat="1" applyFont="1" applyFill="1" applyBorder="1" applyAlignment="1">
      <alignment horizontal="right" vertical="center"/>
    </xf>
    <xf numFmtId="178" fontId="13" fillId="0" borderId="93" xfId="17" applyNumberFormat="1" applyFont="1" applyFill="1" applyBorder="1" applyAlignment="1">
      <alignment horizontal="right" vertical="center"/>
    </xf>
    <xf numFmtId="187" fontId="13" fillId="0" borderId="95" xfId="17" applyNumberFormat="1" applyFont="1" applyFill="1" applyBorder="1" applyAlignment="1">
      <alignment horizontal="right" vertical="center"/>
    </xf>
    <xf numFmtId="187" fontId="13" fillId="0" borderId="0" xfId="17" applyNumberFormat="1" applyFont="1" applyFill="1" applyBorder="1" applyAlignment="1">
      <alignment horizontal="right" vertical="center"/>
    </xf>
    <xf numFmtId="187" fontId="13" fillId="0" borderId="93" xfId="17" applyNumberFormat="1" applyFont="1" applyFill="1" applyBorder="1" applyAlignment="1">
      <alignment horizontal="right" vertical="center"/>
    </xf>
    <xf numFmtId="178" fontId="13" fillId="0" borderId="95" xfId="17" applyNumberFormat="1" applyFont="1" applyFill="1" applyBorder="1" applyAlignment="1">
      <alignment horizontal="right" vertical="center"/>
    </xf>
    <xf numFmtId="178" fontId="13" fillId="6" borderId="95" xfId="17" applyNumberFormat="1" applyFont="1" applyFill="1" applyBorder="1" applyAlignment="1">
      <alignment horizontal="right" vertical="center"/>
    </xf>
    <xf numFmtId="178" fontId="13" fillId="6" borderId="0" xfId="17" applyNumberFormat="1" applyFont="1" applyFill="1" applyBorder="1" applyAlignment="1">
      <alignment horizontal="right" vertical="center"/>
    </xf>
    <xf numFmtId="178" fontId="13" fillId="6" borderId="93" xfId="17" applyNumberFormat="1" applyFont="1" applyFill="1" applyBorder="1" applyAlignment="1">
      <alignment horizontal="right" vertical="center"/>
    </xf>
    <xf numFmtId="0" fontId="1" fillId="0" borderId="0" xfId="17" applyFill="1" applyAlignment="1">
      <alignment horizontal="right" vertical="center"/>
    </xf>
    <xf numFmtId="0" fontId="1" fillId="0" borderId="93" xfId="17" applyFill="1" applyBorder="1" applyAlignment="1">
      <alignment horizontal="right" vertical="center"/>
    </xf>
    <xf numFmtId="187" fontId="1" fillId="0" borderId="0" xfId="17" applyNumberFormat="1" applyFill="1" applyAlignment="1">
      <alignment horizontal="right" vertical="center"/>
    </xf>
    <xf numFmtId="187" fontId="1" fillId="0" borderId="93" xfId="17" applyNumberFormat="1" applyFill="1" applyBorder="1" applyAlignment="1">
      <alignment horizontal="right" vertical="center"/>
    </xf>
    <xf numFmtId="181" fontId="13" fillId="0" borderId="95" xfId="17" applyNumberFormat="1" applyFont="1" applyFill="1" applyBorder="1" applyAlignment="1">
      <alignment horizontal="right" vertical="center"/>
    </xf>
    <xf numFmtId="181" fontId="1" fillId="0" borderId="0" xfId="17" applyNumberFormat="1" applyFill="1" applyAlignment="1">
      <alignment horizontal="right" vertical="center"/>
    </xf>
    <xf numFmtId="181" fontId="1" fillId="0" borderId="61" xfId="17" applyNumberFormat="1" applyFill="1" applyBorder="1" applyAlignment="1">
      <alignment horizontal="right" vertical="center"/>
    </xf>
    <xf numFmtId="0" fontId="13" fillId="0" borderId="54" xfId="17" applyFont="1" applyFill="1" applyBorder="1" applyAlignment="1">
      <alignment horizontal="left" vertical="center"/>
    </xf>
    <xf numFmtId="0" fontId="13" fillId="0" borderId="0" xfId="17" applyFont="1" applyFill="1" applyBorder="1" applyAlignment="1">
      <alignment horizontal="left" vertical="center"/>
    </xf>
    <xf numFmtId="0" fontId="13" fillId="0" borderId="61" xfId="17" applyFont="1" applyFill="1" applyBorder="1" applyAlignment="1">
      <alignment horizontal="left" vertical="center"/>
    </xf>
    <xf numFmtId="0" fontId="1" fillId="0" borderId="61" xfId="17" applyFill="1" applyBorder="1" applyAlignment="1">
      <alignment horizontal="right" vertical="center"/>
    </xf>
    <xf numFmtId="0" fontId="13" fillId="0" borderId="54" xfId="17" applyFont="1" applyFill="1" applyBorder="1" applyAlignment="1">
      <alignment horizontal="center" vertical="center" wrapText="1"/>
    </xf>
    <xf numFmtId="0" fontId="13" fillId="0" borderId="0" xfId="17" applyFont="1" applyFill="1" applyBorder="1" applyAlignment="1">
      <alignment horizontal="center" vertical="center" wrapText="1"/>
    </xf>
    <xf numFmtId="0" fontId="13" fillId="0" borderId="26" xfId="17" applyFont="1" applyFill="1" applyBorder="1" applyAlignment="1">
      <alignment horizontal="center" vertical="center" wrapText="1"/>
    </xf>
    <xf numFmtId="0" fontId="13" fillId="0" borderId="37" xfId="17" applyFont="1" applyFill="1" applyBorder="1" applyAlignment="1">
      <alignment horizontal="center" vertical="center" wrapText="1"/>
    </xf>
    <xf numFmtId="0" fontId="13" fillId="0" borderId="0" xfId="17" applyFont="1" applyFill="1" applyBorder="1">
      <alignment vertical="center"/>
    </xf>
    <xf numFmtId="0" fontId="13" fillId="0" borderId="61" xfId="17" applyFont="1" applyFill="1" applyBorder="1">
      <alignment vertical="center"/>
    </xf>
    <xf numFmtId="178" fontId="13" fillId="0" borderId="61" xfId="17" applyNumberFormat="1" applyFont="1" applyFill="1" applyBorder="1" applyAlignment="1">
      <alignment horizontal="right" vertical="center"/>
    </xf>
    <xf numFmtId="0" fontId="13" fillId="0" borderId="54" xfId="17" applyFont="1" applyFill="1" applyBorder="1">
      <alignment vertical="center"/>
    </xf>
    <xf numFmtId="0" fontId="13" fillId="0" borderId="26" xfId="17" applyFont="1" applyFill="1" applyBorder="1">
      <alignment vertical="center"/>
    </xf>
    <xf numFmtId="0" fontId="13" fillId="0" borderId="37" xfId="17" applyFont="1" applyFill="1" applyBorder="1">
      <alignment vertical="center"/>
    </xf>
    <xf numFmtId="0" fontId="13" fillId="0" borderId="33" xfId="17" applyFont="1" applyFill="1" applyBorder="1">
      <alignment vertical="center"/>
    </xf>
    <xf numFmtId="178" fontId="13" fillId="0" borderId="37" xfId="17" applyNumberFormat="1" applyFont="1" applyFill="1" applyBorder="1" applyAlignment="1">
      <alignment horizontal="right" vertical="center"/>
    </xf>
    <xf numFmtId="0" fontId="1" fillId="0" borderId="33" xfId="17" applyFill="1" applyBorder="1" applyAlignment="1">
      <alignment horizontal="right" vertical="center"/>
    </xf>
    <xf numFmtId="178" fontId="13" fillId="0" borderId="33" xfId="17" applyNumberFormat="1" applyFont="1" applyFill="1" applyBorder="1" applyAlignment="1">
      <alignment horizontal="right" vertical="center"/>
    </xf>
    <xf numFmtId="178" fontId="13" fillId="0" borderId="97" xfId="17" applyNumberFormat="1" applyFont="1" applyFill="1" applyBorder="1" applyAlignment="1">
      <alignment horizontal="right" vertical="center"/>
    </xf>
    <xf numFmtId="181" fontId="13" fillId="0" borderId="98" xfId="17" applyNumberFormat="1" applyFont="1" applyFill="1" applyBorder="1" applyAlignment="1">
      <alignment horizontal="right" vertical="center"/>
    </xf>
    <xf numFmtId="178" fontId="13" fillId="0" borderId="98" xfId="17" applyNumberFormat="1" applyFont="1" applyFill="1" applyBorder="1" applyAlignment="1">
      <alignment horizontal="right" vertical="center"/>
    </xf>
    <xf numFmtId="181" fontId="13" fillId="0" borderId="99" xfId="17" applyNumberFormat="1" applyFont="1" applyFill="1" applyBorder="1" applyAlignment="1">
      <alignment horizontal="right" vertical="center"/>
    </xf>
    <xf numFmtId="181" fontId="13" fillId="0" borderId="37" xfId="17" applyNumberFormat="1" applyFont="1" applyFill="1" applyBorder="1" applyAlignment="1">
      <alignment horizontal="right" vertical="center"/>
    </xf>
    <xf numFmtId="181" fontId="13" fillId="0" borderId="33" xfId="17" applyNumberFormat="1" applyFont="1" applyFill="1" applyBorder="1" applyAlignment="1">
      <alignment horizontal="right" vertical="center"/>
    </xf>
    <xf numFmtId="178" fontId="13" fillId="0" borderId="28" xfId="17" applyNumberFormat="1" applyFont="1" applyFill="1" applyBorder="1" applyAlignment="1">
      <alignment horizontal="right" vertical="center"/>
    </xf>
    <xf numFmtId="178" fontId="13" fillId="0" borderId="45" xfId="17" applyNumberFormat="1" applyFont="1" applyFill="1" applyBorder="1" applyAlignment="1">
      <alignment horizontal="right" vertical="center"/>
    </xf>
    <xf numFmtId="178" fontId="13" fillId="0" borderId="30" xfId="17" applyNumberFormat="1" applyFont="1" applyFill="1" applyBorder="1" applyAlignment="1">
      <alignment horizontal="right" vertical="center"/>
    </xf>
    <xf numFmtId="181" fontId="13" fillId="0" borderId="94" xfId="17" applyNumberFormat="1" applyFont="1" applyFill="1" applyBorder="1" applyAlignment="1">
      <alignment horizontal="right" vertical="center"/>
    </xf>
    <xf numFmtId="178" fontId="13" fillId="0" borderId="94" xfId="17" applyNumberFormat="1" applyFont="1" applyFill="1" applyBorder="1" applyAlignment="1">
      <alignment horizontal="right" vertical="center"/>
    </xf>
    <xf numFmtId="181" fontId="13" fillId="0" borderId="0" xfId="17" applyNumberFormat="1" applyFont="1" applyFill="1" applyBorder="1" applyAlignment="1">
      <alignment horizontal="right" vertical="center"/>
    </xf>
    <xf numFmtId="181" fontId="13" fillId="0" borderId="61" xfId="17" applyNumberFormat="1" applyFont="1" applyFill="1" applyBorder="1" applyAlignment="1">
      <alignment horizontal="right" vertical="center"/>
    </xf>
    <xf numFmtId="0" fontId="13" fillId="0" borderId="28" xfId="17" applyFont="1" applyFill="1" applyBorder="1">
      <alignment vertical="center"/>
    </xf>
    <xf numFmtId="0" fontId="13" fillId="0" borderId="45" xfId="17" applyFont="1" applyFill="1" applyBorder="1">
      <alignment vertical="center"/>
    </xf>
    <xf numFmtId="0" fontId="13" fillId="0" borderId="30" xfId="17" applyFont="1" applyFill="1" applyBorder="1">
      <alignment vertical="center"/>
    </xf>
    <xf numFmtId="0" fontId="13" fillId="0" borderId="27" xfId="17" applyFont="1" applyBorder="1" applyAlignment="1">
      <alignment horizontal="center" vertical="center"/>
    </xf>
    <xf numFmtId="0" fontId="13" fillId="0" borderId="31" xfId="17" applyFont="1" applyBorder="1" applyAlignment="1">
      <alignment horizontal="center" vertical="center"/>
    </xf>
    <xf numFmtId="0" fontId="13" fillId="0" borderId="32" xfId="17" applyFont="1" applyBorder="1" applyAlignment="1">
      <alignment horizontal="center" vertical="center"/>
    </xf>
    <xf numFmtId="181" fontId="13" fillId="0" borderId="26" xfId="17" applyNumberFormat="1" applyFont="1" applyFill="1" applyBorder="1" applyAlignment="1">
      <alignment horizontal="right" vertical="center"/>
    </xf>
    <xf numFmtId="181" fontId="13" fillId="0" borderId="54" xfId="17" applyNumberFormat="1" applyFont="1" applyFill="1" applyBorder="1" applyAlignment="1">
      <alignment horizontal="right" vertical="center"/>
    </xf>
    <xf numFmtId="0" fontId="1" fillId="0" borderId="0" xfId="17" applyFill="1" applyBorder="1" applyAlignment="1">
      <alignment horizontal="right" vertical="center"/>
    </xf>
    <xf numFmtId="181" fontId="13" fillId="0" borderId="28" xfId="17" applyNumberFormat="1" applyFont="1" applyFill="1" applyBorder="1" applyAlignment="1">
      <alignment horizontal="right" vertical="center"/>
    </xf>
    <xf numFmtId="0" fontId="1" fillId="0" borderId="45" xfId="17" applyFill="1" applyBorder="1" applyAlignment="1">
      <alignment horizontal="right" vertical="center"/>
    </xf>
    <xf numFmtId="181" fontId="13" fillId="0" borderId="45" xfId="17" applyNumberFormat="1" applyFont="1" applyFill="1" applyBorder="1" applyAlignment="1">
      <alignment horizontal="right" vertical="center"/>
    </xf>
    <xf numFmtId="0" fontId="1" fillId="0" borderId="30" xfId="17" applyFill="1" applyBorder="1" applyAlignment="1">
      <alignment horizontal="right" vertical="center"/>
    </xf>
    <xf numFmtId="0" fontId="13" fillId="0" borderId="28" xfId="17" applyFont="1" applyFill="1" applyBorder="1" applyAlignment="1">
      <alignment horizontal="center" vertical="center" textRotation="255"/>
    </xf>
    <xf numFmtId="0" fontId="13" fillId="0" borderId="30" xfId="17" applyFont="1" applyFill="1" applyBorder="1" applyAlignment="1">
      <alignment horizontal="center" vertical="center" textRotation="255"/>
    </xf>
    <xf numFmtId="0" fontId="13" fillId="0" borderId="54" xfId="17" applyFont="1" applyFill="1" applyBorder="1" applyAlignment="1">
      <alignment horizontal="center" vertical="center" textRotation="255"/>
    </xf>
    <xf numFmtId="0" fontId="13" fillId="0" borderId="61" xfId="17" applyFont="1" applyFill="1" applyBorder="1" applyAlignment="1">
      <alignment horizontal="center" vertical="center" textRotation="255"/>
    </xf>
    <xf numFmtId="0" fontId="13" fillId="0" borderId="26" xfId="17" applyFont="1" applyFill="1" applyBorder="1" applyAlignment="1">
      <alignment horizontal="center" vertical="center" textRotation="255"/>
    </xf>
    <xf numFmtId="0" fontId="13" fillId="0" borderId="33" xfId="17" applyFont="1" applyFill="1" applyBorder="1" applyAlignment="1">
      <alignment horizontal="center" vertical="center" textRotation="255"/>
    </xf>
    <xf numFmtId="0" fontId="13" fillId="0" borderId="28" xfId="17" applyFont="1" applyBorder="1" applyAlignment="1">
      <alignment horizontal="center" vertical="center" wrapText="1"/>
    </xf>
    <xf numFmtId="0" fontId="13" fillId="0" borderId="45" xfId="17" applyFont="1" applyBorder="1" applyAlignment="1">
      <alignment horizontal="center" vertical="center" wrapText="1"/>
    </xf>
    <xf numFmtId="0" fontId="13" fillId="0" borderId="54" xfId="17" applyFont="1" applyBorder="1" applyAlignment="1">
      <alignment horizontal="center" vertical="center" wrapText="1"/>
    </xf>
    <xf numFmtId="0" fontId="13" fillId="0" borderId="0" xfId="17" applyFont="1" applyBorder="1" applyAlignment="1">
      <alignment horizontal="center" vertical="center" wrapText="1"/>
    </xf>
    <xf numFmtId="0" fontId="13" fillId="0" borderId="26" xfId="17" applyFont="1" applyBorder="1" applyAlignment="1">
      <alignment horizontal="center" vertical="center" wrapText="1"/>
    </xf>
    <xf numFmtId="0" fontId="13" fillId="0" borderId="37" xfId="17" applyFont="1" applyBorder="1" applyAlignment="1">
      <alignment horizontal="center" vertical="center" wrapText="1"/>
    </xf>
    <xf numFmtId="0" fontId="13" fillId="0" borderId="45" xfId="17" applyFont="1" applyBorder="1" applyAlignment="1">
      <alignment vertical="center" textRotation="255"/>
    </xf>
    <xf numFmtId="0" fontId="13" fillId="0" borderId="0" xfId="17" applyFont="1" applyBorder="1" applyAlignment="1">
      <alignment vertical="center" textRotation="255"/>
    </xf>
    <xf numFmtId="0" fontId="13" fillId="0" borderId="37" xfId="17" applyFont="1" applyBorder="1" applyAlignment="1">
      <alignment vertical="center" textRotation="255"/>
    </xf>
    <xf numFmtId="0" fontId="13" fillId="0" borderId="28" xfId="17" applyFont="1" applyBorder="1">
      <alignment vertical="center"/>
    </xf>
    <xf numFmtId="0" fontId="13" fillId="0" borderId="45" xfId="17" applyFont="1" applyBorder="1">
      <alignment vertical="center"/>
    </xf>
    <xf numFmtId="0" fontId="13" fillId="0" borderId="30" xfId="17" applyFont="1" applyBorder="1">
      <alignment vertical="center"/>
    </xf>
    <xf numFmtId="0" fontId="1" fillId="0" borderId="31" xfId="17" applyBorder="1" applyAlignment="1">
      <alignment horizontal="center" vertical="center"/>
    </xf>
    <xf numFmtId="0" fontId="1" fillId="0" borderId="32" xfId="17" applyBorder="1" applyAlignment="1">
      <alignment horizontal="center" vertical="center"/>
    </xf>
    <xf numFmtId="178" fontId="13" fillId="0" borderId="96" xfId="17" applyNumberFormat="1" applyFont="1" applyFill="1" applyBorder="1" applyAlignment="1">
      <alignment horizontal="right" vertical="center"/>
    </xf>
    <xf numFmtId="0" fontId="18" fillId="0" borderId="54" xfId="17" applyFont="1" applyBorder="1">
      <alignment vertical="center"/>
    </xf>
    <xf numFmtId="0" fontId="18" fillId="0" borderId="0" xfId="17" applyFont="1" applyBorder="1">
      <alignment vertical="center"/>
    </xf>
    <xf numFmtId="0" fontId="18" fillId="0" borderId="61" xfId="17" applyFont="1" applyBorder="1">
      <alignment vertical="center"/>
    </xf>
    <xf numFmtId="0" fontId="13" fillId="0" borderId="54" xfId="17" applyFont="1" applyBorder="1" applyAlignment="1">
      <alignment vertical="center"/>
    </xf>
    <xf numFmtId="0" fontId="8" fillId="0" borderId="0" xfId="10" applyBorder="1" applyAlignment="1">
      <alignment vertical="center"/>
    </xf>
    <xf numFmtId="0" fontId="8" fillId="0" borderId="61" xfId="10" applyBorder="1" applyAlignment="1">
      <alignment vertical="center"/>
    </xf>
    <xf numFmtId="178" fontId="13" fillId="0" borderId="92" xfId="17" applyNumberFormat="1" applyFont="1" applyFill="1" applyBorder="1" applyAlignment="1">
      <alignment horizontal="right" vertical="center"/>
    </xf>
    <xf numFmtId="178" fontId="13" fillId="0" borderId="90" xfId="17" applyNumberFormat="1" applyFont="1" applyFill="1" applyBorder="1" applyAlignment="1">
      <alignment horizontal="right" vertical="center"/>
    </xf>
    <xf numFmtId="181" fontId="13" fillId="0" borderId="92" xfId="17" applyNumberFormat="1" applyFont="1" applyFill="1" applyBorder="1" applyAlignment="1">
      <alignment horizontal="right" vertical="center"/>
    </xf>
    <xf numFmtId="181" fontId="13" fillId="0" borderId="30" xfId="17" applyNumberFormat="1" applyFont="1" applyFill="1" applyBorder="1" applyAlignment="1">
      <alignment horizontal="right" vertical="center"/>
    </xf>
    <xf numFmtId="0" fontId="8" fillId="0" borderId="0" xfId="10" applyAlignment="1">
      <alignment vertical="center"/>
    </xf>
    <xf numFmtId="187" fontId="13" fillId="0" borderId="92" xfId="17" applyNumberFormat="1" applyFont="1" applyFill="1" applyBorder="1" applyAlignment="1">
      <alignment horizontal="right" vertical="center"/>
    </xf>
    <xf numFmtId="187" fontId="13" fillId="0" borderId="45" xfId="17" applyNumberFormat="1" applyFont="1" applyFill="1" applyBorder="1" applyAlignment="1">
      <alignment horizontal="right" vertical="center"/>
    </xf>
    <xf numFmtId="187" fontId="13" fillId="0" borderId="90" xfId="17" applyNumberFormat="1" applyFont="1" applyFill="1" applyBorder="1" applyAlignment="1">
      <alignment horizontal="right" vertical="center"/>
    </xf>
    <xf numFmtId="0" fontId="13" fillId="0" borderId="27" xfId="17" applyFont="1" applyFill="1" applyBorder="1" applyAlignment="1">
      <alignment horizontal="center" vertical="center"/>
    </xf>
    <xf numFmtId="0" fontId="13" fillId="0" borderId="31" xfId="17" applyFont="1" applyFill="1" applyBorder="1" applyAlignment="1">
      <alignment horizontal="center" vertical="center"/>
    </xf>
    <xf numFmtId="0" fontId="13" fillId="0" borderId="32" xfId="17" applyFont="1" applyFill="1" applyBorder="1" applyAlignment="1">
      <alignment horizontal="center" vertical="center"/>
    </xf>
    <xf numFmtId="0" fontId="18" fillId="0" borderId="27" xfId="17" applyFont="1" applyFill="1" applyBorder="1" applyAlignment="1">
      <alignment horizontal="center" vertical="center"/>
    </xf>
    <xf numFmtId="0" fontId="18" fillId="0" borderId="31" xfId="17" applyFont="1" applyFill="1" applyBorder="1" applyAlignment="1">
      <alignment horizontal="center" vertical="center"/>
    </xf>
    <xf numFmtId="0" fontId="18" fillId="0" borderId="32" xfId="17" applyFont="1" applyFill="1" applyBorder="1" applyAlignment="1">
      <alignment horizontal="center" vertical="center"/>
    </xf>
    <xf numFmtId="181" fontId="13" fillId="0" borderId="91" xfId="17" applyNumberFormat="1" applyFont="1" applyFill="1" applyBorder="1" applyAlignment="1">
      <alignment horizontal="right" vertical="center"/>
    </xf>
    <xf numFmtId="178" fontId="13" fillId="0" borderId="91" xfId="17" applyNumberFormat="1" applyFont="1" applyFill="1" applyBorder="1" applyAlignment="1">
      <alignment horizontal="right" vertical="center"/>
    </xf>
    <xf numFmtId="49" fontId="16" fillId="0" borderId="1" xfId="17" applyNumberFormat="1" applyFont="1" applyFill="1" applyBorder="1" applyAlignment="1">
      <alignment horizontal="center" vertical="center"/>
    </xf>
    <xf numFmtId="49" fontId="16" fillId="0" borderId="2" xfId="17" applyNumberFormat="1" applyFont="1" applyFill="1" applyBorder="1" applyAlignment="1">
      <alignment horizontal="center" vertical="center"/>
    </xf>
    <xf numFmtId="49" fontId="16" fillId="0" borderId="3" xfId="17" applyNumberFormat="1" applyFont="1" applyFill="1" applyBorder="1" applyAlignment="1">
      <alignment horizontal="center" vertical="center"/>
    </xf>
    <xf numFmtId="0" fontId="13" fillId="0" borderId="24" xfId="17" applyFont="1" applyBorder="1" applyAlignment="1">
      <alignment horizontal="center" vertical="center"/>
    </xf>
    <xf numFmtId="0" fontId="25" fillId="4" borderId="51" xfId="30" applyFont="1" applyFill="1" applyBorder="1" applyAlignment="1" applyProtection="1">
      <alignment horizontal="center" vertical="center"/>
    </xf>
    <xf numFmtId="0" fontId="25" fillId="4" borderId="72" xfId="30" applyFont="1" applyFill="1" applyBorder="1" applyAlignment="1" applyProtection="1">
      <alignment horizontal="center" vertical="center"/>
    </xf>
    <xf numFmtId="188" fontId="25" fillId="4" borderId="132" xfId="36" applyNumberFormat="1" applyFont="1" applyFill="1" applyBorder="1" applyAlignment="1" applyProtection="1">
      <alignment horizontal="right" vertical="center" shrinkToFit="1"/>
    </xf>
    <xf numFmtId="188" fontId="25" fillId="4" borderId="82" xfId="36" applyNumberFormat="1" applyFont="1" applyFill="1" applyBorder="1" applyAlignment="1" applyProtection="1">
      <alignment horizontal="right" vertical="center" shrinkToFit="1"/>
    </xf>
    <xf numFmtId="188" fontId="25" fillId="4" borderId="179"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xf>
    <xf numFmtId="0" fontId="25" fillId="4" borderId="45" xfId="30" applyFont="1" applyFill="1" applyBorder="1" applyAlignment="1" applyProtection="1">
      <alignment horizontal="left" vertical="center"/>
    </xf>
    <xf numFmtId="0" fontId="25" fillId="4" borderId="45" xfId="30" applyFont="1" applyFill="1" applyBorder="1" applyAlignment="1" applyProtection="1">
      <alignment horizontal="right" vertical="center"/>
    </xf>
    <xf numFmtId="0" fontId="25" fillId="4" borderId="30" xfId="30" applyFont="1" applyFill="1" applyBorder="1" applyAlignment="1" applyProtection="1">
      <alignment horizontal="right" vertical="center"/>
    </xf>
    <xf numFmtId="177" fontId="25" fillId="4" borderId="28" xfId="35" applyNumberFormat="1" applyFont="1" applyFill="1" applyBorder="1" applyAlignment="1" applyProtection="1">
      <alignment horizontal="right" vertical="center" shrinkToFit="1"/>
    </xf>
    <xf numFmtId="177" fontId="25" fillId="4" borderId="45" xfId="35" applyNumberFormat="1" applyFont="1" applyFill="1" applyBorder="1" applyAlignment="1" applyProtection="1">
      <alignment horizontal="right" vertical="center" shrinkToFit="1"/>
    </xf>
    <xf numFmtId="177" fontId="25" fillId="4" borderId="90" xfId="35" applyNumberFormat="1" applyFont="1" applyFill="1" applyBorder="1" applyAlignment="1" applyProtection="1">
      <alignment horizontal="right" vertical="center" shrinkToFit="1"/>
    </xf>
    <xf numFmtId="177" fontId="25" fillId="4" borderId="92" xfId="35" applyNumberFormat="1" applyFont="1" applyFill="1" applyBorder="1" applyAlignment="1" applyProtection="1">
      <alignment horizontal="right" vertical="center" shrinkToFit="1"/>
    </xf>
    <xf numFmtId="0" fontId="25" fillId="4" borderId="7" xfId="30" applyFont="1" applyFill="1" applyBorder="1" applyAlignment="1" applyProtection="1">
      <alignment horizontal="left" vertical="center"/>
    </xf>
    <xf numFmtId="0" fontId="25" fillId="4" borderId="0" xfId="30" applyFont="1" applyFill="1" applyBorder="1" applyAlignment="1" applyProtection="1">
      <alignment horizontal="left" vertical="center"/>
    </xf>
    <xf numFmtId="0" fontId="25" fillId="4" borderId="0" xfId="30" applyFont="1" applyFill="1" applyBorder="1" applyAlignment="1" applyProtection="1">
      <alignment horizontal="right" vertical="center" wrapText="1"/>
    </xf>
    <xf numFmtId="0" fontId="25" fillId="4" borderId="0" xfId="30" applyFont="1" applyFill="1" applyBorder="1" applyAlignment="1" applyProtection="1">
      <alignment horizontal="right" vertical="center"/>
    </xf>
    <xf numFmtId="0" fontId="25" fillId="4" borderId="61" xfId="30" applyFont="1" applyFill="1" applyBorder="1" applyAlignment="1" applyProtection="1">
      <alignment horizontal="right" vertical="center"/>
    </xf>
    <xf numFmtId="177" fontId="25" fillId="4" borderId="54" xfId="36" applyNumberFormat="1" applyFont="1" applyFill="1" applyBorder="1" applyAlignment="1" applyProtection="1">
      <alignment horizontal="right" vertical="center" shrinkToFit="1"/>
    </xf>
    <xf numFmtId="177" fontId="25" fillId="4" borderId="0" xfId="36" applyNumberFormat="1" applyFont="1" applyFill="1" applyBorder="1" applyAlignment="1" applyProtection="1">
      <alignment horizontal="right" vertical="center" shrinkToFit="1"/>
    </xf>
    <xf numFmtId="177" fontId="25" fillId="4" borderId="93" xfId="36" applyNumberFormat="1" applyFont="1" applyFill="1" applyBorder="1" applyAlignment="1" applyProtection="1">
      <alignment horizontal="right" vertical="center" shrinkToFit="1"/>
    </xf>
    <xf numFmtId="0" fontId="27" fillId="4" borderId="18" xfId="30" applyFont="1" applyFill="1" applyBorder="1" applyAlignment="1" applyProtection="1">
      <alignment horizontal="left" vertical="center"/>
    </xf>
    <xf numFmtId="0" fontId="25" fillId="4" borderId="37" xfId="30" applyFont="1" applyFill="1" applyBorder="1" applyAlignment="1" applyProtection="1">
      <alignment horizontal="left" vertical="center"/>
    </xf>
    <xf numFmtId="0" fontId="25" fillId="4" borderId="37" xfId="30" applyFont="1" applyFill="1" applyBorder="1" applyAlignment="1" applyProtection="1">
      <alignment horizontal="right" vertical="center" wrapText="1"/>
    </xf>
    <xf numFmtId="0" fontId="25" fillId="4" borderId="37" xfId="30" applyFont="1" applyFill="1" applyBorder="1" applyAlignment="1" applyProtection="1">
      <alignment horizontal="right" vertical="center"/>
    </xf>
    <xf numFmtId="0" fontId="25" fillId="4" borderId="33" xfId="30" applyFont="1" applyFill="1" applyBorder="1" applyAlignment="1" applyProtection="1">
      <alignment horizontal="right" vertical="center"/>
    </xf>
    <xf numFmtId="177" fontId="25" fillId="4" borderId="26" xfId="36" applyNumberFormat="1" applyFont="1" applyFill="1" applyBorder="1" applyAlignment="1" applyProtection="1">
      <alignment horizontal="right" vertical="center" shrinkToFit="1"/>
    </xf>
    <xf numFmtId="177" fontId="25" fillId="4" borderId="37" xfId="36" applyNumberFormat="1" applyFont="1" applyFill="1" applyBorder="1" applyAlignment="1" applyProtection="1">
      <alignment horizontal="right" vertical="center" shrinkToFit="1"/>
    </xf>
    <xf numFmtId="177" fontId="25" fillId="4" borderId="97" xfId="36" applyNumberFormat="1" applyFont="1" applyFill="1" applyBorder="1" applyAlignment="1" applyProtection="1">
      <alignment horizontal="right" vertical="center" shrinkToFit="1"/>
    </xf>
    <xf numFmtId="177" fontId="25" fillId="4" borderId="99" xfId="36" applyNumberFormat="1" applyFont="1" applyFill="1" applyBorder="1" applyAlignment="1" applyProtection="1">
      <alignment horizontal="right" vertical="center" shrinkToFit="1"/>
    </xf>
    <xf numFmtId="189" fontId="25" fillId="4" borderId="73" xfId="36" applyNumberFormat="1" applyFont="1" applyFill="1" applyBorder="1" applyAlignment="1" applyProtection="1">
      <alignment horizontal="right" vertical="center" shrinkToFit="1"/>
    </xf>
    <xf numFmtId="189" fontId="25" fillId="4" borderId="51" xfId="36" applyNumberFormat="1" applyFont="1" applyFill="1" applyBorder="1" applyAlignment="1" applyProtection="1">
      <alignment horizontal="right" vertical="center" shrinkToFit="1"/>
    </xf>
    <xf numFmtId="189" fontId="25" fillId="4" borderId="72" xfId="36" applyNumberFormat="1" applyFont="1" applyFill="1" applyBorder="1" applyAlignment="1" applyProtection="1">
      <alignment horizontal="right" vertical="center" shrinkToFit="1"/>
    </xf>
    <xf numFmtId="188" fontId="25" fillId="4" borderId="162" xfId="36" applyNumberFormat="1" applyFont="1" applyFill="1" applyBorder="1" applyAlignment="1" applyProtection="1">
      <alignment horizontal="right" vertical="center" shrinkToFit="1"/>
    </xf>
    <xf numFmtId="188" fontId="25" fillId="4" borderId="31" xfId="36" applyNumberFormat="1" applyFont="1" applyFill="1" applyBorder="1" applyAlignment="1" applyProtection="1">
      <alignment horizontal="right" vertical="center" shrinkToFit="1"/>
    </xf>
    <xf numFmtId="188" fontId="25" fillId="4" borderId="161" xfId="36" applyNumberFormat="1" applyFont="1" applyFill="1" applyBorder="1" applyAlignment="1" applyProtection="1">
      <alignment horizontal="right" vertical="center" shrinkToFit="1"/>
    </xf>
    <xf numFmtId="188" fontId="25" fillId="4" borderId="158" xfId="36" applyNumberFormat="1" applyFont="1" applyFill="1" applyBorder="1" applyAlignment="1" applyProtection="1">
      <alignment horizontal="right" vertical="center" shrinkToFit="1"/>
    </xf>
    <xf numFmtId="188" fontId="25" fillId="4" borderId="159" xfId="36" applyNumberFormat="1" applyFont="1" applyFill="1" applyBorder="1" applyAlignment="1" applyProtection="1">
      <alignment horizontal="right" vertical="center" shrinkToFit="1"/>
    </xf>
    <xf numFmtId="188" fontId="25" fillId="4" borderId="163" xfId="36" applyNumberFormat="1" applyFont="1" applyFill="1" applyBorder="1" applyAlignment="1" applyProtection="1">
      <alignment horizontal="right" vertical="center" shrinkToFit="1"/>
    </xf>
    <xf numFmtId="188" fontId="25" fillId="4" borderId="165" xfId="36" applyNumberFormat="1" applyFont="1" applyFill="1" applyBorder="1" applyAlignment="1" applyProtection="1">
      <alignment horizontal="right" vertical="center" shrinkToFit="1"/>
    </xf>
    <xf numFmtId="188" fontId="25" fillId="4" borderId="166" xfId="36" applyNumberFormat="1" applyFont="1" applyFill="1" applyBorder="1" applyAlignment="1" applyProtection="1">
      <alignment horizontal="right" vertical="center" shrinkToFit="1"/>
    </xf>
    <xf numFmtId="188" fontId="25" fillId="4" borderId="180"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left" vertical="center" wrapText="1"/>
    </xf>
    <xf numFmtId="0" fontId="25" fillId="4" borderId="45" xfId="30" applyFont="1" applyFill="1" applyBorder="1" applyAlignment="1" applyProtection="1">
      <alignment horizontal="left" vertical="center" wrapText="1"/>
    </xf>
    <xf numFmtId="0" fontId="25" fillId="4" borderId="50" xfId="30" applyFont="1" applyFill="1" applyBorder="1" applyAlignment="1" applyProtection="1">
      <alignment horizontal="left" vertical="center" wrapText="1"/>
    </xf>
    <xf numFmtId="0" fontId="25" fillId="4" borderId="51" xfId="30" applyFont="1" applyFill="1" applyBorder="1" applyAlignment="1" applyProtection="1">
      <alignment horizontal="left" vertical="center" wrapText="1"/>
    </xf>
    <xf numFmtId="0" fontId="25" fillId="4" borderId="45" xfId="30" applyFont="1" applyFill="1" applyBorder="1" applyAlignment="1" applyProtection="1">
      <alignment horizontal="center" vertical="center"/>
    </xf>
    <xf numFmtId="0" fontId="25" fillId="4" borderId="30" xfId="30" applyFont="1" applyFill="1" applyBorder="1" applyAlignment="1" applyProtection="1">
      <alignment horizontal="center" vertical="center"/>
    </xf>
    <xf numFmtId="188" fontId="25" fillId="4" borderId="27" xfId="36" applyNumberFormat="1" applyFont="1" applyFill="1" applyBorder="1" applyAlignment="1" applyProtection="1">
      <alignment horizontal="right" vertical="center" shrinkToFit="1"/>
    </xf>
    <xf numFmtId="188" fontId="25" fillId="4" borderId="181" xfId="36" applyNumberFormat="1" applyFont="1" applyFill="1" applyBorder="1" applyAlignment="1" applyProtection="1">
      <alignment horizontal="right" vertical="center" shrinkToFit="1"/>
    </xf>
    <xf numFmtId="188" fontId="25" fillId="4" borderId="182" xfId="36" applyNumberFormat="1" applyFont="1" applyFill="1" applyBorder="1" applyAlignment="1" applyProtection="1">
      <alignment horizontal="right" vertical="center" shrinkToFit="1"/>
    </xf>
    <xf numFmtId="188" fontId="25" fillId="4" borderId="183" xfId="36" applyNumberFormat="1" applyFont="1" applyFill="1" applyBorder="1" applyAlignment="1" applyProtection="1">
      <alignment horizontal="right" vertical="center" shrinkToFit="1"/>
    </xf>
    <xf numFmtId="189" fontId="25" fillId="4" borderId="54" xfId="36" applyNumberFormat="1" applyFont="1" applyFill="1" applyBorder="1" applyAlignment="1" applyProtection="1">
      <alignment horizontal="right" vertical="center" shrinkToFit="1"/>
    </xf>
    <xf numFmtId="189" fontId="25" fillId="4" borderId="0" xfId="36" applyNumberFormat="1" applyFont="1" applyFill="1" applyAlignment="1" applyProtection="1">
      <alignment horizontal="right" vertical="center" shrinkToFit="1"/>
    </xf>
    <xf numFmtId="189" fontId="25" fillId="4" borderId="53" xfId="36" applyNumberFormat="1" applyFont="1" applyFill="1" applyBorder="1" applyAlignment="1" applyProtection="1">
      <alignment horizontal="right" vertical="center" shrinkToFit="1"/>
    </xf>
    <xf numFmtId="176" fontId="25" fillId="4" borderId="28" xfId="36" applyNumberFormat="1" applyFont="1" applyFill="1" applyBorder="1" applyAlignment="1" applyProtection="1">
      <alignment horizontal="right" vertical="center" shrinkToFit="1"/>
    </xf>
    <xf numFmtId="176" fontId="25" fillId="4" borderId="45" xfId="36" applyNumberFormat="1" applyFont="1" applyFill="1" applyBorder="1" applyAlignment="1" applyProtection="1">
      <alignment horizontal="right" vertical="center" shrinkToFit="1"/>
    </xf>
    <xf numFmtId="176" fontId="25" fillId="4" borderId="75" xfId="36" applyNumberFormat="1" applyFont="1" applyFill="1" applyBorder="1" applyAlignment="1" applyProtection="1">
      <alignment horizontal="right" vertical="center" shrinkToFit="1"/>
    </xf>
    <xf numFmtId="0" fontId="25" fillId="4" borderId="73" xfId="30" applyFont="1" applyFill="1" applyBorder="1" applyProtection="1">
      <alignment vertical="center"/>
    </xf>
    <xf numFmtId="0" fontId="25" fillId="4" borderId="51" xfId="30" applyFont="1" applyFill="1" applyBorder="1" applyProtection="1">
      <alignment vertical="center"/>
    </xf>
    <xf numFmtId="0" fontId="25" fillId="4" borderId="72" xfId="30" applyFont="1" applyFill="1" applyBorder="1" applyProtection="1">
      <alignment vertical="center"/>
    </xf>
    <xf numFmtId="177" fontId="25" fillId="4" borderId="172" xfId="36" applyNumberFormat="1" applyFont="1" applyFill="1" applyBorder="1" applyAlignment="1" applyProtection="1">
      <alignment horizontal="right" vertical="center" shrinkToFit="1"/>
    </xf>
    <xf numFmtId="177" fontId="25" fillId="4" borderId="170" xfId="36" applyNumberFormat="1" applyFont="1" applyFill="1" applyBorder="1" applyAlignment="1" applyProtection="1">
      <alignment horizontal="right" vertical="center" shrinkToFit="1"/>
    </xf>
    <xf numFmtId="177" fontId="25" fillId="4" borderId="95" xfId="36" applyNumberFormat="1" applyFont="1" applyFill="1" applyBorder="1" applyAlignment="1" applyProtection="1">
      <alignment horizontal="right" vertical="center" shrinkToFit="1"/>
    </xf>
    <xf numFmtId="188" fontId="25" fillId="4" borderId="173" xfId="36" applyNumberFormat="1" applyFont="1" applyFill="1" applyBorder="1" applyAlignment="1" applyProtection="1">
      <alignment horizontal="right" vertical="center" shrinkToFit="1"/>
    </xf>
    <xf numFmtId="188" fontId="25" fillId="4" borderId="174" xfId="36" applyNumberFormat="1" applyFont="1" applyFill="1" applyBorder="1" applyAlignment="1" applyProtection="1">
      <alignment horizontal="right" vertical="center" shrinkToFit="1"/>
    </xf>
    <xf numFmtId="188" fontId="25" fillId="4" borderId="175" xfId="36" applyNumberFormat="1" applyFont="1" applyFill="1" applyBorder="1" applyAlignment="1" applyProtection="1">
      <alignment horizontal="right" vertical="center" shrinkToFit="1"/>
    </xf>
    <xf numFmtId="0" fontId="25" fillId="4" borderId="7" xfId="30" applyFont="1" applyFill="1" applyBorder="1" applyProtection="1">
      <alignment vertical="center"/>
    </xf>
    <xf numFmtId="0" fontId="25" fillId="4" borderId="0" xfId="30" applyFont="1" applyFill="1" applyBorder="1" applyProtection="1">
      <alignment vertical="center"/>
    </xf>
    <xf numFmtId="0" fontId="25" fillId="4" borderId="61" xfId="30" applyFont="1" applyFill="1" applyBorder="1" applyProtection="1">
      <alignment vertical="center"/>
    </xf>
    <xf numFmtId="189" fontId="25" fillId="4" borderId="0" xfId="36" applyNumberFormat="1" applyFont="1" applyFill="1" applyBorder="1" applyAlignment="1" applyProtection="1">
      <alignment horizontal="right" vertical="center" shrinkToFit="1"/>
    </xf>
    <xf numFmtId="189" fontId="25" fillId="4" borderId="61" xfId="36" applyNumberFormat="1" applyFont="1" applyFill="1" applyBorder="1" applyAlignment="1" applyProtection="1">
      <alignment horizontal="right" vertical="center" shrinkToFit="1"/>
    </xf>
    <xf numFmtId="0" fontId="25" fillId="4" borderId="50" xfId="30" applyFont="1" applyFill="1" applyBorder="1" applyProtection="1">
      <alignment vertical="center"/>
    </xf>
    <xf numFmtId="188" fontId="25" fillId="4" borderId="176" xfId="36" applyNumberFormat="1" applyFont="1" applyFill="1" applyBorder="1" applyAlignment="1" applyProtection="1">
      <alignment horizontal="right" vertical="center" shrinkToFit="1"/>
    </xf>
    <xf numFmtId="188" fontId="25" fillId="4" borderId="177" xfId="36" applyNumberFormat="1" applyFont="1" applyFill="1" applyBorder="1" applyAlignment="1" applyProtection="1">
      <alignment horizontal="right" vertical="center" shrinkToFit="1"/>
    </xf>
    <xf numFmtId="188" fontId="25" fillId="4" borderId="178" xfId="36" applyNumberFormat="1" applyFont="1" applyFill="1" applyBorder="1" applyAlignment="1" applyProtection="1">
      <alignment horizontal="right" vertical="center" shrinkToFit="1"/>
    </xf>
    <xf numFmtId="176" fontId="25" fillId="4" borderId="54" xfId="36" applyNumberFormat="1" applyFont="1" applyFill="1" applyBorder="1" applyAlignment="1" applyProtection="1">
      <alignment horizontal="right" vertical="center" shrinkToFit="1"/>
    </xf>
    <xf numFmtId="176" fontId="25" fillId="4" borderId="0" xfId="36" applyNumberFormat="1" applyFont="1" applyFill="1" applyBorder="1" applyAlignment="1" applyProtection="1">
      <alignment horizontal="right" vertical="center" shrinkToFit="1"/>
    </xf>
    <xf numFmtId="176" fontId="25" fillId="4" borderId="61" xfId="36" applyNumberFormat="1" applyFont="1" applyFill="1" applyBorder="1" applyAlignment="1" applyProtection="1">
      <alignment horizontal="right" vertical="center" shrinkToFit="1"/>
    </xf>
    <xf numFmtId="176" fontId="25" fillId="4" borderId="0" xfId="36" applyNumberFormat="1" applyFont="1" applyFill="1" applyAlignment="1" applyProtection="1">
      <alignment horizontal="right" vertical="center" shrinkToFit="1"/>
    </xf>
    <xf numFmtId="176" fontId="25" fillId="4" borderId="53" xfId="36" applyNumberFormat="1" applyFont="1" applyFill="1" applyBorder="1" applyAlignment="1" applyProtection="1">
      <alignment horizontal="right" vertical="center" shrinkToFit="1"/>
    </xf>
    <xf numFmtId="189" fontId="25" fillId="4" borderId="184" xfId="36" applyNumberFormat="1" applyFont="1" applyFill="1" applyBorder="1" applyAlignment="1" applyProtection="1">
      <alignment horizontal="right" vertical="center" shrinkToFit="1"/>
    </xf>
    <xf numFmtId="189" fontId="25" fillId="4" borderId="185" xfId="36" applyNumberFormat="1" applyFont="1" applyFill="1" applyBorder="1" applyAlignment="1" applyProtection="1">
      <alignment horizontal="right" vertical="center" shrinkToFit="1"/>
    </xf>
    <xf numFmtId="189" fontId="25" fillId="4" borderId="186"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wrapText="1"/>
    </xf>
    <xf numFmtId="0" fontId="25" fillId="4" borderId="30" xfId="30" applyFont="1" applyFill="1" applyBorder="1" applyAlignment="1" applyProtection="1">
      <alignment horizontal="center" vertical="center" textRotation="255" wrapText="1"/>
    </xf>
    <xf numFmtId="0" fontId="25" fillId="4" borderId="7" xfId="30" applyFont="1" applyFill="1" applyBorder="1" applyAlignment="1" applyProtection="1">
      <alignment horizontal="center" vertical="center" textRotation="255" wrapText="1"/>
    </xf>
    <xf numFmtId="0" fontId="25" fillId="4" borderId="61" xfId="30" applyFont="1" applyFill="1" applyBorder="1" applyAlignment="1" applyProtection="1">
      <alignment horizontal="center" vertical="center" textRotation="255" wrapText="1"/>
    </xf>
    <xf numFmtId="0" fontId="25" fillId="4" borderId="18" xfId="30" applyFont="1" applyFill="1" applyBorder="1" applyAlignment="1" applyProtection="1">
      <alignment horizontal="center" vertical="center" textRotation="255" wrapText="1"/>
    </xf>
    <xf numFmtId="0" fontId="25" fillId="4" borderId="33" xfId="30" applyFont="1" applyFill="1" applyBorder="1" applyAlignment="1" applyProtection="1">
      <alignment horizontal="center" vertical="center" textRotation="255" wrapText="1"/>
    </xf>
    <xf numFmtId="188" fontId="25" fillId="4" borderId="91" xfId="36" applyNumberFormat="1" applyFont="1" applyFill="1" applyBorder="1" applyAlignment="1" applyProtection="1">
      <alignment horizontal="right" vertical="center" shrinkToFit="1"/>
    </xf>
    <xf numFmtId="188" fontId="25" fillId="4" borderId="155" xfId="36" applyNumberFormat="1" applyFont="1" applyFill="1" applyBorder="1" applyAlignment="1" applyProtection="1">
      <alignment horizontal="right" vertical="center" shrinkToFit="1"/>
    </xf>
    <xf numFmtId="188" fontId="25" fillId="4" borderId="167" xfId="36" applyNumberFormat="1" applyFont="1" applyFill="1" applyBorder="1" applyAlignment="1" applyProtection="1">
      <alignment horizontal="right" vertical="center" shrinkToFit="1"/>
    </xf>
    <xf numFmtId="0" fontId="25" fillId="4" borderId="54" xfId="30" applyFont="1" applyFill="1" applyBorder="1" applyAlignment="1" applyProtection="1">
      <alignment vertical="center"/>
    </xf>
    <xf numFmtId="0" fontId="25" fillId="4" borderId="0" xfId="30" applyFont="1" applyFill="1" applyBorder="1" applyAlignment="1" applyProtection="1">
      <alignment vertical="center"/>
    </xf>
    <xf numFmtId="0" fontId="25" fillId="4" borderId="61" xfId="30" applyFont="1" applyFill="1" applyBorder="1" applyAlignment="1" applyProtection="1">
      <alignment vertical="center"/>
    </xf>
    <xf numFmtId="188" fontId="25" fillId="4" borderId="95" xfId="36" applyNumberFormat="1" applyFont="1" applyFill="1" applyBorder="1" applyAlignment="1" applyProtection="1">
      <alignment horizontal="right" vertical="center" shrinkToFit="1"/>
    </xf>
    <xf numFmtId="188" fontId="25" fillId="4" borderId="0" xfId="36" applyNumberFormat="1" applyFont="1" applyFill="1" applyBorder="1" applyAlignment="1" applyProtection="1">
      <alignment horizontal="right" vertical="center" shrinkToFit="1"/>
    </xf>
    <xf numFmtId="188" fontId="25" fillId="4" borderId="53" xfId="36" applyNumberFormat="1" applyFont="1" applyFill="1" applyBorder="1" applyAlignment="1" applyProtection="1">
      <alignment horizontal="right" vertical="center" shrinkToFit="1"/>
    </xf>
    <xf numFmtId="188" fontId="25" fillId="4" borderId="94" xfId="36" applyNumberFormat="1" applyFont="1" applyFill="1" applyBorder="1" applyAlignment="1" applyProtection="1">
      <alignment horizontal="right" vertical="center" shrinkToFit="1"/>
    </xf>
    <xf numFmtId="188" fontId="25" fillId="4" borderId="153" xfId="36" applyNumberFormat="1" applyFont="1" applyFill="1" applyBorder="1" applyAlignment="1" applyProtection="1">
      <alignment horizontal="right" vertical="center" shrinkToFit="1"/>
    </xf>
    <xf numFmtId="177" fontId="25" fillId="4" borderId="152" xfId="36" applyNumberFormat="1" applyFont="1" applyFill="1" applyBorder="1" applyAlignment="1" applyProtection="1">
      <alignment horizontal="right" vertical="center" shrinkToFit="1"/>
    </xf>
    <xf numFmtId="177" fontId="25" fillId="4" borderId="94" xfId="36" applyNumberFormat="1" applyFont="1" applyFill="1" applyBorder="1" applyAlignment="1" applyProtection="1">
      <alignment horizontal="right" vertical="center" shrinkToFit="1"/>
    </xf>
    <xf numFmtId="188" fontId="25" fillId="4" borderId="170" xfId="36" applyNumberFormat="1" applyFont="1" applyFill="1" applyBorder="1" applyAlignment="1" applyProtection="1">
      <alignment horizontal="right" vertical="center" shrinkToFit="1"/>
    </xf>
    <xf numFmtId="188" fontId="25" fillId="4" borderId="171" xfId="36" applyNumberFormat="1" applyFont="1" applyFill="1" applyBorder="1" applyAlignment="1" applyProtection="1">
      <alignment horizontal="right" vertical="center" shrinkToFit="1"/>
    </xf>
    <xf numFmtId="188" fontId="25" fillId="4" borderId="99" xfId="36" applyNumberFormat="1" applyFont="1" applyFill="1" applyBorder="1" applyAlignment="1" applyProtection="1">
      <alignment horizontal="right" vertical="center" shrinkToFit="1"/>
    </xf>
    <xf numFmtId="188" fontId="25" fillId="4" borderId="37" xfId="36" applyNumberFormat="1" applyFont="1" applyFill="1" applyBorder="1" applyAlignment="1" applyProtection="1">
      <alignment horizontal="right" vertical="center" shrinkToFit="1"/>
    </xf>
    <xf numFmtId="188" fontId="25" fillId="4" borderId="70" xfId="36" applyNumberFormat="1" applyFont="1" applyFill="1" applyBorder="1" applyAlignment="1" applyProtection="1">
      <alignment horizontal="right" vertical="center" shrinkToFit="1"/>
    </xf>
    <xf numFmtId="0" fontId="25" fillId="4" borderId="26" xfId="30" applyFont="1" applyFill="1" applyBorder="1" applyAlignment="1" applyProtection="1">
      <alignment vertical="center"/>
    </xf>
    <xf numFmtId="0" fontId="25" fillId="4" borderId="37" xfId="30" applyFont="1" applyFill="1" applyBorder="1" applyAlignment="1" applyProtection="1">
      <alignment vertical="center"/>
    </xf>
    <xf numFmtId="0" fontId="25" fillId="4" borderId="33" xfId="30" applyFont="1" applyFill="1" applyBorder="1" applyAlignment="1" applyProtection="1">
      <alignment vertical="center"/>
    </xf>
    <xf numFmtId="0" fontId="25" fillId="4" borderId="9" xfId="30" applyFont="1" applyFill="1" applyBorder="1" applyProtection="1">
      <alignment vertical="center"/>
    </xf>
    <xf numFmtId="0" fontId="25" fillId="4" borderId="45" xfId="30" applyFont="1" applyFill="1" applyBorder="1" applyProtection="1">
      <alignment vertical="center"/>
    </xf>
    <xf numFmtId="0" fontId="25" fillId="4" borderId="30" xfId="30" applyFont="1" applyFill="1" applyBorder="1" applyProtection="1">
      <alignment vertical="center"/>
    </xf>
    <xf numFmtId="176" fontId="25" fillId="4" borderId="30" xfId="36" applyNumberFormat="1" applyFont="1" applyFill="1" applyBorder="1" applyAlignment="1" applyProtection="1">
      <alignment horizontal="right" vertical="center" shrinkToFit="1"/>
    </xf>
    <xf numFmtId="0" fontId="25" fillId="4" borderId="77" xfId="30" applyFont="1" applyFill="1" applyBorder="1" applyAlignment="1" applyProtection="1">
      <alignment horizontal="center" vertical="center"/>
    </xf>
    <xf numFmtId="0" fontId="25" fillId="4" borderId="78" xfId="30" applyFont="1" applyFill="1" applyBorder="1" applyAlignment="1" applyProtection="1">
      <alignment horizontal="center" vertical="center"/>
    </xf>
    <xf numFmtId="0" fontId="25" fillId="4" borderId="79" xfId="30" applyFont="1" applyFill="1" applyBorder="1" applyAlignment="1" applyProtection="1">
      <alignment horizontal="center" vertical="center"/>
    </xf>
    <xf numFmtId="0" fontId="25" fillId="4" borderId="80" xfId="30" applyFont="1" applyFill="1" applyBorder="1" applyAlignment="1" applyProtection="1">
      <alignment horizontal="center" vertical="center"/>
    </xf>
    <xf numFmtId="0" fontId="25" fillId="4" borderId="54" xfId="30" applyFont="1" applyFill="1" applyBorder="1" applyProtection="1">
      <alignment vertical="center"/>
    </xf>
    <xf numFmtId="0" fontId="25" fillId="4" borderId="54" xfId="36" applyFont="1" applyFill="1" applyBorder="1" applyAlignment="1" applyProtection="1">
      <alignment horizontal="left" vertical="center" shrinkToFit="1"/>
    </xf>
    <xf numFmtId="0" fontId="25" fillId="4" borderId="0" xfId="36" applyFont="1" applyFill="1" applyBorder="1" applyAlignment="1" applyProtection="1">
      <alignment horizontal="left" vertical="center" shrinkToFit="1"/>
    </xf>
    <xf numFmtId="0" fontId="25" fillId="4" borderId="61" xfId="36" applyFont="1" applyFill="1" applyBorder="1" applyAlignment="1" applyProtection="1">
      <alignment horizontal="left" vertical="center" shrinkToFit="1"/>
    </xf>
    <xf numFmtId="188" fontId="25" fillId="4" borderId="131" xfId="36" applyNumberFormat="1" applyFont="1" applyFill="1" applyBorder="1" applyAlignment="1" applyProtection="1">
      <alignment horizontal="right" vertical="center" shrinkToFit="1"/>
    </xf>
    <xf numFmtId="0" fontId="25" fillId="4" borderId="13" xfId="30" applyFont="1" applyFill="1" applyBorder="1" applyAlignment="1" applyProtection="1">
      <alignment horizontal="left" vertical="center" wrapText="1"/>
    </xf>
    <xf numFmtId="0" fontId="25" fillId="4" borderId="82" xfId="30" applyFont="1" applyFill="1" applyBorder="1" applyAlignment="1" applyProtection="1">
      <alignment horizontal="left" vertical="center"/>
    </xf>
    <xf numFmtId="0" fontId="25" fillId="4" borderId="83" xfId="30" applyFont="1" applyFill="1" applyBorder="1" applyAlignment="1" applyProtection="1">
      <alignment horizontal="left" vertical="center"/>
    </xf>
    <xf numFmtId="188" fontId="25" fillId="4" borderId="130" xfId="36" applyNumberFormat="1" applyFont="1" applyFill="1" applyBorder="1" applyAlignment="1" applyProtection="1">
      <alignment horizontal="right" vertical="center" shrinkToFit="1"/>
    </xf>
    <xf numFmtId="0" fontId="25" fillId="4" borderId="89" xfId="30" applyFont="1" applyFill="1" applyBorder="1" applyAlignment="1" applyProtection="1">
      <alignment horizontal="center" vertical="center"/>
    </xf>
    <xf numFmtId="177" fontId="25" fillId="4" borderId="168" xfId="36" applyNumberFormat="1" applyFont="1" applyFill="1" applyBorder="1" applyAlignment="1" applyProtection="1">
      <alignment horizontal="right" vertical="center" shrinkToFit="1"/>
    </xf>
    <xf numFmtId="177" fontId="25" fillId="4" borderId="169" xfId="36" applyNumberFormat="1" applyFont="1" applyFill="1" applyBorder="1" applyAlignment="1" applyProtection="1">
      <alignment horizontal="right" vertical="center" shrinkToFit="1"/>
    </xf>
    <xf numFmtId="188" fontId="25" fillId="4" borderId="160" xfId="36" applyNumberFormat="1" applyFont="1" applyFill="1" applyBorder="1" applyAlignment="1" applyProtection="1">
      <alignment horizontal="right" vertical="center" shrinkToFit="1"/>
    </xf>
    <xf numFmtId="177" fontId="25" fillId="4" borderId="154" xfId="36" applyNumberFormat="1" applyFont="1" applyFill="1" applyBorder="1" applyAlignment="1" applyProtection="1">
      <alignment horizontal="right" vertical="center" shrinkToFit="1"/>
    </xf>
    <xf numFmtId="177" fontId="25" fillId="4" borderId="91" xfId="36" applyNumberFormat="1" applyFont="1" applyFill="1" applyBorder="1" applyAlignment="1" applyProtection="1">
      <alignment horizontal="right" vertical="center" shrinkToFit="1"/>
    </xf>
    <xf numFmtId="0" fontId="25" fillId="4" borderId="45" xfId="30" applyFont="1" applyFill="1" applyBorder="1" applyAlignment="1" applyProtection="1">
      <alignment horizontal="center" vertical="center" wrapText="1"/>
    </xf>
    <xf numFmtId="0" fontId="25" fillId="4" borderId="30" xfId="30" applyFont="1" applyFill="1" applyBorder="1" applyAlignment="1" applyProtection="1">
      <alignment horizontal="center" vertical="center" wrapText="1"/>
    </xf>
    <xf numFmtId="0" fontId="25" fillId="4" borderId="0" xfId="30" applyFont="1" applyFill="1" applyBorder="1" applyAlignment="1" applyProtection="1">
      <alignment horizontal="center" vertical="center" wrapText="1"/>
    </xf>
    <xf numFmtId="0" fontId="25" fillId="4" borderId="61" xfId="30" applyFont="1" applyFill="1" applyBorder="1" applyAlignment="1" applyProtection="1">
      <alignment horizontal="center" vertical="center" wrapText="1"/>
    </xf>
    <xf numFmtId="0" fontId="25" fillId="4" borderId="51" xfId="30" applyFont="1" applyFill="1" applyBorder="1" applyAlignment="1" applyProtection="1">
      <alignment horizontal="center" vertical="center" wrapText="1"/>
    </xf>
    <xf numFmtId="0" fontId="25" fillId="4" borderId="72" xfId="30" applyFont="1" applyFill="1" applyBorder="1" applyAlignment="1" applyProtection="1">
      <alignment horizontal="center" vertical="center" wrapText="1"/>
    </xf>
    <xf numFmtId="0" fontId="25" fillId="4" borderId="28" xfId="30" applyFont="1" applyFill="1" applyBorder="1" applyProtection="1">
      <alignment vertical="center"/>
    </xf>
    <xf numFmtId="0" fontId="25" fillId="4" borderId="54" xfId="30" applyFont="1" applyFill="1" applyBorder="1" applyAlignment="1" applyProtection="1">
      <alignment vertical="center" shrinkToFit="1"/>
    </xf>
    <xf numFmtId="0" fontId="25" fillId="4" borderId="0" xfId="30" applyFont="1" applyFill="1" applyBorder="1" applyAlignment="1" applyProtection="1">
      <alignment vertical="center" shrinkToFit="1"/>
    </xf>
    <xf numFmtId="0" fontId="25" fillId="4" borderId="61" xfId="30" applyFont="1" applyFill="1" applyBorder="1" applyAlignment="1" applyProtection="1">
      <alignment vertical="center" shrinkToFit="1"/>
    </xf>
    <xf numFmtId="0" fontId="25" fillId="4" borderId="26" xfId="30" applyFont="1" applyFill="1" applyBorder="1" applyProtection="1">
      <alignment vertical="center"/>
    </xf>
    <xf numFmtId="0" fontId="25" fillId="4" borderId="37" xfId="30" applyFont="1" applyFill="1" applyBorder="1" applyProtection="1">
      <alignment vertical="center"/>
    </xf>
    <xf numFmtId="0" fontId="25" fillId="4" borderId="33" xfId="30" applyFont="1" applyFill="1" applyBorder="1" applyProtection="1">
      <alignment vertical="center"/>
    </xf>
    <xf numFmtId="0" fontId="25" fillId="4" borderId="28" xfId="30" applyFont="1" applyFill="1" applyBorder="1" applyAlignment="1" applyProtection="1">
      <alignment vertical="center"/>
    </xf>
    <xf numFmtId="0" fontId="25" fillId="4" borderId="45" xfId="30" applyFont="1" applyFill="1" applyBorder="1" applyAlignment="1" applyProtection="1">
      <alignment vertical="center"/>
    </xf>
    <xf numFmtId="0" fontId="25" fillId="4" borderId="30" xfId="30" applyFont="1" applyFill="1" applyBorder="1" applyAlignment="1" applyProtection="1">
      <alignment vertical="center"/>
    </xf>
    <xf numFmtId="177" fontId="25" fillId="4" borderId="28" xfId="36" applyNumberFormat="1" applyFont="1" applyFill="1" applyBorder="1" applyAlignment="1" applyProtection="1">
      <alignment horizontal="right" vertical="center" shrinkToFit="1"/>
    </xf>
    <xf numFmtId="177" fontId="25" fillId="4" borderId="45" xfId="36" applyNumberFormat="1" applyFont="1" applyFill="1" applyBorder="1" applyAlignment="1" applyProtection="1">
      <alignment horizontal="right" vertical="center" shrinkToFit="1"/>
    </xf>
    <xf numFmtId="177" fontId="25" fillId="4" borderId="90" xfId="36" applyNumberFormat="1" applyFont="1" applyFill="1" applyBorder="1" applyAlignment="1" applyProtection="1">
      <alignment horizontal="right" vertical="center" shrinkToFit="1"/>
    </xf>
    <xf numFmtId="177" fontId="25" fillId="4" borderId="92" xfId="36" applyNumberFormat="1" applyFont="1" applyFill="1" applyBorder="1" applyAlignment="1" applyProtection="1">
      <alignment horizontal="right" vertical="center" shrinkToFit="1"/>
    </xf>
    <xf numFmtId="188" fontId="25" fillId="4" borderId="96" xfId="36" applyNumberFormat="1" applyFont="1" applyFill="1" applyBorder="1" applyAlignment="1" applyProtection="1">
      <alignment horizontal="right" vertical="center" shrinkToFit="1"/>
    </xf>
    <xf numFmtId="188" fontId="25" fillId="4" borderId="65" xfId="36" applyNumberFormat="1" applyFont="1" applyFill="1" applyBorder="1" applyAlignment="1" applyProtection="1">
      <alignment horizontal="right" vertical="center" shrinkToFit="1"/>
    </xf>
    <xf numFmtId="0" fontId="25" fillId="4" borderId="28" xfId="30" applyFont="1" applyFill="1" applyBorder="1" applyAlignment="1" applyProtection="1">
      <alignment horizontal="center" vertical="center" wrapText="1"/>
    </xf>
    <xf numFmtId="0" fontId="25" fillId="4" borderId="54" xfId="30" applyFont="1" applyFill="1" applyBorder="1" applyAlignment="1" applyProtection="1">
      <alignment horizontal="center" vertical="center" wrapText="1"/>
    </xf>
    <xf numFmtId="0" fontId="25" fillId="4" borderId="37" xfId="30" applyFont="1" applyFill="1" applyBorder="1" applyAlignment="1" applyProtection="1">
      <alignment horizontal="center" vertical="center" wrapText="1"/>
    </xf>
    <xf numFmtId="0" fontId="25" fillId="4" borderId="33" xfId="30" applyFont="1" applyFill="1" applyBorder="1" applyAlignment="1" applyProtection="1">
      <alignment horizontal="center" vertical="center" wrapText="1"/>
    </xf>
    <xf numFmtId="0" fontId="25" fillId="4" borderId="28" xfId="36" applyFont="1" applyFill="1" applyBorder="1" applyAlignment="1" applyProtection="1">
      <alignment horizontal="left" vertical="center" shrinkToFit="1"/>
    </xf>
    <xf numFmtId="0" fontId="25" fillId="4" borderId="45" xfId="36" applyFont="1" applyFill="1" applyBorder="1" applyAlignment="1" applyProtection="1">
      <alignment horizontal="left" vertical="center" shrinkToFit="1"/>
    </xf>
    <xf numFmtId="0" fontId="25" fillId="4" borderId="30" xfId="36" applyFont="1" applyFill="1" applyBorder="1" applyAlignment="1" applyProtection="1">
      <alignment horizontal="left" vertical="center" shrinkToFit="1"/>
    </xf>
    <xf numFmtId="177" fontId="25" fillId="4" borderId="157" xfId="36" applyNumberFormat="1" applyFont="1" applyFill="1" applyBorder="1" applyAlignment="1" applyProtection="1">
      <alignment horizontal="right" vertical="center" shrinkToFit="1"/>
    </xf>
    <xf numFmtId="177" fontId="25" fillId="4" borderId="98" xfId="36" applyNumberFormat="1" applyFont="1" applyFill="1" applyBorder="1" applyAlignment="1" applyProtection="1">
      <alignment horizontal="right" vertical="center" shrinkToFit="1"/>
    </xf>
    <xf numFmtId="188" fontId="25" fillId="4" borderId="164" xfId="36" applyNumberFormat="1" applyFont="1" applyFill="1" applyBorder="1" applyAlignment="1" applyProtection="1">
      <alignment horizontal="right" vertical="center" shrinkToFit="1"/>
    </xf>
    <xf numFmtId="188" fontId="25" fillId="4" borderId="34"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top" wrapText="1"/>
    </xf>
    <xf numFmtId="0" fontId="25" fillId="4" borderId="45" xfId="30" applyFont="1" applyFill="1" applyBorder="1" applyAlignment="1" applyProtection="1">
      <alignment horizontal="center" vertical="top" wrapText="1"/>
    </xf>
    <xf numFmtId="0" fontId="25" fillId="4" borderId="30" xfId="30" applyFont="1" applyFill="1" applyBorder="1" applyAlignment="1" applyProtection="1">
      <alignment horizontal="center" vertical="top" wrapText="1"/>
    </xf>
    <xf numFmtId="0" fontId="25" fillId="4" borderId="7" xfId="30" applyFont="1" applyFill="1" applyBorder="1" applyAlignment="1" applyProtection="1">
      <alignment horizontal="center" vertical="top" wrapText="1"/>
    </xf>
    <xf numFmtId="0" fontId="25" fillId="4" borderId="0" xfId="30" applyFont="1" applyFill="1" applyBorder="1" applyAlignment="1" applyProtection="1">
      <alignment horizontal="center" vertical="top" wrapText="1"/>
    </xf>
    <xf numFmtId="0" fontId="25" fillId="4" borderId="61" xfId="30" applyFont="1" applyFill="1" applyBorder="1" applyAlignment="1" applyProtection="1">
      <alignment horizontal="center" vertical="top" wrapText="1"/>
    </xf>
    <xf numFmtId="0" fontId="25" fillId="4" borderId="18" xfId="30" applyFont="1" applyFill="1" applyBorder="1" applyAlignment="1" applyProtection="1">
      <alignment horizontal="center" vertical="top" wrapText="1"/>
    </xf>
    <xf numFmtId="0" fontId="25" fillId="4" borderId="37" xfId="30" applyFont="1" applyFill="1" applyBorder="1" applyAlignment="1" applyProtection="1">
      <alignment horizontal="center" vertical="top" wrapText="1"/>
    </xf>
    <xf numFmtId="0" fontId="25" fillId="4" borderId="31" xfId="30" applyFont="1" applyFill="1" applyBorder="1" applyAlignment="1" applyProtection="1">
      <alignment horizontal="center" vertical="center" wrapText="1"/>
    </xf>
    <xf numFmtId="0" fontId="27" fillId="4" borderId="32" xfId="30" applyFont="1" applyFill="1" applyBorder="1" applyAlignment="1" applyProtection="1">
      <alignment horizontal="center" vertical="center"/>
    </xf>
    <xf numFmtId="188" fontId="25" fillId="4" borderId="92" xfId="36" applyNumberFormat="1" applyFont="1" applyFill="1" applyBorder="1" applyAlignment="1" applyProtection="1">
      <alignment horizontal="right" vertical="center" shrinkToFit="1"/>
    </xf>
    <xf numFmtId="188" fontId="25" fillId="4" borderId="45" xfId="36" applyNumberFormat="1" applyFont="1" applyFill="1" applyBorder="1" applyAlignment="1" applyProtection="1">
      <alignment horizontal="right" vertical="center" shrinkToFit="1"/>
    </xf>
    <xf numFmtId="188" fontId="25" fillId="4" borderId="75" xfId="36" applyNumberFormat="1" applyFont="1" applyFill="1" applyBorder="1" applyAlignment="1" applyProtection="1">
      <alignment horizontal="right" vertical="center" shrinkToFit="1"/>
    </xf>
    <xf numFmtId="188" fontId="25" fillId="4" borderId="156" xfId="36" applyNumberFormat="1" applyFont="1" applyFill="1" applyBorder="1" applyAlignment="1" applyProtection="1">
      <alignment horizontal="right" vertical="center" shrinkToFit="1"/>
    </xf>
    <xf numFmtId="188" fontId="25" fillId="4" borderId="11" xfId="36" applyNumberFormat="1" applyFont="1" applyFill="1" applyBorder="1" applyAlignment="1" applyProtection="1">
      <alignment horizontal="right" vertical="center" shrinkToFit="1"/>
    </xf>
    <xf numFmtId="0" fontId="25" fillId="4" borderId="0" xfId="30" applyFont="1" applyFill="1" applyProtection="1">
      <alignment vertical="center"/>
    </xf>
    <xf numFmtId="0" fontId="25" fillId="4" borderId="22" xfId="30" applyFont="1" applyFill="1" applyBorder="1" applyAlignment="1" applyProtection="1">
      <alignment horizontal="center" vertical="center"/>
    </xf>
    <xf numFmtId="0" fontId="25" fillId="4" borderId="31" xfId="30" applyFont="1" applyFill="1" applyBorder="1" applyAlignment="1" applyProtection="1">
      <alignment horizontal="center" vertical="center"/>
    </xf>
    <xf numFmtId="0" fontId="25" fillId="4" borderId="32" xfId="30" applyFont="1" applyFill="1" applyBorder="1" applyAlignment="1" applyProtection="1">
      <alignment horizontal="center" vertical="center"/>
    </xf>
    <xf numFmtId="0" fontId="25" fillId="4" borderId="27" xfId="30" applyFont="1" applyFill="1" applyBorder="1" applyAlignment="1" applyProtection="1">
      <alignment horizontal="center" vertical="center"/>
    </xf>
    <xf numFmtId="0" fontId="25" fillId="4" borderId="27" xfId="36" applyFont="1" applyFill="1" applyBorder="1" applyAlignment="1" applyProtection="1">
      <alignment horizontal="center" vertical="center"/>
    </xf>
    <xf numFmtId="0" fontId="25" fillId="4" borderId="31" xfId="36" applyFont="1" applyFill="1" applyBorder="1" applyAlignment="1" applyProtection="1">
      <alignment horizontal="center" vertical="center"/>
    </xf>
    <xf numFmtId="0" fontId="25" fillId="4" borderId="81" xfId="36" applyFont="1" applyFill="1" applyBorder="1" applyAlignment="1" applyProtection="1">
      <alignment horizontal="center" vertical="center"/>
    </xf>
    <xf numFmtId="177" fontId="25" fillId="4" borderId="27" xfId="36" applyNumberFormat="1" applyFont="1" applyFill="1" applyBorder="1" applyAlignment="1" applyProtection="1">
      <alignment horizontal="right" vertical="center" shrinkToFit="1"/>
    </xf>
    <xf numFmtId="177" fontId="25" fillId="4" borderId="31" xfId="36" applyNumberFormat="1" applyFont="1" applyFill="1" applyBorder="1" applyAlignment="1" applyProtection="1">
      <alignment horizontal="right" vertical="center" shrinkToFit="1"/>
    </xf>
    <xf numFmtId="177" fontId="25" fillId="4" borderId="161" xfId="36" applyNumberFormat="1" applyFont="1" applyFill="1" applyBorder="1" applyAlignment="1" applyProtection="1">
      <alignment horizontal="right" vertical="center" shrinkToFit="1"/>
    </xf>
    <xf numFmtId="177" fontId="25" fillId="4" borderId="162" xfId="36" applyNumberFormat="1" applyFont="1" applyFill="1" applyBorder="1" applyAlignment="1" applyProtection="1">
      <alignment horizontal="right" vertical="center" shrinkToFit="1"/>
    </xf>
    <xf numFmtId="177" fontId="25" fillId="4" borderId="158" xfId="36" applyNumberFormat="1" applyFont="1" applyFill="1" applyBorder="1" applyAlignment="1" applyProtection="1">
      <alignment horizontal="right" vertical="center" shrinkToFit="1"/>
    </xf>
    <xf numFmtId="177" fontId="25" fillId="4" borderId="159" xfId="36" applyNumberFormat="1" applyFont="1" applyFill="1" applyBorder="1" applyAlignment="1" applyProtection="1">
      <alignment horizontal="right" vertical="center" shrinkToFit="1"/>
    </xf>
    <xf numFmtId="177" fontId="25" fillId="4" borderId="163" xfId="36" applyNumberFormat="1" applyFont="1" applyFill="1" applyBorder="1" applyAlignment="1" applyProtection="1">
      <alignment horizontal="right" vertical="center" shrinkToFit="1"/>
    </xf>
    <xf numFmtId="0" fontId="25" fillId="4" borderId="9" xfId="30" applyFont="1" applyFill="1" applyBorder="1" applyAlignment="1" applyProtection="1">
      <alignment horizontal="center" vertical="center" textRotation="255" shrinkToFit="1"/>
    </xf>
    <xf numFmtId="0" fontId="25" fillId="4" borderId="30" xfId="30" applyFont="1" applyFill="1" applyBorder="1" applyAlignment="1" applyProtection="1">
      <alignment horizontal="center" vertical="center" textRotation="255" shrinkToFit="1"/>
    </xf>
    <xf numFmtId="0" fontId="25" fillId="4" borderId="7" xfId="30" applyFont="1" applyFill="1" applyBorder="1" applyAlignment="1" applyProtection="1">
      <alignment horizontal="center" vertical="center" textRotation="255" shrinkToFit="1"/>
    </xf>
    <xf numFmtId="0" fontId="25" fillId="4" borderId="61" xfId="30" applyFont="1" applyFill="1" applyBorder="1" applyAlignment="1" applyProtection="1">
      <alignment horizontal="center" vertical="center" textRotation="255" shrinkToFit="1"/>
    </xf>
    <xf numFmtId="0" fontId="25" fillId="4" borderId="18" xfId="30" applyFont="1" applyFill="1" applyBorder="1" applyAlignment="1" applyProtection="1">
      <alignment horizontal="center" vertical="center" textRotation="255" shrinkToFit="1"/>
    </xf>
    <xf numFmtId="0" fontId="25" fillId="4" borderId="33" xfId="30" applyFont="1" applyFill="1" applyBorder="1" applyAlignment="1" applyProtection="1">
      <alignment horizontal="center" vertical="center" textRotation="255" shrinkToFit="1"/>
    </xf>
    <xf numFmtId="177" fontId="25" fillId="4" borderId="54" xfId="35" applyNumberFormat="1" applyFont="1" applyFill="1" applyBorder="1" applyAlignment="1" applyProtection="1">
      <alignment horizontal="right" vertical="center" shrinkToFit="1"/>
    </xf>
    <xf numFmtId="177" fontId="25" fillId="4" borderId="0" xfId="35" applyNumberFormat="1" applyFont="1" applyFill="1" applyBorder="1" applyAlignment="1" applyProtection="1">
      <alignment horizontal="right" vertical="center" shrinkToFit="1"/>
    </xf>
    <xf numFmtId="177" fontId="25" fillId="4" borderId="93" xfId="35" applyNumberFormat="1" applyFont="1" applyFill="1" applyBorder="1" applyAlignment="1" applyProtection="1">
      <alignment horizontal="right" vertical="center" shrinkToFit="1"/>
    </xf>
    <xf numFmtId="177" fontId="25" fillId="4" borderId="95" xfId="35" applyNumberFormat="1" applyFont="1" applyFill="1" applyBorder="1" applyAlignment="1" applyProtection="1">
      <alignment horizontal="right" vertical="center" shrinkToFit="1"/>
    </xf>
    <xf numFmtId="188" fontId="25" fillId="4" borderId="95" xfId="35" applyNumberFormat="1" applyFont="1" applyFill="1" applyBorder="1" applyAlignment="1" applyProtection="1">
      <alignment horizontal="right" vertical="center" shrinkToFit="1"/>
    </xf>
    <xf numFmtId="188" fontId="25" fillId="4" borderId="0" xfId="35" applyNumberFormat="1" applyFont="1" applyFill="1" applyBorder="1" applyAlignment="1" applyProtection="1">
      <alignment horizontal="right" vertical="center" shrinkToFit="1"/>
    </xf>
    <xf numFmtId="188" fontId="25" fillId="4" borderId="53" xfId="35" applyNumberFormat="1" applyFont="1" applyFill="1" applyBorder="1" applyAlignment="1" applyProtection="1">
      <alignment horizontal="right" vertical="center" shrinkToFit="1"/>
    </xf>
    <xf numFmtId="0" fontId="25" fillId="4" borderId="61" xfId="30" applyFont="1" applyFill="1" applyBorder="1" applyAlignment="1" applyProtection="1">
      <alignment horizontal="left" vertical="center"/>
    </xf>
    <xf numFmtId="0" fontId="25" fillId="4" borderId="28" xfId="30" applyFont="1" applyFill="1" applyBorder="1" applyAlignment="1" applyProtection="1">
      <alignment horizontal="center" vertical="center" textRotation="255" wrapText="1"/>
    </xf>
    <xf numFmtId="0" fontId="25" fillId="4" borderId="54" xfId="30" applyFont="1" applyFill="1" applyBorder="1" applyAlignment="1" applyProtection="1">
      <alignment horizontal="center" vertical="center" textRotation="255" wrapText="1"/>
    </xf>
    <xf numFmtId="0" fontId="25" fillId="4" borderId="26" xfId="30" applyFont="1" applyFill="1" applyBorder="1" applyAlignment="1" applyProtection="1">
      <alignment horizontal="center" vertical="center" textRotation="255" wrapText="1"/>
    </xf>
    <xf numFmtId="0" fontId="25" fillId="4" borderId="81" xfId="30" applyFont="1" applyFill="1" applyBorder="1" applyAlignment="1" applyProtection="1">
      <alignment horizontal="center" vertical="center"/>
    </xf>
    <xf numFmtId="0" fontId="25" fillId="4" borderId="9" xfId="30" applyFont="1" applyFill="1" applyBorder="1" applyAlignment="1" applyProtection="1">
      <alignment horizontal="center" vertical="top"/>
    </xf>
    <xf numFmtId="0" fontId="25" fillId="4" borderId="45" xfId="30" applyFont="1" applyFill="1" applyBorder="1" applyAlignment="1" applyProtection="1">
      <alignment horizontal="center" vertical="top"/>
    </xf>
    <xf numFmtId="0" fontId="25" fillId="4" borderId="30" xfId="30" applyFont="1" applyFill="1" applyBorder="1" applyAlignment="1" applyProtection="1">
      <alignment horizontal="center" vertical="top"/>
    </xf>
    <xf numFmtId="0" fontId="25" fillId="4" borderId="7" xfId="30" applyFont="1" applyFill="1" applyBorder="1" applyAlignment="1" applyProtection="1">
      <alignment horizontal="center" vertical="top"/>
    </xf>
    <xf numFmtId="0" fontId="25" fillId="4" borderId="0" xfId="30" applyFont="1" applyFill="1" applyBorder="1" applyAlignment="1" applyProtection="1">
      <alignment horizontal="center" vertical="top"/>
    </xf>
    <xf numFmtId="0" fontId="25" fillId="4" borderId="61" xfId="30" applyFont="1" applyFill="1" applyBorder="1" applyAlignment="1" applyProtection="1">
      <alignment horizontal="center" vertical="top"/>
    </xf>
    <xf numFmtId="0" fontId="25" fillId="4" borderId="18" xfId="30" applyFont="1" applyFill="1" applyBorder="1" applyAlignment="1" applyProtection="1">
      <alignment horizontal="center" vertical="top"/>
    </xf>
    <xf numFmtId="0" fontId="25" fillId="4" borderId="37" xfId="30" applyFont="1" applyFill="1" applyBorder="1" applyAlignment="1" applyProtection="1">
      <alignment horizontal="center" vertical="top"/>
    </xf>
    <xf numFmtId="0" fontId="25" fillId="4" borderId="24" xfId="30" applyFont="1" applyFill="1" applyBorder="1" applyAlignment="1" applyProtection="1">
      <alignment horizontal="center" vertical="center"/>
    </xf>
    <xf numFmtId="0" fontId="25" fillId="5" borderId="29" xfId="30" applyNumberFormat="1" applyFont="1" applyFill="1" applyBorder="1" applyAlignment="1" applyProtection="1">
      <alignment horizontal="left" vertical="center" shrinkToFit="1"/>
      <protection locked="0"/>
    </xf>
    <xf numFmtId="0" fontId="25" fillId="5" borderId="82" xfId="30" applyNumberFormat="1" applyFont="1" applyFill="1" applyBorder="1" applyAlignment="1" applyProtection="1">
      <alignment horizontal="left" vertical="center" shrinkToFit="1"/>
      <protection locked="0"/>
    </xf>
    <xf numFmtId="0" fontId="25" fillId="5" borderId="84" xfId="30" applyNumberFormat="1" applyFont="1" applyFill="1" applyBorder="1" applyAlignment="1" applyProtection="1">
      <alignment horizontal="left" vertical="center" shrinkToFit="1"/>
      <protection locked="0"/>
    </xf>
    <xf numFmtId="0" fontId="25" fillId="4" borderId="47" xfId="30" applyFont="1" applyFill="1" applyBorder="1" applyAlignment="1" applyProtection="1">
      <alignment horizontal="left" vertical="center" wrapText="1"/>
    </xf>
    <xf numFmtId="0" fontId="25" fillId="4" borderId="0" xfId="35" applyFont="1" applyFill="1" applyAlignment="1" applyProtection="1">
      <alignment horizontal="left" vertical="center"/>
    </xf>
    <xf numFmtId="0" fontId="25" fillId="4" borderId="18" xfId="30" applyFont="1" applyFill="1" applyBorder="1" applyAlignment="1" applyProtection="1">
      <alignment horizontal="center" vertical="center"/>
    </xf>
    <xf numFmtId="0" fontId="25" fillId="4" borderId="37" xfId="30" applyFont="1" applyFill="1" applyBorder="1" applyAlignment="1" applyProtection="1">
      <alignment horizontal="center" vertical="center"/>
    </xf>
    <xf numFmtId="0" fontId="25" fillId="4" borderId="70" xfId="30" applyFont="1" applyFill="1" applyBorder="1" applyAlignment="1" applyProtection="1">
      <alignment horizontal="center" vertical="center"/>
    </xf>
    <xf numFmtId="0" fontId="25" fillId="4" borderId="115" xfId="30" applyNumberFormat="1" applyFont="1" applyFill="1" applyBorder="1" applyAlignment="1" applyProtection="1">
      <alignment horizontal="left" vertical="center" shrinkToFit="1"/>
      <protection locked="0"/>
    </xf>
    <xf numFmtId="0" fontId="25" fillId="4" borderId="116" xfId="30" applyNumberFormat="1" applyFont="1" applyFill="1" applyBorder="1" applyAlignment="1" applyProtection="1">
      <alignment horizontal="left" vertical="center" shrinkToFit="1"/>
      <protection locked="0"/>
    </xf>
    <xf numFmtId="0" fontId="25" fillId="4" borderId="122" xfId="30" applyNumberFormat="1" applyFont="1" applyFill="1" applyBorder="1" applyAlignment="1" applyProtection="1">
      <alignment horizontal="left" vertical="center" shrinkToFit="1"/>
      <protection locked="0"/>
    </xf>
    <xf numFmtId="0" fontId="25" fillId="5" borderId="29" xfId="30" applyFont="1" applyFill="1" applyBorder="1" applyAlignment="1" applyProtection="1">
      <alignment horizontal="left" vertical="center" shrinkToFit="1"/>
      <protection locked="0"/>
    </xf>
    <xf numFmtId="0" fontId="25" fillId="5" borderId="82" xfId="30" applyFont="1" applyFill="1" applyBorder="1" applyAlignment="1" applyProtection="1">
      <alignment horizontal="left" vertical="center" shrinkToFit="1"/>
      <protection locked="0"/>
    </xf>
    <xf numFmtId="0" fontId="25" fillId="5" borderId="83" xfId="30" applyFont="1" applyFill="1" applyBorder="1" applyAlignment="1" applyProtection="1">
      <alignment horizontal="left" vertical="center" shrinkToFit="1"/>
      <protection locked="0"/>
    </xf>
    <xf numFmtId="177" fontId="25" fillId="5" borderId="149" xfId="30" applyNumberFormat="1" applyFont="1" applyFill="1" applyBorder="1" applyAlignment="1" applyProtection="1">
      <alignment horizontal="right" vertical="center" shrinkToFit="1"/>
      <protection locked="0"/>
    </xf>
    <xf numFmtId="177" fontId="25" fillId="5" borderId="150" xfId="30" applyNumberFormat="1" applyFont="1" applyFill="1" applyBorder="1" applyAlignment="1" applyProtection="1">
      <alignment horizontal="right" vertical="center" shrinkToFit="1"/>
      <protection locked="0"/>
    </xf>
    <xf numFmtId="177" fontId="25" fillId="5" borderId="151" xfId="30" applyNumberFormat="1" applyFont="1" applyFill="1" applyBorder="1" applyAlignment="1" applyProtection="1">
      <alignment horizontal="right" vertical="center" shrinkToFit="1"/>
      <protection locked="0"/>
    </xf>
    <xf numFmtId="177" fontId="25" fillId="5" borderId="29" xfId="30" applyNumberFormat="1" applyFont="1" applyFill="1" applyBorder="1" applyAlignment="1" applyProtection="1">
      <alignment horizontal="right" vertical="center" shrinkToFit="1"/>
      <protection locked="0"/>
    </xf>
    <xf numFmtId="177" fontId="25" fillId="5" borderId="82" xfId="30" applyNumberFormat="1" applyFont="1" applyFill="1" applyBorder="1" applyAlignment="1" applyProtection="1">
      <alignment horizontal="right" vertical="center" shrinkToFit="1"/>
      <protection locked="0"/>
    </xf>
    <xf numFmtId="177" fontId="25" fillId="5" borderId="83" xfId="30" applyNumberFormat="1" applyFont="1" applyFill="1" applyBorder="1" applyAlignment="1" applyProtection="1">
      <alignment horizontal="right" vertical="center" shrinkToFit="1"/>
      <protection locked="0"/>
    </xf>
    <xf numFmtId="0" fontId="25" fillId="4" borderId="115" xfId="30" applyFont="1" applyFill="1" applyBorder="1" applyAlignment="1" applyProtection="1">
      <alignment horizontal="left" vertical="center" shrinkToFit="1"/>
      <protection locked="0"/>
    </xf>
    <xf numFmtId="0" fontId="25" fillId="4" borderId="116" xfId="30" applyFont="1" applyFill="1" applyBorder="1" applyAlignment="1" applyProtection="1">
      <alignment horizontal="left" vertical="center" shrinkToFit="1"/>
      <protection locked="0"/>
    </xf>
    <xf numFmtId="0" fontId="25" fillId="4" borderId="117" xfId="30" applyFont="1" applyFill="1" applyBorder="1" applyAlignment="1" applyProtection="1">
      <alignment horizontal="left" vertical="center" shrinkToFit="1"/>
      <protection locked="0"/>
    </xf>
    <xf numFmtId="177" fontId="25" fillId="4" borderId="115" xfId="30" applyNumberFormat="1" applyFont="1" applyFill="1" applyBorder="1" applyAlignment="1" applyProtection="1">
      <alignment horizontal="right" vertical="center" shrinkToFit="1"/>
      <protection locked="0"/>
    </xf>
    <xf numFmtId="177" fontId="25" fillId="4" borderId="116" xfId="30" applyNumberFormat="1" applyFont="1" applyFill="1" applyBorder="1" applyAlignment="1" applyProtection="1">
      <alignment horizontal="right" vertical="center" shrinkToFit="1"/>
      <protection locked="0"/>
    </xf>
    <xf numFmtId="177" fontId="25" fillId="4" borderId="117" xfId="30" applyNumberFormat="1" applyFont="1" applyFill="1" applyBorder="1" applyAlignment="1" applyProtection="1">
      <alignment horizontal="right" vertical="center" shrinkToFit="1"/>
      <protection locked="0"/>
    </xf>
    <xf numFmtId="177" fontId="25" fillId="5" borderId="131" xfId="30" applyNumberFormat="1" applyFont="1" applyFill="1" applyBorder="1" applyAlignment="1" applyProtection="1">
      <alignment horizontal="right" vertical="center" shrinkToFit="1"/>
      <protection locked="0"/>
    </xf>
    <xf numFmtId="0" fontId="25" fillId="5" borderId="131" xfId="30" applyNumberFormat="1" applyFont="1" applyFill="1" applyBorder="1" applyAlignment="1" applyProtection="1">
      <alignment horizontal="left" vertical="center" shrinkToFit="1"/>
      <protection locked="0"/>
    </xf>
    <xf numFmtId="0" fontId="25" fillId="5" borderId="134" xfId="30" applyNumberFormat="1" applyFont="1" applyFill="1" applyBorder="1" applyAlignment="1" applyProtection="1">
      <alignment horizontal="left" vertical="center" shrinkToFit="1"/>
      <protection locked="0"/>
    </xf>
    <xf numFmtId="177" fontId="25" fillId="5" borderId="144" xfId="30" applyNumberFormat="1" applyFont="1" applyFill="1" applyBorder="1" applyAlignment="1" applyProtection="1">
      <alignment horizontal="right" vertical="center" shrinkToFit="1"/>
      <protection locked="0"/>
    </xf>
    <xf numFmtId="177" fontId="25" fillId="5" borderId="136" xfId="30" applyNumberFormat="1" applyFont="1" applyFill="1" applyBorder="1" applyAlignment="1" applyProtection="1">
      <alignment horizontal="right" vertical="center" shrinkToFit="1"/>
      <protection locked="0"/>
    </xf>
    <xf numFmtId="0" fontId="25" fillId="4" borderId="146" xfId="30" applyFont="1" applyFill="1" applyBorder="1" applyAlignment="1" applyProtection="1">
      <alignment horizontal="left" vertical="center" shrinkToFit="1"/>
      <protection locked="0"/>
    </xf>
    <xf numFmtId="0" fontId="25" fillId="4" borderId="147" xfId="30" applyFont="1" applyFill="1" applyBorder="1" applyAlignment="1" applyProtection="1">
      <alignment horizontal="left" vertical="center" shrinkToFit="1"/>
      <protection locked="0"/>
    </xf>
    <xf numFmtId="0" fontId="25" fillId="4" borderId="148" xfId="30" applyFont="1" applyFill="1" applyBorder="1" applyAlignment="1" applyProtection="1">
      <alignment horizontal="left" vertical="center" shrinkToFit="1"/>
      <protection locked="0"/>
    </xf>
    <xf numFmtId="177" fontId="25" fillId="4" borderId="127" xfId="30" applyNumberFormat="1" applyFont="1" applyFill="1" applyBorder="1" applyAlignment="1" applyProtection="1">
      <alignment horizontal="right" vertical="center" shrinkToFit="1"/>
      <protection locked="0"/>
    </xf>
    <xf numFmtId="177" fontId="25" fillId="4" borderId="128" xfId="30" applyNumberFormat="1" applyFont="1" applyFill="1" applyBorder="1" applyAlignment="1" applyProtection="1">
      <alignment horizontal="right" vertical="center" shrinkToFit="1"/>
      <protection locked="0"/>
    </xf>
    <xf numFmtId="0" fontId="25" fillId="4" borderId="128" xfId="30" applyNumberFormat="1" applyFont="1" applyFill="1" applyBorder="1" applyAlignment="1" applyProtection="1">
      <alignment horizontal="left" vertical="center" shrinkToFit="1"/>
      <protection locked="0"/>
    </xf>
    <xf numFmtId="0" fontId="25" fillId="4" borderId="138" xfId="30" applyNumberFormat="1" applyFont="1" applyFill="1" applyBorder="1" applyAlignment="1" applyProtection="1">
      <alignment horizontal="left" vertical="center" shrinkToFit="1"/>
      <protection locked="0"/>
    </xf>
    <xf numFmtId="177" fontId="25" fillId="0" borderId="119" xfId="30" applyNumberFormat="1" applyFont="1" applyBorder="1" applyAlignment="1" applyProtection="1">
      <alignment horizontal="right" vertical="center" shrinkToFit="1"/>
      <protection locked="0"/>
    </xf>
    <xf numFmtId="0" fontId="25" fillId="0" borderId="119" xfId="30" applyNumberFormat="1" applyFont="1" applyBorder="1" applyAlignment="1" applyProtection="1">
      <alignment horizontal="left" vertical="center" shrinkToFit="1"/>
      <protection locked="0"/>
    </xf>
    <xf numFmtId="0" fontId="25" fillId="0" borderId="124" xfId="30" applyNumberFormat="1" applyFont="1" applyBorder="1" applyAlignment="1" applyProtection="1">
      <alignment horizontal="left" vertical="center" shrinkToFit="1"/>
      <protection locked="0"/>
    </xf>
    <xf numFmtId="0" fontId="25" fillId="0" borderId="115" xfId="30" applyFont="1" applyBorder="1" applyAlignment="1" applyProtection="1">
      <alignment horizontal="left" vertical="center" shrinkToFit="1"/>
      <protection locked="0"/>
    </xf>
    <xf numFmtId="0" fontId="25" fillId="0" borderId="116" xfId="30" applyFont="1" applyBorder="1" applyAlignment="1" applyProtection="1">
      <alignment horizontal="left" vertical="center" shrinkToFit="1"/>
      <protection locked="0"/>
    </xf>
    <xf numFmtId="0" fontId="25" fillId="0" borderId="117" xfId="30" applyFont="1" applyBorder="1" applyAlignment="1" applyProtection="1">
      <alignment horizontal="left" vertical="center" shrinkToFit="1"/>
      <protection locked="0"/>
    </xf>
    <xf numFmtId="177" fontId="25" fillId="0" borderId="118" xfId="30" applyNumberFormat="1" applyFont="1" applyBorder="1" applyAlignment="1" applyProtection="1">
      <alignment horizontal="right" vertical="center" shrinkToFit="1"/>
      <protection locked="0"/>
    </xf>
    <xf numFmtId="177" fontId="25" fillId="0" borderId="115" xfId="30" applyNumberFormat="1" applyFont="1" applyBorder="1" applyAlignment="1" applyProtection="1">
      <alignment horizontal="right" vertical="center" shrinkToFit="1"/>
      <protection locked="0"/>
    </xf>
    <xf numFmtId="177" fontId="25" fillId="0" borderId="116" xfId="30" applyNumberFormat="1" applyFont="1" applyBorder="1" applyAlignment="1" applyProtection="1">
      <alignment horizontal="right" vertical="center" shrinkToFit="1"/>
      <protection locked="0"/>
    </xf>
    <xf numFmtId="177" fontId="25" fillId="0" borderId="123" xfId="30" applyNumberFormat="1" applyFont="1" applyBorder="1" applyAlignment="1" applyProtection="1">
      <alignment horizontal="right" vertical="center" shrinkToFit="1"/>
      <protection locked="0"/>
    </xf>
    <xf numFmtId="177" fontId="25" fillId="0" borderId="120" xfId="30" applyNumberFormat="1" applyFont="1" applyBorder="1" applyAlignment="1" applyProtection="1">
      <alignment horizontal="right" vertical="center" shrinkToFit="1"/>
      <protection locked="0"/>
    </xf>
    <xf numFmtId="177" fontId="25" fillId="0" borderId="120" xfId="36" applyNumberFormat="1" applyFont="1" applyBorder="1" applyAlignment="1" applyProtection="1">
      <alignment horizontal="right" vertical="center" shrinkToFit="1"/>
      <protection locked="0"/>
    </xf>
    <xf numFmtId="177" fontId="25" fillId="0" borderId="116" xfId="36" applyNumberFormat="1" applyFont="1" applyBorder="1" applyAlignment="1" applyProtection="1">
      <alignment horizontal="right" vertical="center" shrinkToFit="1"/>
      <protection locked="0"/>
    </xf>
    <xf numFmtId="177" fontId="25" fillId="0" borderId="123" xfId="36" applyNumberFormat="1" applyFont="1" applyBorder="1" applyAlignment="1" applyProtection="1">
      <alignment horizontal="right" vertical="center" shrinkToFit="1"/>
      <protection locked="0"/>
    </xf>
    <xf numFmtId="177" fontId="25" fillId="0" borderId="119" xfId="36" applyNumberFormat="1" applyFont="1" applyBorder="1" applyAlignment="1" applyProtection="1">
      <alignment horizontal="right" vertical="center" shrinkToFit="1"/>
      <protection locked="0"/>
    </xf>
    <xf numFmtId="177" fontId="25" fillId="0" borderId="108" xfId="30" applyNumberFormat="1" applyFont="1" applyBorder="1" applyAlignment="1" applyProtection="1">
      <alignment horizontal="right" vertical="center" shrinkToFit="1"/>
      <protection locked="0"/>
    </xf>
    <xf numFmtId="0" fontId="25" fillId="0" borderId="115" xfId="29" applyNumberFormat="1" applyFont="1" applyBorder="1" applyAlignment="1" applyProtection="1">
      <alignment horizontal="left" vertical="center" shrinkToFit="1"/>
      <protection locked="0"/>
    </xf>
    <xf numFmtId="0" fontId="25" fillId="0" borderId="116" xfId="29" applyNumberFormat="1" applyFont="1" applyBorder="1" applyAlignment="1" applyProtection="1">
      <alignment horizontal="left" vertical="center" shrinkToFit="1"/>
      <protection locked="0"/>
    </xf>
    <xf numFmtId="0" fontId="25" fillId="0" borderId="122" xfId="29" applyNumberFormat="1" applyFont="1" applyBorder="1" applyAlignment="1" applyProtection="1">
      <alignment horizontal="left" vertical="center" shrinkToFit="1"/>
      <protection locked="0"/>
    </xf>
    <xf numFmtId="177" fontId="25" fillId="0" borderId="115" xfId="29" applyNumberFormat="1" applyFont="1" applyBorder="1" applyAlignment="1" applyProtection="1">
      <alignment horizontal="right" vertical="center" shrinkToFit="1"/>
      <protection locked="0"/>
    </xf>
    <xf numFmtId="177" fontId="25" fillId="0" borderId="116" xfId="29" applyNumberFormat="1" applyFont="1" applyBorder="1" applyAlignment="1" applyProtection="1">
      <alignment horizontal="right" vertical="center" shrinkToFit="1"/>
      <protection locked="0"/>
    </xf>
    <xf numFmtId="177" fontId="25" fillId="0" borderId="117" xfId="29" applyNumberFormat="1" applyFont="1" applyBorder="1" applyAlignment="1" applyProtection="1">
      <alignment horizontal="right" vertical="center" shrinkToFit="1"/>
      <protection locked="0"/>
    </xf>
    <xf numFmtId="0" fontId="25" fillId="0" borderId="108" xfId="30" applyNumberFormat="1" applyFont="1" applyBorder="1" applyAlignment="1" applyProtection="1">
      <alignment horizontal="left" vertical="center" shrinkToFit="1"/>
      <protection locked="0"/>
    </xf>
    <xf numFmtId="0" fontId="25" fillId="0" borderId="126" xfId="30" applyNumberFormat="1" applyFont="1" applyBorder="1" applyAlignment="1" applyProtection="1">
      <alignment horizontal="left" vertical="center" shrinkToFit="1"/>
      <protection locked="0"/>
    </xf>
    <xf numFmtId="0" fontId="25" fillId="7" borderId="46" xfId="30" applyFont="1" applyFill="1" applyBorder="1" applyAlignment="1" applyProtection="1">
      <alignment horizontal="center" vertical="center"/>
      <protection locked="0"/>
    </xf>
    <xf numFmtId="0" fontId="25" fillId="7" borderId="47" xfId="30" applyFont="1" applyFill="1" applyBorder="1" applyAlignment="1" applyProtection="1">
      <alignment horizontal="center" vertical="center"/>
      <protection locked="0"/>
    </xf>
    <xf numFmtId="0" fontId="25" fillId="7" borderId="17" xfId="30" applyFont="1" applyFill="1" applyBorder="1" applyAlignment="1" applyProtection="1">
      <alignment horizontal="center" vertical="center"/>
      <protection locked="0"/>
    </xf>
    <xf numFmtId="0" fontId="25" fillId="7" borderId="113" xfId="30" applyFont="1" applyFill="1" applyBorder="1" applyAlignment="1" applyProtection="1">
      <alignment horizontal="center" vertical="center"/>
      <protection locked="0"/>
    </xf>
    <xf numFmtId="0" fontId="25" fillId="7" borderId="101" xfId="30" applyFont="1" applyFill="1" applyBorder="1" applyAlignment="1" applyProtection="1">
      <alignment horizontal="center" vertical="center"/>
      <protection locked="0"/>
    </xf>
    <xf numFmtId="0" fontId="25" fillId="7" borderId="102" xfId="30" applyFont="1" applyFill="1" applyBorder="1" applyAlignment="1" applyProtection="1">
      <alignment horizontal="center" vertical="center"/>
      <protection locked="0"/>
    </xf>
    <xf numFmtId="0" fontId="25" fillId="7" borderId="67" xfId="30" applyFont="1" applyFill="1" applyBorder="1" applyAlignment="1" applyProtection="1">
      <alignment horizontal="center" vertical="center" wrapText="1"/>
      <protection locked="0"/>
    </xf>
    <xf numFmtId="0" fontId="25" fillId="7" borderId="47" xfId="30" applyFont="1" applyFill="1" applyBorder="1" applyAlignment="1" applyProtection="1">
      <alignment horizontal="center" vertical="center" wrapText="1"/>
      <protection locked="0"/>
    </xf>
    <xf numFmtId="0" fontId="25" fillId="7" borderId="17" xfId="30" applyFont="1" applyFill="1" applyBorder="1" applyAlignment="1" applyProtection="1">
      <alignment horizontal="center" vertical="center" wrapText="1"/>
      <protection locked="0"/>
    </xf>
    <xf numFmtId="0" fontId="25" fillId="7" borderId="100" xfId="30" applyFont="1" applyFill="1" applyBorder="1" applyAlignment="1" applyProtection="1">
      <alignment horizontal="center" vertical="center" wrapText="1"/>
      <protection locked="0"/>
    </xf>
    <xf numFmtId="0" fontId="25" fillId="7" borderId="101" xfId="30" applyFont="1" applyFill="1" applyBorder="1" applyAlignment="1" applyProtection="1">
      <alignment horizontal="center" vertical="center" wrapText="1"/>
      <protection locked="0"/>
    </xf>
    <xf numFmtId="0" fontId="25" fillId="7" borderId="102" xfId="30" applyFont="1" applyFill="1" applyBorder="1" applyAlignment="1" applyProtection="1">
      <alignment horizontal="center" vertical="center" wrapText="1"/>
      <protection locked="0"/>
    </xf>
    <xf numFmtId="0" fontId="25" fillId="7" borderId="67" xfId="30" applyFont="1" applyFill="1" applyBorder="1" applyAlignment="1" applyProtection="1">
      <alignment horizontal="center" vertical="center" wrapText="1" shrinkToFit="1"/>
      <protection locked="0"/>
    </xf>
    <xf numFmtId="0" fontId="25" fillId="7" borderId="47" xfId="30" applyFont="1" applyFill="1" applyBorder="1" applyAlignment="1" applyProtection="1">
      <alignment horizontal="center" vertical="center" shrinkToFit="1"/>
      <protection locked="0"/>
    </xf>
    <xf numFmtId="0" fontId="25" fillId="7" borderId="17" xfId="30" applyFont="1" applyFill="1" applyBorder="1" applyAlignment="1" applyProtection="1">
      <alignment horizontal="center" vertical="center" shrinkToFit="1"/>
      <protection locked="0"/>
    </xf>
    <xf numFmtId="0" fontId="25" fillId="7" borderId="100" xfId="30" applyFont="1" applyFill="1" applyBorder="1" applyAlignment="1" applyProtection="1">
      <alignment horizontal="center" vertical="center" shrinkToFit="1"/>
      <protection locked="0"/>
    </xf>
    <xf numFmtId="0" fontId="25" fillId="7" borderId="101" xfId="30" applyFont="1" applyFill="1" applyBorder="1" applyAlignment="1" applyProtection="1">
      <alignment horizontal="center" vertical="center" shrinkToFit="1"/>
      <protection locked="0"/>
    </xf>
    <xf numFmtId="0" fontId="25" fillId="7" borderId="102" xfId="30" applyFont="1" applyFill="1" applyBorder="1" applyAlignment="1" applyProtection="1">
      <alignment horizontal="center" vertical="center" shrinkToFit="1"/>
      <protection locked="0"/>
    </xf>
    <xf numFmtId="0" fontId="25" fillId="7" borderId="100" xfId="30" applyFont="1" applyFill="1" applyBorder="1" applyAlignment="1" applyProtection="1">
      <alignment horizontal="center" vertical="center"/>
      <protection locked="0"/>
    </xf>
    <xf numFmtId="0" fontId="25" fillId="0" borderId="104" xfId="30" applyFont="1" applyBorder="1" applyAlignment="1" applyProtection="1">
      <alignment horizontal="left" vertical="center" shrinkToFit="1"/>
      <protection locked="0"/>
    </xf>
    <xf numFmtId="0" fontId="25" fillId="0" borderId="105" xfId="30" applyFont="1" applyBorder="1" applyAlignment="1" applyProtection="1">
      <alignment horizontal="left" vertical="center" shrinkToFit="1"/>
      <protection locked="0"/>
    </xf>
    <xf numFmtId="0" fontId="25" fillId="0" borderId="106" xfId="30" applyFont="1" applyBorder="1" applyAlignment="1" applyProtection="1">
      <alignment horizontal="left" vertical="center" shrinkToFit="1"/>
      <protection locked="0"/>
    </xf>
    <xf numFmtId="177" fontId="25" fillId="0" borderId="107" xfId="30" applyNumberFormat="1" applyFont="1" applyBorder="1" applyAlignment="1" applyProtection="1">
      <alignment horizontal="right" vertical="center" shrinkToFit="1"/>
      <protection locked="0"/>
    </xf>
    <xf numFmtId="177" fontId="25" fillId="0" borderId="108" xfId="36" applyNumberFormat="1" applyFont="1" applyBorder="1" applyAlignment="1" applyProtection="1">
      <alignment horizontal="right" vertical="center" shrinkToFit="1"/>
      <protection locked="0"/>
    </xf>
    <xf numFmtId="177" fontId="25" fillId="0" borderId="109" xfId="36" applyNumberFormat="1" applyFont="1" applyBorder="1" applyAlignment="1" applyProtection="1">
      <alignment horizontal="right" vertical="center" shrinkToFit="1"/>
      <protection locked="0"/>
    </xf>
    <xf numFmtId="0" fontId="25" fillId="0" borderId="115" xfId="29" applyFont="1" applyBorder="1" applyAlignment="1" applyProtection="1">
      <alignment horizontal="left" vertical="center" shrinkToFit="1"/>
      <protection locked="0"/>
    </xf>
    <xf numFmtId="0" fontId="25" fillId="0" borderId="116" xfId="29" applyFont="1" applyBorder="1" applyAlignment="1" applyProtection="1">
      <alignment horizontal="left" vertical="center" shrinkToFit="1"/>
      <protection locked="0"/>
    </xf>
    <xf numFmtId="0" fontId="25" fillId="0" borderId="117" xfId="29" applyFont="1" applyBorder="1" applyAlignment="1" applyProtection="1">
      <alignment horizontal="left" vertical="center" shrinkToFit="1"/>
      <protection locked="0"/>
    </xf>
    <xf numFmtId="188" fontId="25" fillId="5" borderId="136" xfId="30" applyNumberFormat="1" applyFont="1" applyFill="1" applyBorder="1" applyAlignment="1" applyProtection="1">
      <alignment horizontal="right" vertical="center" shrinkToFit="1"/>
      <protection locked="0"/>
    </xf>
    <xf numFmtId="177" fontId="25" fillId="5" borderId="13" xfId="30" applyNumberFormat="1" applyFont="1" applyFill="1" applyBorder="1" applyAlignment="1" applyProtection="1">
      <alignment horizontal="right" vertical="center" shrinkToFit="1"/>
      <protection locked="0"/>
    </xf>
    <xf numFmtId="177" fontId="25" fillId="5" borderId="84" xfId="30" applyNumberFormat="1" applyFont="1" applyFill="1" applyBorder="1" applyAlignment="1" applyProtection="1">
      <alignment horizontal="right" vertical="center" shrinkToFit="1"/>
      <protection locked="0"/>
    </xf>
    <xf numFmtId="0" fontId="25" fillId="7" borderId="48" xfId="30" applyFont="1" applyFill="1" applyBorder="1" applyAlignment="1" applyProtection="1">
      <alignment horizontal="center" vertical="center" wrapText="1"/>
      <protection locked="0"/>
    </xf>
    <xf numFmtId="0" fontId="25" fillId="7" borderId="103" xfId="30" applyFont="1" applyFill="1" applyBorder="1" applyAlignment="1" applyProtection="1">
      <alignment horizontal="center" vertical="center" wrapText="1"/>
      <protection locked="0"/>
    </xf>
    <xf numFmtId="177" fontId="25" fillId="5" borderId="145" xfId="30" applyNumberFormat="1" applyFont="1" applyFill="1" applyBorder="1" applyAlignment="1" applyProtection="1">
      <alignment horizontal="right" vertical="center" shrinkToFit="1"/>
      <protection locked="0"/>
    </xf>
    <xf numFmtId="177" fontId="25" fillId="5" borderId="133" xfId="30" applyNumberFormat="1" applyFont="1" applyFill="1" applyBorder="1" applyAlignment="1" applyProtection="1">
      <alignment horizontal="right" vertical="center" shrinkToFit="1"/>
      <protection locked="0"/>
    </xf>
    <xf numFmtId="177" fontId="25" fillId="5" borderId="134" xfId="30" applyNumberFormat="1" applyFont="1" applyFill="1" applyBorder="1" applyAlignment="1" applyProtection="1">
      <alignment horizontal="right" vertical="center" shrinkToFit="1"/>
      <protection locked="0"/>
    </xf>
    <xf numFmtId="177" fontId="25" fillId="5" borderId="135" xfId="30" applyNumberFormat="1" applyFont="1" applyFill="1" applyBorder="1" applyAlignment="1" applyProtection="1">
      <alignment horizontal="right" vertical="center" shrinkToFit="1"/>
      <protection locked="0"/>
    </xf>
    <xf numFmtId="0" fontId="25" fillId="0" borderId="119" xfId="30" applyFont="1" applyBorder="1" applyAlignment="1" applyProtection="1">
      <alignment horizontal="left" vertical="center" shrinkToFit="1"/>
      <protection locked="0"/>
    </xf>
    <xf numFmtId="0" fontId="25" fillId="0" borderId="124" xfId="30" applyFont="1" applyBorder="1" applyAlignment="1" applyProtection="1">
      <alignment horizontal="left" vertical="center" shrinkToFit="1"/>
      <protection locked="0"/>
    </xf>
    <xf numFmtId="0" fontId="25" fillId="0" borderId="89" xfId="30" applyFont="1" applyBorder="1" applyAlignment="1" applyProtection="1">
      <alignment horizontal="center" vertical="center" shrinkToFit="1"/>
      <protection locked="0"/>
    </xf>
    <xf numFmtId="0" fontId="25" fillId="0" borderId="78" xfId="30" applyFont="1" applyBorder="1" applyAlignment="1" applyProtection="1">
      <alignment horizontal="center" vertical="center"/>
      <protection locked="0"/>
    </xf>
    <xf numFmtId="0" fontId="25" fillId="0" borderId="80" xfId="30" applyFont="1" applyBorder="1" applyAlignment="1" applyProtection="1">
      <alignment horizontal="center" vertical="center"/>
      <protection locked="0"/>
    </xf>
    <xf numFmtId="0" fontId="25" fillId="0" borderId="115" xfId="36" applyFont="1" applyBorder="1" applyAlignment="1" applyProtection="1">
      <alignment horizontal="left" vertical="center" shrinkToFit="1"/>
      <protection locked="0"/>
    </xf>
    <xf numFmtId="0" fontId="25" fillId="0" borderId="116" xfId="36" applyFont="1" applyBorder="1" applyAlignment="1" applyProtection="1">
      <alignment horizontal="left" vertical="center" shrinkToFit="1"/>
      <protection locked="0"/>
    </xf>
    <xf numFmtId="0" fontId="25" fillId="0" borderId="117" xfId="36" applyFont="1" applyBorder="1" applyAlignment="1" applyProtection="1">
      <alignment horizontal="left" vertical="center" shrinkToFit="1"/>
      <protection locked="0"/>
    </xf>
    <xf numFmtId="177" fontId="25" fillId="4" borderId="118" xfId="35" applyNumberFormat="1" applyFont="1" applyFill="1" applyBorder="1" applyAlignment="1" applyProtection="1">
      <alignment horizontal="right" vertical="center" shrinkToFit="1"/>
      <protection locked="0"/>
    </xf>
    <xf numFmtId="177" fontId="25" fillId="4" borderId="119" xfId="35" applyNumberFormat="1" applyFont="1" applyFill="1" applyBorder="1" applyAlignment="1" applyProtection="1">
      <alignment horizontal="right" vertical="center" shrinkToFit="1"/>
      <protection locked="0"/>
    </xf>
    <xf numFmtId="177" fontId="25" fillId="4" borderId="120" xfId="35" applyNumberFormat="1" applyFont="1" applyFill="1" applyBorder="1" applyAlignment="1" applyProtection="1">
      <alignment horizontal="right" vertical="center" shrinkToFit="1"/>
      <protection locked="0"/>
    </xf>
    <xf numFmtId="177" fontId="25" fillId="0" borderId="121" xfId="36" applyNumberFormat="1" applyFont="1" applyBorder="1" applyAlignment="1" applyProtection="1">
      <alignment horizontal="right" vertical="center" shrinkToFit="1"/>
      <protection locked="0"/>
    </xf>
    <xf numFmtId="177" fontId="25" fillId="0" borderId="122" xfId="36" applyNumberFormat="1" applyFont="1" applyBorder="1" applyAlignment="1" applyProtection="1">
      <alignment horizontal="right" vertical="center" shrinkToFit="1"/>
      <protection locked="0"/>
    </xf>
    <xf numFmtId="177" fontId="25" fillId="4" borderId="123" xfId="35" applyNumberFormat="1" applyFont="1" applyFill="1" applyBorder="1" applyAlignment="1" applyProtection="1">
      <alignment horizontal="right" vertical="center" shrinkToFit="1"/>
      <protection locked="0"/>
    </xf>
    <xf numFmtId="188" fontId="25" fillId="4" borderId="119" xfId="35" applyNumberFormat="1" applyFont="1" applyFill="1" applyBorder="1" applyAlignment="1" applyProtection="1">
      <alignment horizontal="right" vertical="center" shrinkToFit="1"/>
      <protection locked="0"/>
    </xf>
    <xf numFmtId="188" fontId="25" fillId="0" borderId="119" xfId="30" applyNumberFormat="1" applyFont="1" applyBorder="1" applyAlignment="1" applyProtection="1">
      <alignment horizontal="right" vertical="center" shrinkToFit="1"/>
      <protection locked="0"/>
    </xf>
    <xf numFmtId="177" fontId="25" fillId="0" borderId="118" xfId="36" applyNumberFormat="1" applyFont="1" applyBorder="1" applyAlignment="1" applyProtection="1">
      <alignment horizontal="right" vertical="center" shrinkToFit="1"/>
      <protection locked="0"/>
    </xf>
    <xf numFmtId="177" fontId="25" fillId="0" borderId="139" xfId="30" applyNumberFormat="1" applyFont="1" applyBorder="1" applyAlignment="1" applyProtection="1">
      <alignment horizontal="right" vertical="center" shrinkToFit="1"/>
      <protection locked="0"/>
    </xf>
    <xf numFmtId="188" fontId="25" fillId="0" borderId="139" xfId="30" applyNumberFormat="1" applyFont="1" applyBorder="1" applyAlignment="1" applyProtection="1">
      <alignment horizontal="right" vertical="center" shrinkToFit="1"/>
      <protection locked="0"/>
    </xf>
    <xf numFmtId="0" fontId="25" fillId="0" borderId="139" xfId="30" applyFont="1" applyBorder="1" applyAlignment="1" applyProtection="1">
      <alignment horizontal="left" vertical="center" shrinkToFit="1"/>
      <protection locked="0"/>
    </xf>
    <xf numFmtId="0" fontId="25" fillId="0" borderId="140" xfId="30" applyFont="1" applyBorder="1" applyAlignment="1" applyProtection="1">
      <alignment horizontal="left" vertical="center" shrinkToFit="1"/>
      <protection locked="0"/>
    </xf>
    <xf numFmtId="0" fontId="25" fillId="0" borderId="104" xfId="36" applyFont="1" applyBorder="1" applyAlignment="1" applyProtection="1">
      <alignment horizontal="left" vertical="center" shrinkToFit="1"/>
      <protection locked="0"/>
    </xf>
    <xf numFmtId="0" fontId="25" fillId="0" borderId="105" xfId="36" applyFont="1" applyBorder="1" applyAlignment="1" applyProtection="1">
      <alignment horizontal="left" vertical="center" shrinkToFit="1"/>
      <protection locked="0"/>
    </xf>
    <xf numFmtId="0" fontId="25" fillId="0" borderId="106" xfId="36" applyFont="1" applyBorder="1" applyAlignment="1" applyProtection="1">
      <alignment horizontal="left" vertical="center" shrinkToFit="1"/>
      <protection locked="0"/>
    </xf>
    <xf numFmtId="177" fontId="25" fillId="0" borderId="141" xfId="36" applyNumberFormat="1" applyFont="1" applyBorder="1" applyAlignment="1" applyProtection="1">
      <alignment horizontal="right" vertical="center" shrinkToFit="1"/>
      <protection locked="0"/>
    </xf>
    <xf numFmtId="177" fontId="25" fillId="0" borderId="139" xfId="36" applyNumberFormat="1" applyFont="1" applyBorder="1" applyAlignment="1" applyProtection="1">
      <alignment horizontal="right" vertical="center" shrinkToFit="1"/>
      <protection locked="0"/>
    </xf>
    <xf numFmtId="177" fontId="25" fillId="0" borderId="142" xfId="36" applyNumberFormat="1" applyFont="1" applyBorder="1" applyAlignment="1" applyProtection="1">
      <alignment horizontal="right" vertical="center" shrinkToFit="1"/>
      <protection locked="0"/>
    </xf>
    <xf numFmtId="177" fontId="25" fillId="0" borderId="140" xfId="36" applyNumberFormat="1" applyFont="1" applyBorder="1" applyAlignment="1" applyProtection="1">
      <alignment horizontal="right" vertical="center" shrinkToFit="1"/>
      <protection locked="0"/>
    </xf>
    <xf numFmtId="177" fontId="25" fillId="0" borderId="143" xfId="30" applyNumberFormat="1" applyFont="1" applyBorder="1" applyAlignment="1" applyProtection="1">
      <alignment horizontal="right" vertical="center" shrinkToFit="1"/>
      <protection locked="0"/>
    </xf>
    <xf numFmtId="0" fontId="25" fillId="7" borderId="46" xfId="30" applyFont="1" applyFill="1" applyBorder="1" applyAlignment="1" applyProtection="1">
      <alignment horizontal="center" vertical="center" wrapText="1" shrinkToFit="1"/>
      <protection locked="0"/>
    </xf>
    <xf numFmtId="0" fontId="25" fillId="7" borderId="48" xfId="30" applyFont="1" applyFill="1" applyBorder="1" applyAlignment="1" applyProtection="1">
      <alignment horizontal="center" vertical="center" shrinkToFit="1"/>
      <protection locked="0"/>
    </xf>
    <xf numFmtId="0" fontId="25" fillId="7" borderId="113" xfId="30" applyFont="1" applyFill="1" applyBorder="1" applyAlignment="1" applyProtection="1">
      <alignment horizontal="center" vertical="center" shrinkToFit="1"/>
      <protection locked="0"/>
    </xf>
    <xf numFmtId="0" fontId="25" fillId="7" borderId="103" xfId="30" applyFont="1" applyFill="1" applyBorder="1" applyAlignment="1" applyProtection="1">
      <alignment horizontal="center" vertical="center" shrinkToFit="1"/>
      <protection locked="0"/>
    </xf>
    <xf numFmtId="0" fontId="25" fillId="4" borderId="51" xfId="30" applyFont="1" applyFill="1" applyBorder="1" applyAlignment="1" applyProtection="1">
      <alignment horizontal="left" vertical="center"/>
    </xf>
    <xf numFmtId="0" fontId="25" fillId="4" borderId="47" xfId="30" applyFont="1" applyFill="1" applyBorder="1" applyAlignment="1" applyProtection="1">
      <alignment horizontal="left" vertical="center"/>
    </xf>
    <xf numFmtId="177" fontId="25" fillId="5" borderId="13" xfId="29" applyNumberFormat="1" applyFont="1" applyFill="1" applyBorder="1" applyAlignment="1" applyProtection="1">
      <alignment horizontal="right" vertical="center" shrinkToFit="1"/>
      <protection locked="0"/>
    </xf>
    <xf numFmtId="177" fontId="25" fillId="5" borderId="82" xfId="29" applyNumberFormat="1" applyFont="1" applyFill="1" applyBorder="1" applyAlignment="1" applyProtection="1">
      <alignment horizontal="right" vertical="center" shrinkToFit="1"/>
      <protection locked="0"/>
    </xf>
    <xf numFmtId="177" fontId="25" fillId="5" borderId="84" xfId="29" applyNumberFormat="1" applyFont="1" applyFill="1" applyBorder="1" applyAlignment="1" applyProtection="1">
      <alignment horizontal="right" vertical="center" shrinkToFit="1"/>
      <protection locked="0"/>
    </xf>
    <xf numFmtId="177" fontId="25" fillId="5" borderId="130" xfId="29" applyNumberFormat="1" applyFont="1" applyFill="1" applyBorder="1" applyAlignment="1" applyProtection="1">
      <alignment horizontal="right" vertical="center" shrinkToFit="1"/>
      <protection locked="0"/>
    </xf>
    <xf numFmtId="177" fontId="25" fillId="5" borderId="131" xfId="29" applyNumberFormat="1" applyFont="1" applyFill="1" applyBorder="1" applyAlignment="1" applyProtection="1">
      <alignment horizontal="right" vertical="center" shrinkToFit="1"/>
      <protection locked="0"/>
    </xf>
    <xf numFmtId="177" fontId="25" fillId="5" borderId="132" xfId="29" applyNumberFormat="1" applyFont="1" applyFill="1" applyBorder="1" applyAlignment="1" applyProtection="1">
      <alignment horizontal="right" vertical="center" shrinkToFit="1"/>
      <protection locked="0"/>
    </xf>
    <xf numFmtId="177" fontId="25" fillId="5" borderId="133" xfId="29" applyNumberFormat="1" applyFont="1" applyFill="1" applyBorder="1" applyAlignment="1" applyProtection="1">
      <alignment horizontal="right" vertical="center" shrinkToFit="1"/>
      <protection locked="0"/>
    </xf>
    <xf numFmtId="177" fontId="25" fillId="5" borderId="134" xfId="29" applyNumberFormat="1" applyFont="1" applyFill="1" applyBorder="1" applyAlignment="1" applyProtection="1">
      <alignment horizontal="right" vertical="center" shrinkToFit="1"/>
      <protection locked="0"/>
    </xf>
    <xf numFmtId="177" fontId="25" fillId="5" borderId="135" xfId="29" applyNumberFormat="1" applyFont="1" applyFill="1" applyBorder="1" applyAlignment="1" applyProtection="1">
      <alignment horizontal="right" vertical="center" shrinkToFit="1"/>
      <protection locked="0"/>
    </xf>
    <xf numFmtId="177" fontId="25" fillId="5" borderId="136" xfId="29" applyNumberFormat="1" applyFont="1" applyFill="1" applyBorder="1" applyAlignment="1" applyProtection="1">
      <alignment horizontal="right" vertical="center" shrinkToFit="1"/>
      <protection locked="0"/>
    </xf>
    <xf numFmtId="0" fontId="25" fillId="5" borderId="131" xfId="29" applyNumberFormat="1" applyFont="1" applyFill="1" applyBorder="1" applyAlignment="1" applyProtection="1">
      <alignment horizontal="left" vertical="center" shrinkToFit="1"/>
      <protection locked="0"/>
    </xf>
    <xf numFmtId="0" fontId="25" fillId="5" borderId="134" xfId="29" applyNumberFormat="1" applyFont="1" applyFill="1" applyBorder="1" applyAlignment="1" applyProtection="1">
      <alignment horizontal="left" vertical="center" shrinkToFit="1"/>
      <protection locked="0"/>
    </xf>
    <xf numFmtId="177" fontId="25" fillId="0" borderId="137" xfId="29" applyNumberFormat="1" applyFont="1" applyBorder="1" applyAlignment="1" applyProtection="1">
      <alignment horizontal="right" vertical="center" shrinkToFit="1"/>
      <protection locked="0"/>
    </xf>
    <xf numFmtId="177" fontId="25" fillId="0" borderId="128" xfId="29" applyNumberFormat="1" applyFont="1" applyBorder="1" applyAlignment="1" applyProtection="1">
      <alignment horizontal="right" vertical="center" shrinkToFit="1"/>
      <protection locked="0"/>
    </xf>
    <xf numFmtId="0" fontId="25" fillId="0" borderId="128" xfId="29" applyNumberFormat="1" applyFont="1" applyBorder="1" applyAlignment="1" applyProtection="1">
      <alignment horizontal="left" vertical="center" shrinkToFit="1"/>
      <protection locked="0"/>
    </xf>
    <xf numFmtId="0" fontId="25" fillId="0" borderId="138" xfId="29" applyNumberFormat="1" applyFont="1" applyBorder="1" applyAlignment="1" applyProtection="1">
      <alignment horizontal="left" vertical="center" shrinkToFit="1"/>
      <protection locked="0"/>
    </xf>
    <xf numFmtId="177" fontId="25" fillId="0" borderId="127" xfId="36" applyNumberFormat="1" applyFont="1" applyBorder="1" applyAlignment="1" applyProtection="1">
      <alignment horizontal="right" vertical="center" shrinkToFit="1"/>
      <protection locked="0"/>
    </xf>
    <xf numFmtId="177" fontId="25" fillId="0" borderId="128" xfId="36" applyNumberFormat="1" applyFont="1" applyBorder="1" applyAlignment="1" applyProtection="1">
      <alignment horizontal="right" vertical="center" shrinkToFit="1"/>
      <protection locked="0"/>
    </xf>
    <xf numFmtId="177" fontId="25" fillId="0" borderId="129" xfId="36" applyNumberFormat="1" applyFont="1" applyBorder="1" applyAlignment="1" applyProtection="1">
      <alignment horizontal="right" vertical="center" shrinkToFit="1"/>
      <protection locked="0"/>
    </xf>
    <xf numFmtId="0" fontId="25" fillId="0" borderId="119" xfId="29" applyNumberFormat="1" applyFont="1" applyBorder="1" applyAlignment="1" applyProtection="1">
      <alignment horizontal="left" vertical="center" shrinkToFit="1"/>
      <protection locked="0"/>
    </xf>
    <xf numFmtId="0" fontId="25" fillId="0" borderId="124" xfId="29" applyNumberFormat="1" applyFont="1" applyBorder="1" applyAlignment="1" applyProtection="1">
      <alignment horizontal="left" vertical="center" shrinkToFit="1"/>
      <protection locked="0"/>
    </xf>
    <xf numFmtId="177" fontId="25" fillId="0" borderId="123" xfId="29" applyNumberFormat="1" applyFont="1" applyBorder="1" applyAlignment="1" applyProtection="1">
      <alignment horizontal="right" vertical="center" shrinkToFit="1"/>
      <protection locked="0"/>
    </xf>
    <xf numFmtId="177" fontId="25" fillId="0" borderId="119" xfId="29" applyNumberFormat="1" applyFont="1" applyBorder="1" applyAlignment="1" applyProtection="1">
      <alignment horizontal="right" vertical="center" shrinkToFit="1"/>
      <protection locked="0"/>
    </xf>
    <xf numFmtId="177" fontId="25" fillId="0" borderId="104" xfId="29" applyNumberFormat="1" applyFont="1" applyBorder="1" applyAlignment="1" applyProtection="1">
      <alignment horizontal="righ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25" xfId="29" applyNumberFormat="1" applyFont="1" applyBorder="1" applyAlignment="1" applyProtection="1">
      <alignment horizontal="right" vertical="center" shrinkToFit="1"/>
      <protection locked="0"/>
    </xf>
    <xf numFmtId="177" fontId="25" fillId="0" borderId="108" xfId="29" applyNumberFormat="1" applyFont="1" applyBorder="1" applyAlignment="1" applyProtection="1">
      <alignment horizontal="right" vertical="center" shrinkToFit="1"/>
      <protection locked="0"/>
    </xf>
    <xf numFmtId="0" fontId="25" fillId="0" borderId="108" xfId="29" applyNumberFormat="1" applyFont="1" applyBorder="1" applyAlignment="1" applyProtection="1">
      <alignment horizontal="left" vertical="center" shrinkToFit="1"/>
      <protection locked="0"/>
    </xf>
    <xf numFmtId="0" fontId="25" fillId="0" borderId="126" xfId="29" applyNumberFormat="1" applyFont="1" applyBorder="1" applyAlignment="1" applyProtection="1">
      <alignment horizontal="left" vertical="center" shrinkToFit="1"/>
      <protection locked="0"/>
    </xf>
    <xf numFmtId="0" fontId="25" fillId="0" borderId="104" xfId="29"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1" fillId="7" borderId="67" xfId="30" applyFont="1" applyFill="1" applyBorder="1" applyAlignment="1" applyProtection="1">
      <alignment horizontal="center" vertical="center" wrapText="1"/>
      <protection locked="0"/>
    </xf>
    <xf numFmtId="0" fontId="1" fillId="7" borderId="47" xfId="30" applyFont="1" applyFill="1" applyBorder="1" applyAlignment="1" applyProtection="1">
      <alignment horizontal="center" vertical="center" wrapText="1"/>
      <protection locked="0"/>
    </xf>
    <xf numFmtId="0" fontId="1" fillId="7" borderId="17" xfId="30" applyFont="1" applyFill="1" applyBorder="1" applyAlignment="1" applyProtection="1">
      <alignment horizontal="center" vertical="center" wrapText="1"/>
      <protection locked="0"/>
    </xf>
    <xf numFmtId="0" fontId="1" fillId="7" borderId="100" xfId="30" applyFont="1" applyFill="1" applyBorder="1" applyAlignment="1" applyProtection="1">
      <alignment horizontal="center" vertical="center" wrapText="1"/>
      <protection locked="0"/>
    </xf>
    <xf numFmtId="0" fontId="1" fillId="7" borderId="101" xfId="30" applyFont="1" applyFill="1" applyBorder="1" applyAlignment="1" applyProtection="1">
      <alignment horizontal="center" vertical="center" wrapText="1"/>
      <protection locked="0"/>
    </xf>
    <xf numFmtId="0" fontId="1" fillId="7" borderId="102" xfId="30" applyFont="1" applyFill="1" applyBorder="1" applyAlignment="1" applyProtection="1">
      <alignment horizontal="center" vertical="center" wrapText="1"/>
      <protection locked="0"/>
    </xf>
    <xf numFmtId="177" fontId="25" fillId="0" borderId="107" xfId="36" applyNumberFormat="1" applyFont="1" applyBorder="1" applyAlignment="1" applyProtection="1">
      <alignment horizontal="right" vertical="center" shrinkToFit="1"/>
      <protection locked="0"/>
    </xf>
    <xf numFmtId="177" fontId="25" fillId="0" borderId="110" xfId="36" applyNumberFormat="1" applyFont="1" applyBorder="1" applyAlignment="1" applyProtection="1">
      <alignment horizontal="right" vertical="center" shrinkToFit="1"/>
      <protection locked="0"/>
    </xf>
    <xf numFmtId="177" fontId="25" fillId="0" borderId="111" xfId="36" applyNumberFormat="1" applyFont="1" applyBorder="1" applyAlignment="1" applyProtection="1">
      <alignment horizontal="right" vertical="center" shrinkToFit="1"/>
      <protection locked="0"/>
    </xf>
    <xf numFmtId="177" fontId="25" fillId="0" borderId="112" xfId="36" applyNumberFormat="1" applyFont="1" applyBorder="1" applyAlignment="1" applyProtection="1">
      <alignment horizontal="right" vertical="center" shrinkToFit="1"/>
      <protection locked="0"/>
    </xf>
    <xf numFmtId="0" fontId="24" fillId="4" borderId="1" xfId="30" applyFont="1" applyFill="1" applyBorder="1" applyAlignment="1" applyProtection="1">
      <alignment horizontal="center" vertical="center"/>
    </xf>
    <xf numFmtId="0" fontId="24" fillId="4" borderId="2" xfId="30" applyFont="1" applyFill="1" applyBorder="1" applyAlignment="1" applyProtection="1">
      <alignment horizontal="center" vertical="center"/>
    </xf>
    <xf numFmtId="0" fontId="24" fillId="4" borderId="3" xfId="30" applyFont="1" applyFill="1" applyBorder="1" applyAlignment="1" applyProtection="1">
      <alignment horizontal="center" vertical="center"/>
    </xf>
    <xf numFmtId="0" fontId="25" fillId="7" borderId="46" xfId="30" applyFont="1" applyFill="1" applyBorder="1" applyAlignment="1" applyProtection="1">
      <alignment horizontal="center" vertical="center" wrapText="1"/>
      <protection locked="0"/>
    </xf>
    <xf numFmtId="0" fontId="25" fillId="7" borderId="113" xfId="30" applyFont="1" applyFill="1" applyBorder="1" applyAlignment="1" applyProtection="1">
      <alignment horizontal="center" vertical="center" wrapText="1"/>
      <protection locked="0"/>
    </xf>
    <xf numFmtId="0" fontId="25" fillId="0" borderId="104" xfId="29" applyNumberFormat="1" applyFont="1" applyBorder="1" applyAlignment="1" applyProtection="1">
      <alignment horizontal="left" vertical="center" shrinkToFit="1"/>
      <protection locked="0"/>
    </xf>
    <xf numFmtId="0" fontId="25" fillId="0" borderId="105"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3" fillId="4" borderId="27" xfId="32" applyFont="1" applyFill="1" applyBorder="1" applyAlignment="1">
      <alignment horizontal="left" vertical="center"/>
    </xf>
    <xf numFmtId="0" fontId="3" fillId="4" borderId="31" xfId="32" applyFont="1" applyFill="1" applyBorder="1" applyAlignment="1">
      <alignment horizontal="left" vertical="center"/>
    </xf>
    <xf numFmtId="0" fontId="3" fillId="4" borderId="32" xfId="32" applyFont="1" applyFill="1" applyBorder="1" applyAlignment="1">
      <alignment horizontal="left" vertical="center"/>
    </xf>
    <xf numFmtId="178" fontId="9" fillId="0" borderId="27" xfId="31" applyNumberFormat="1" applyFont="1" applyFill="1" applyBorder="1" applyAlignment="1">
      <alignment vertical="center"/>
    </xf>
    <xf numFmtId="178" fontId="9" fillId="0" borderId="31" xfId="31" applyNumberFormat="1" applyFont="1" applyFill="1" applyBorder="1" applyAlignment="1">
      <alignment vertical="center"/>
    </xf>
    <xf numFmtId="178" fontId="9" fillId="0" borderId="32" xfId="31" applyNumberFormat="1" applyFont="1" applyFill="1" applyBorder="1" applyAlignment="1">
      <alignment vertical="center"/>
    </xf>
    <xf numFmtId="178" fontId="9" fillId="0" borderId="11" xfId="33" applyNumberFormat="1" applyFont="1" applyBorder="1" applyAlignment="1">
      <alignment horizontal="center" vertical="center" wrapText="1"/>
    </xf>
    <xf numFmtId="178" fontId="9" fillId="0" borderId="34" xfId="33" applyNumberFormat="1" applyFont="1" applyBorder="1" applyAlignment="1">
      <alignment horizontal="center" vertical="center" wrapText="1"/>
    </xf>
    <xf numFmtId="178" fontId="9" fillId="0" borderId="27" xfId="33" applyNumberFormat="1" applyFont="1" applyBorder="1" applyAlignment="1">
      <alignment horizontal="center" vertical="center"/>
    </xf>
    <xf numFmtId="178" fontId="9" fillId="0" borderId="31" xfId="33" applyNumberFormat="1" applyFont="1" applyBorder="1" applyAlignment="1">
      <alignment horizontal="center" vertical="center"/>
    </xf>
    <xf numFmtId="178" fontId="9" fillId="0" borderId="32" xfId="33" applyNumberFormat="1" applyFont="1" applyBorder="1" applyAlignment="1">
      <alignment horizontal="center" vertical="center"/>
    </xf>
    <xf numFmtId="0" fontId="1" fillId="4" borderId="24" xfId="31" applyFont="1" applyFill="1" applyBorder="1" applyAlignment="1">
      <alignment horizontal="center" vertical="center" wrapText="1"/>
    </xf>
    <xf numFmtId="0" fontId="1" fillId="4" borderId="24" xfId="31" applyFont="1" applyFill="1" applyBorder="1" applyAlignment="1">
      <alignment horizontal="center" vertical="center"/>
    </xf>
    <xf numFmtId="178" fontId="3" fillId="4" borderId="27" xfId="31" applyNumberFormat="1" applyFont="1" applyFill="1" applyBorder="1" applyAlignment="1">
      <alignment vertical="center" wrapText="1"/>
    </xf>
    <xf numFmtId="178" fontId="3" fillId="4" borderId="31" xfId="31" applyNumberFormat="1" applyFont="1" applyFill="1" applyBorder="1" applyAlignment="1">
      <alignment vertical="center" wrapText="1"/>
    </xf>
    <xf numFmtId="178" fontId="3" fillId="4" borderId="32" xfId="31" applyNumberFormat="1" applyFont="1" applyFill="1" applyBorder="1" applyAlignment="1">
      <alignment vertical="center" wrapText="1"/>
    </xf>
    <xf numFmtId="178" fontId="3" fillId="0" borderId="27" xfId="31" applyNumberFormat="1" applyFont="1" applyFill="1" applyBorder="1" applyAlignment="1">
      <alignment vertical="center" wrapText="1"/>
    </xf>
    <xf numFmtId="178" fontId="3" fillId="0" borderId="31" xfId="31" applyNumberFormat="1" applyFont="1" applyFill="1" applyBorder="1" applyAlignment="1">
      <alignment vertical="center" wrapText="1"/>
    </xf>
    <xf numFmtId="178" fontId="3" fillId="0" borderId="32" xfId="31" applyNumberFormat="1" applyFont="1" applyFill="1" applyBorder="1" applyAlignment="1">
      <alignment vertical="center" wrapText="1"/>
    </xf>
    <xf numFmtId="0" fontId="3" fillId="4" borderId="27" xfId="31" applyFont="1" applyFill="1" applyBorder="1" applyAlignment="1">
      <alignment vertical="center"/>
    </xf>
    <xf numFmtId="0" fontId="3" fillId="4" borderId="31" xfId="31" applyFont="1" applyFill="1" applyBorder="1" applyAlignment="1">
      <alignment vertical="center"/>
    </xf>
    <xf numFmtId="0" fontId="3" fillId="4" borderId="32" xfId="31" applyFont="1" applyFill="1" applyBorder="1" applyAlignment="1">
      <alignment vertical="center"/>
    </xf>
    <xf numFmtId="179" fontId="3" fillId="4" borderId="27" xfId="32" applyNumberFormat="1" applyFont="1" applyFill="1" applyBorder="1" applyAlignment="1">
      <alignment horizontal="left" vertical="center" wrapText="1"/>
    </xf>
    <xf numFmtId="179" fontId="3" fillId="4" borderId="31" xfId="32" applyNumberFormat="1" applyFont="1" applyFill="1" applyBorder="1" applyAlignment="1">
      <alignment horizontal="left" vertical="center" wrapText="1"/>
    </xf>
    <xf numFmtId="179" fontId="3" fillId="4" borderId="32" xfId="32" applyNumberFormat="1" applyFont="1" applyFill="1" applyBorder="1" applyAlignment="1">
      <alignment horizontal="left" vertical="center" wrapText="1"/>
    </xf>
    <xf numFmtId="0" fontId="6" fillId="0" borderId="47" xfId="22" applyFont="1" applyFill="1" applyBorder="1" applyAlignment="1" applyProtection="1">
      <alignment horizontal="left" vertical="center" wrapText="1"/>
    </xf>
    <xf numFmtId="0" fontId="6" fillId="0" borderId="48" xfId="22" applyFont="1" applyFill="1" applyBorder="1" applyAlignment="1" applyProtection="1">
      <alignment horizontal="left" vertical="center" wrapText="1"/>
    </xf>
    <xf numFmtId="0" fontId="6" fillId="0" borderId="45" xfId="22" applyFont="1" applyFill="1" applyBorder="1" applyAlignment="1" applyProtection="1">
      <alignment horizontal="left" vertical="center"/>
    </xf>
    <xf numFmtId="0" fontId="6" fillId="0" borderId="75" xfId="22" applyFont="1" applyFill="1" applyBorder="1" applyAlignment="1" applyProtection="1">
      <alignment horizontal="left" vertical="center"/>
    </xf>
    <xf numFmtId="0" fontId="6" fillId="0" borderId="82" xfId="22" applyFont="1" applyFill="1" applyBorder="1" applyAlignment="1" applyProtection="1">
      <alignment horizontal="left" vertical="center"/>
    </xf>
    <xf numFmtId="0" fontId="6" fillId="0" borderId="84" xfId="22" applyFont="1" applyFill="1" applyBorder="1" applyAlignment="1" applyProtection="1">
      <alignment horizontal="left" vertical="center"/>
    </xf>
    <xf numFmtId="0" fontId="7" fillId="0" borderId="31" xfId="37" applyFont="1" applyFill="1" applyBorder="1" applyAlignment="1">
      <alignment horizontal="left" vertical="center" wrapText="1"/>
    </xf>
    <xf numFmtId="0" fontId="7" fillId="0" borderId="31" xfId="37" applyFont="1" applyBorder="1" applyAlignment="1">
      <alignment horizontal="left" vertical="center" wrapText="1"/>
    </xf>
    <xf numFmtId="0" fontId="7" fillId="0" borderId="81" xfId="37" applyFont="1" applyBorder="1" applyAlignment="1">
      <alignment horizontal="left" vertical="center" wrapText="1"/>
    </xf>
    <xf numFmtId="0" fontId="7" fillId="0" borderId="82" xfId="37" applyFont="1" applyFill="1" applyBorder="1" applyAlignment="1">
      <alignment horizontal="left" vertical="center" wrapText="1"/>
    </xf>
    <xf numFmtId="0" fontId="7" fillId="0" borderId="82" xfId="37" applyFont="1" applyBorder="1" applyAlignment="1">
      <alignment horizontal="left" vertical="center" wrapText="1"/>
    </xf>
    <xf numFmtId="0" fontId="7" fillId="0" borderId="84" xfId="37" applyFont="1" applyBorder="1" applyAlignment="1">
      <alignment horizontal="left" vertical="center" wrapText="1"/>
    </xf>
    <xf numFmtId="0" fontId="7" fillId="0" borderId="78" xfId="37" applyFont="1" applyFill="1" applyBorder="1" applyAlignment="1">
      <alignment horizontal="left" vertical="center" wrapText="1"/>
    </xf>
    <xf numFmtId="0" fontId="7" fillId="0" borderId="80" xfId="37" applyFont="1" applyFill="1" applyBorder="1" applyAlignment="1">
      <alignment horizontal="left" vertical="center" wrapText="1"/>
    </xf>
    <xf numFmtId="0" fontId="7" fillId="0" borderId="13" xfId="24" applyFont="1" applyFill="1" applyBorder="1" applyAlignment="1">
      <alignment vertical="center"/>
    </xf>
    <xf numFmtId="0" fontId="7" fillId="0" borderId="83" xfId="24" applyFont="1" applyFill="1" applyBorder="1" applyAlignment="1">
      <alignment vertical="center"/>
    </xf>
    <xf numFmtId="0" fontId="7" fillId="0" borderId="82" xfId="24" applyFont="1" applyFill="1" applyBorder="1" applyAlignment="1">
      <alignment vertical="center"/>
    </xf>
    <xf numFmtId="0" fontId="7" fillId="0" borderId="84" xfId="24" applyFont="1" applyFill="1" applyBorder="1" applyAlignment="1">
      <alignment vertical="center"/>
    </xf>
    <xf numFmtId="0" fontId="7" fillId="0" borderId="46" xfId="24" applyFont="1" applyFill="1" applyBorder="1" applyAlignment="1">
      <alignment vertical="center" wrapText="1"/>
    </xf>
    <xf numFmtId="0" fontId="7" fillId="0" borderId="17" xfId="24" applyFont="1" applyFill="1" applyBorder="1" applyAlignment="1">
      <alignment vertical="center" wrapText="1"/>
    </xf>
    <xf numFmtId="0" fontId="7" fillId="0" borderId="7" xfId="24" applyFont="1" applyFill="1" applyBorder="1" applyAlignment="1">
      <alignment vertical="center" wrapText="1"/>
    </xf>
    <xf numFmtId="0" fontId="7" fillId="0" borderId="61" xfId="24" applyFont="1" applyFill="1" applyBorder="1" applyAlignment="1">
      <alignment vertical="center" wrapText="1"/>
    </xf>
    <xf numFmtId="0" fontId="7" fillId="0" borderId="18" xfId="24" applyFont="1" applyFill="1" applyBorder="1" applyAlignment="1">
      <alignment vertical="center" wrapText="1"/>
    </xf>
    <xf numFmtId="0" fontId="7" fillId="0" borderId="33" xfId="24" applyFont="1" applyFill="1" applyBorder="1" applyAlignment="1">
      <alignment vertical="center" wrapText="1"/>
    </xf>
    <xf numFmtId="0" fontId="7" fillId="0" borderId="78" xfId="24" applyFont="1" applyFill="1" applyBorder="1" applyAlignment="1">
      <alignment vertical="center"/>
    </xf>
    <xf numFmtId="0" fontId="7" fillId="0" borderId="80" xfId="24" applyFont="1" applyFill="1" applyBorder="1" applyAlignment="1">
      <alignment vertical="center"/>
    </xf>
    <xf numFmtId="0" fontId="7" fillId="0" borderId="31" xfId="24" applyFont="1" applyFill="1" applyBorder="1" applyAlignment="1">
      <alignment vertical="center"/>
    </xf>
    <xf numFmtId="0" fontId="7" fillId="0" borderId="81" xfId="24" applyFont="1" applyFill="1" applyBorder="1" applyAlignment="1">
      <alignment vertical="center"/>
    </xf>
    <xf numFmtId="0" fontId="7" fillId="0" borderId="22" xfId="24" applyFont="1" applyFill="1" applyBorder="1" applyAlignment="1">
      <alignment vertical="center" wrapText="1"/>
    </xf>
    <xf numFmtId="0" fontId="7" fillId="0" borderId="32" xfId="24" applyFont="1" applyFill="1" applyBorder="1" applyAlignment="1">
      <alignment vertical="center" wrapText="1"/>
    </xf>
    <xf numFmtId="0" fontId="7" fillId="0" borderId="9" xfId="23" applyFont="1" applyFill="1" applyBorder="1" applyAlignment="1">
      <alignment vertical="center" wrapText="1"/>
    </xf>
    <xf numFmtId="0" fontId="7" fillId="0" borderId="30" xfId="23" applyFont="1" applyFill="1" applyBorder="1" applyAlignment="1">
      <alignment vertical="center" wrapText="1"/>
    </xf>
    <xf numFmtId="0" fontId="7" fillId="0" borderId="7" xfId="23" applyFont="1" applyFill="1" applyBorder="1" applyAlignment="1">
      <alignment vertical="center" wrapText="1"/>
    </xf>
    <xf numFmtId="0" fontId="7" fillId="0" borderId="61" xfId="23" applyFont="1" applyFill="1" applyBorder="1" applyAlignment="1">
      <alignment vertical="center" wrapText="1"/>
    </xf>
    <xf numFmtId="0" fontId="7" fillId="0" borderId="18" xfId="23" applyFont="1" applyFill="1" applyBorder="1" applyAlignment="1">
      <alignment vertical="center" wrapText="1"/>
    </xf>
    <xf numFmtId="0" fontId="7" fillId="0" borderId="33" xfId="23" applyFont="1" applyFill="1" applyBorder="1" applyAlignment="1">
      <alignment vertical="center" wrapText="1"/>
    </xf>
    <xf numFmtId="0" fontId="7" fillId="0" borderId="31" xfId="23" applyFont="1" applyFill="1" applyBorder="1" applyAlignment="1">
      <alignment horizontal="left" vertical="center"/>
    </xf>
    <xf numFmtId="0" fontId="7" fillId="0" borderId="81" xfId="23" applyFont="1" applyFill="1" applyBorder="1" applyAlignment="1">
      <alignment horizontal="left" vertical="center"/>
    </xf>
    <xf numFmtId="0" fontId="7" fillId="0" borderId="13" xfId="23" applyFont="1" applyFill="1" applyBorder="1" applyAlignment="1">
      <alignment vertical="center"/>
    </xf>
    <xf numFmtId="0" fontId="7" fillId="0" borderId="83" xfId="23" applyFont="1" applyFill="1" applyBorder="1" applyAlignment="1">
      <alignment vertical="center"/>
    </xf>
    <xf numFmtId="0" fontId="7" fillId="0" borderId="82" xfId="23" applyFont="1" applyFill="1" applyBorder="1" applyAlignment="1">
      <alignment horizontal="left" vertical="center"/>
    </xf>
    <xf numFmtId="0" fontId="7" fillId="0" borderId="84" xfId="23" applyFont="1" applyFill="1" applyBorder="1" applyAlignment="1">
      <alignment horizontal="left" vertical="center"/>
    </xf>
    <xf numFmtId="0" fontId="7" fillId="0" borderId="46" xfId="23" applyFont="1" applyFill="1" applyBorder="1" applyAlignment="1">
      <alignment vertical="center" wrapText="1"/>
    </xf>
    <xf numFmtId="0" fontId="7" fillId="0" borderId="17" xfId="23" applyFont="1" applyFill="1" applyBorder="1" applyAlignment="1">
      <alignment vertical="center" wrapText="1"/>
    </xf>
    <xf numFmtId="0" fontId="7" fillId="0" borderId="78" xfId="23" applyFont="1" applyFill="1" applyBorder="1" applyAlignment="1">
      <alignment horizontal="left" vertical="center"/>
    </xf>
    <xf numFmtId="0" fontId="7" fillId="0" borderId="80" xfId="23" applyFont="1" applyFill="1" applyBorder="1" applyAlignment="1">
      <alignment horizontal="left" vertical="center"/>
    </xf>
  </cellXfs>
  <cellStyles count="38">
    <cellStyle name="パーセント 2" xfId="1"/>
    <cellStyle name="桁区切り 2" xfId="2"/>
    <cellStyle name="桁区切り 2 2" xfId="3"/>
    <cellStyle name="桁区切り 2 3" xfId="4"/>
    <cellStyle name="桁区切り 3" xfId="5"/>
    <cellStyle name="桁区切り 4" xfId="6"/>
    <cellStyle name="桁区切り 5" xfId="7"/>
    <cellStyle name="通貨 2" xfId="8"/>
    <cellStyle name="通貨 3" xfId="9"/>
    <cellStyle name="標準" xfId="0" builtinId="0"/>
    <cellStyle name="標準 2" xfId="10"/>
    <cellStyle name="標準 2 2" xfId="11"/>
    <cellStyle name="標準 2 3" xfId="12"/>
    <cellStyle name="標準 2 4" xfId="13"/>
    <cellStyle name="標準 2_2007AJAHO401600" xfId="14"/>
    <cellStyle name="標準 3" xfId="15"/>
    <cellStyle name="標準 3 2" xfId="16"/>
    <cellStyle name="標準 3 3" xfId="17"/>
    <cellStyle name="標準 3_APAHO401000" xfId="18"/>
    <cellStyle name="標準 4" xfId="19"/>
    <cellStyle name="標準 4 2" xfId="20"/>
    <cellStyle name="標準 4_APAHO401000" xfId="21"/>
    <cellStyle name="標準 4_APAHO401600" xfId="22"/>
    <cellStyle name="標準 4_APAHO4019001" xfId="23"/>
    <cellStyle name="標準 4_ZJ08_022012_青森市_2010" xfId="24"/>
    <cellStyle name="標準 5" xfId="25"/>
    <cellStyle name="標準 6" xfId="26"/>
    <cellStyle name="標準 6 2" xfId="27"/>
    <cellStyle name="標準 6_APAHO401000" xfId="28"/>
    <cellStyle name="標準 6_APAHO401200_O-JJ1016-001-3_財政状況資料集(決算状況カード(各会計・関係団体))(Rev2)2" xfId="29"/>
    <cellStyle name="標準 6_APAHO402200_O-JJ1016-001-3_財政状況資料集(決算状況カード(各会計・関係団体))(Rev2)2" xfId="30"/>
    <cellStyle name="標準_【レイアウト】（県）資料３（Ｐ２）　歳出比較分析表" xfId="31"/>
    <cellStyle name="標準_【レイアウト】（市）資料３（Ｐ２）　歳出比較分析表" xfId="32"/>
    <cellStyle name="標準_APAHO251300" xfId="33"/>
    <cellStyle name="標準_APAHO252300" xfId="34"/>
    <cellStyle name="標準_Book1" xfId="35"/>
    <cellStyle name="標準_O-JJ0722-001-3_決算状況カード(各会計・関係団体)_O-JJ1016-001-3_財政状況資料集(決算状況カード(各会計・関係団体))(Rev2)2" xfId="36"/>
    <cellStyle name="標準_O-JJ0722-001-8_連結実質赤字比率に係る赤字・黒字の構成分析"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33641</c:v>
                </c:pt>
                <c:pt idx="1">
                  <c:v>23242</c:v>
                </c:pt>
                <c:pt idx="2">
                  <c:v>28184</c:v>
                </c:pt>
                <c:pt idx="3">
                  <c:v>18042</c:v>
                </c:pt>
                <c:pt idx="4">
                  <c:v>26662</c:v>
                </c:pt>
              </c:numCache>
            </c:numRef>
          </c:val>
          <c:smooth val="0"/>
        </c:ser>
        <c:dLbls>
          <c:showLegendKey val="0"/>
          <c:showVal val="0"/>
          <c:showCatName val="0"/>
          <c:showSerName val="0"/>
          <c:showPercent val="0"/>
          <c:showBubbleSize val="0"/>
        </c:dLbls>
        <c:marker val="1"/>
        <c:smooth val="0"/>
        <c:axId val="131654400"/>
        <c:axId val="131656320"/>
      </c:lineChart>
      <c:catAx>
        <c:axId val="1316544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656320"/>
        <c:crosses val="autoZero"/>
        <c:auto val="1"/>
        <c:lblAlgn val="ctr"/>
        <c:lblOffset val="100"/>
        <c:tickLblSkip val="1"/>
        <c:tickMarkSkip val="1"/>
        <c:noMultiLvlLbl val="0"/>
      </c:catAx>
      <c:valAx>
        <c:axId val="13165632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654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1.54</c:v>
                </c:pt>
                <c:pt idx="1">
                  <c:v>2.25</c:v>
                </c:pt>
                <c:pt idx="2">
                  <c:v>2.61</c:v>
                </c:pt>
                <c:pt idx="3">
                  <c:v>3.09</c:v>
                </c:pt>
                <c:pt idx="4">
                  <c:v>2.78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17.64</c:v>
                </c:pt>
                <c:pt idx="1">
                  <c:v>18.559999999999999</c:v>
                </c:pt>
                <c:pt idx="2">
                  <c:v>20.92</c:v>
                </c:pt>
                <c:pt idx="3">
                  <c:v>21.96</c:v>
                </c:pt>
                <c:pt idx="4">
                  <c:v>23.68</c:v>
                </c:pt>
              </c:numCache>
            </c:numRef>
          </c:val>
        </c:ser>
        <c:dLbls>
          <c:showLegendKey val="0"/>
          <c:showVal val="0"/>
          <c:showCatName val="0"/>
          <c:showSerName val="0"/>
          <c:showPercent val="0"/>
          <c:showBubbleSize val="0"/>
        </c:dLbls>
        <c:gapWidth val="250"/>
        <c:overlap val="100"/>
        <c:axId val="133074944"/>
        <c:axId val="133076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1.84</c:v>
                </c:pt>
                <c:pt idx="1">
                  <c:v>2.14</c:v>
                </c:pt>
                <c:pt idx="2">
                  <c:v>2.88</c:v>
                </c:pt>
                <c:pt idx="3">
                  <c:v>2</c:v>
                </c:pt>
                <c:pt idx="4">
                  <c:v>1.75</c:v>
                </c:pt>
              </c:numCache>
            </c:numRef>
          </c:val>
          <c:smooth val="0"/>
        </c:ser>
        <c:dLbls>
          <c:showLegendKey val="0"/>
          <c:showVal val="0"/>
          <c:showCatName val="0"/>
          <c:showSerName val="0"/>
          <c:showPercent val="0"/>
          <c:showBubbleSize val="0"/>
        </c:dLbls>
        <c:marker val="1"/>
        <c:smooth val="0"/>
        <c:axId val="133074944"/>
        <c:axId val="133076864"/>
      </c:lineChart>
      <c:catAx>
        <c:axId val="13307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3076864"/>
        <c:crosses val="autoZero"/>
        <c:auto val="1"/>
        <c:lblAlgn val="ctr"/>
        <c:lblOffset val="100"/>
        <c:tickLblSkip val="1"/>
        <c:tickMarkSkip val="1"/>
        <c:noMultiLvlLbl val="0"/>
      </c:catAx>
      <c:valAx>
        <c:axId val="133076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07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0.03</c:v>
                </c:pt>
                <c:pt idx="4">
                  <c:v>#N/A</c:v>
                </c:pt>
                <c:pt idx="5">
                  <c:v>0.03</c:v>
                </c:pt>
                <c:pt idx="6">
                  <c:v>#N/A</c:v>
                </c:pt>
                <c:pt idx="7">
                  <c:v>0.02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0.03</c:v>
                </c:pt>
                <c:pt idx="4">
                  <c:v>#N/A</c:v>
                </c:pt>
                <c:pt idx="5">
                  <c:v>0.04</c:v>
                </c:pt>
                <c:pt idx="6">
                  <c:v>#N/A</c:v>
                </c:pt>
                <c:pt idx="7">
                  <c:v>0.05</c:v>
                </c:pt>
                <c:pt idx="8">
                  <c:v>#N/A</c:v>
                </c:pt>
                <c:pt idx="9">
                  <c:v>0.09</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0.51</c:v>
                </c:pt>
                <c:pt idx="2">
                  <c:v>#N/A</c:v>
                </c:pt>
                <c:pt idx="3">
                  <c:v>0.28000000000000003</c:v>
                </c:pt>
                <c:pt idx="4">
                  <c:v>#N/A</c:v>
                </c:pt>
                <c:pt idx="5">
                  <c:v>0.72</c:v>
                </c:pt>
                <c:pt idx="6">
                  <c:v>#N/A</c:v>
                </c:pt>
                <c:pt idx="7">
                  <c:v>0.33</c:v>
                </c:pt>
                <c:pt idx="8">
                  <c:v>#N/A</c:v>
                </c:pt>
                <c:pt idx="9">
                  <c:v>0.59</c:v>
                </c:pt>
              </c:numCache>
            </c:numRef>
          </c:val>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1.45</c:v>
                </c:pt>
                <c:pt idx="2">
                  <c:v>#N/A</c:v>
                </c:pt>
                <c:pt idx="3">
                  <c:v>1.29</c:v>
                </c:pt>
                <c:pt idx="4">
                  <c:v>#N/A</c:v>
                </c:pt>
                <c:pt idx="5">
                  <c:v>1.44</c:v>
                </c:pt>
                <c:pt idx="6">
                  <c:v>#N/A</c:v>
                </c:pt>
                <c:pt idx="7">
                  <c:v>1.68</c:v>
                </c:pt>
                <c:pt idx="8">
                  <c:v>#N/A</c:v>
                </c:pt>
                <c:pt idx="9">
                  <c:v>1.69</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0.82</c:v>
                </c:pt>
                <c:pt idx="2">
                  <c:v>#N/A</c:v>
                </c:pt>
                <c:pt idx="3">
                  <c:v>1.59</c:v>
                </c:pt>
                <c:pt idx="4">
                  <c:v>#N/A</c:v>
                </c:pt>
                <c:pt idx="5">
                  <c:v>1.81</c:v>
                </c:pt>
                <c:pt idx="6">
                  <c:v>#N/A</c:v>
                </c:pt>
                <c:pt idx="7">
                  <c:v>2.2599999999999998</c:v>
                </c:pt>
                <c:pt idx="8">
                  <c:v>#N/A</c:v>
                </c:pt>
                <c:pt idx="9">
                  <c:v>1.71</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1.53</c:v>
                </c:pt>
                <c:pt idx="2">
                  <c:v>#N/A</c:v>
                </c:pt>
                <c:pt idx="3">
                  <c:v>2.2400000000000002</c:v>
                </c:pt>
                <c:pt idx="4">
                  <c:v>#N/A</c:v>
                </c:pt>
                <c:pt idx="5">
                  <c:v>2.59</c:v>
                </c:pt>
                <c:pt idx="6">
                  <c:v>#N/A</c:v>
                </c:pt>
                <c:pt idx="7">
                  <c:v>3.08</c:v>
                </c:pt>
                <c:pt idx="8">
                  <c:v>#N/A</c:v>
                </c:pt>
                <c:pt idx="9">
                  <c:v>2.77</c:v>
                </c:pt>
              </c:numCache>
            </c:numRef>
          </c:val>
        </c:ser>
        <c:ser>
          <c:idx val="7"/>
          <c:order val="7"/>
          <c:tx>
            <c:strRef>
              <c:f>データシート!$A$34</c:f>
              <c:strCache>
                <c:ptCount val="1"/>
                <c:pt idx="0">
                  <c:v>松阪市民病院事業会計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0.34</c:v>
                </c:pt>
                <c:pt idx="2">
                  <c:v>#N/A</c:v>
                </c:pt>
                <c:pt idx="3">
                  <c:v>1.38</c:v>
                </c:pt>
                <c:pt idx="4">
                  <c:v>#N/A</c:v>
                </c:pt>
                <c:pt idx="5">
                  <c:v>2.31</c:v>
                </c:pt>
                <c:pt idx="6">
                  <c:v>#N/A</c:v>
                </c:pt>
                <c:pt idx="7">
                  <c:v>3.53</c:v>
                </c:pt>
                <c:pt idx="8">
                  <c:v>#N/A</c:v>
                </c:pt>
                <c:pt idx="9">
                  <c:v>4.62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3.42</c:v>
                </c:pt>
                <c:pt idx="2">
                  <c:v>#N/A</c:v>
                </c:pt>
                <c:pt idx="3">
                  <c:v>4.09</c:v>
                </c:pt>
                <c:pt idx="4">
                  <c:v>#N/A</c:v>
                </c:pt>
                <c:pt idx="5">
                  <c:v>4.7300000000000004</c:v>
                </c:pt>
                <c:pt idx="6">
                  <c:v>#N/A</c:v>
                </c:pt>
                <c:pt idx="7">
                  <c:v>5.55</c:v>
                </c:pt>
                <c:pt idx="8">
                  <c:v>#N/A</c:v>
                </c:pt>
                <c:pt idx="9">
                  <c:v>5.97</c:v>
                </c:pt>
              </c:numCache>
            </c:numRef>
          </c:val>
        </c:ser>
        <c:ser>
          <c:idx val="9"/>
          <c:order val="9"/>
          <c:tx>
            <c:strRef>
              <c:f>データシート!$A$36</c:f>
              <c:strCache>
                <c:ptCount val="1"/>
                <c:pt idx="0">
                  <c:v>競輪事業特別会計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0.05</c:v>
                </c:pt>
                <c:pt idx="1">
                  <c:v>#N/A</c:v>
                </c:pt>
                <c:pt idx="2">
                  <c:v>#N/A</c:v>
                </c:pt>
                <c:pt idx="3">
                  <c:v>0.38</c:v>
                </c:pt>
                <c:pt idx="4">
                  <c:v>#N/A</c:v>
                </c:pt>
                <c:pt idx="5">
                  <c:v>0.3</c:v>
                </c:pt>
                <c:pt idx="6">
                  <c:v>#N/A</c:v>
                </c:pt>
                <c:pt idx="7">
                  <c:v>0.2</c:v>
                </c:pt>
                <c:pt idx="8">
                  <c:v>0.03</c:v>
                </c:pt>
                <c:pt idx="9">
                  <c:v>#N/A</c:v>
                </c:pt>
              </c:numCache>
            </c:numRef>
          </c:val>
        </c:ser>
        <c:dLbls>
          <c:showLegendKey val="0"/>
          <c:showVal val="0"/>
          <c:showCatName val="0"/>
          <c:showSerName val="0"/>
          <c:showPercent val="0"/>
          <c:showBubbleSize val="0"/>
        </c:dLbls>
        <c:gapWidth val="150"/>
        <c:overlap val="100"/>
        <c:axId val="134236416"/>
        <c:axId val="134246400"/>
      </c:barChart>
      <c:catAx>
        <c:axId val="134236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246400"/>
        <c:crosses val="autoZero"/>
        <c:auto val="1"/>
        <c:lblAlgn val="ctr"/>
        <c:lblOffset val="100"/>
        <c:tickLblSkip val="1"/>
        <c:tickMarkSkip val="1"/>
        <c:noMultiLvlLbl val="0"/>
      </c:catAx>
      <c:valAx>
        <c:axId val="134246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236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6466</c:v>
                </c:pt>
                <c:pt idx="5">
                  <c:v>6696</c:v>
                </c:pt>
                <c:pt idx="8">
                  <c:v>6815</c:v>
                </c:pt>
                <c:pt idx="11">
                  <c:v>6895</c:v>
                </c:pt>
                <c:pt idx="14">
                  <c:v>7058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12</c:v>
                </c:pt>
                <c:pt idx="3">
                  <c:v>12</c:v>
                </c:pt>
                <c:pt idx="6">
                  <c:v>9</c:v>
                </c:pt>
                <c:pt idx="9">
                  <c:v>9</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213</c:v>
                </c:pt>
                <c:pt idx="3">
                  <c:v>363</c:v>
                </c:pt>
                <c:pt idx="6">
                  <c:v>364</c:v>
                </c:pt>
                <c:pt idx="9">
                  <c:v>306</c:v>
                </c:pt>
                <c:pt idx="12">
                  <c:v>226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2736</c:v>
                </c:pt>
                <c:pt idx="3">
                  <c:v>2824</c:v>
                </c:pt>
                <c:pt idx="6">
                  <c:v>2897</c:v>
                </c:pt>
                <c:pt idx="9">
                  <c:v>2661</c:v>
                </c:pt>
                <c:pt idx="12">
                  <c:v>2728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6327</c:v>
                </c:pt>
                <c:pt idx="3">
                  <c:v>6272</c:v>
                </c:pt>
                <c:pt idx="6">
                  <c:v>6296</c:v>
                </c:pt>
                <c:pt idx="9">
                  <c:v>6099</c:v>
                </c:pt>
                <c:pt idx="12">
                  <c:v>5734</c:v>
                </c:pt>
              </c:numCache>
            </c:numRef>
          </c:val>
        </c:ser>
        <c:dLbls>
          <c:showLegendKey val="0"/>
          <c:showVal val="0"/>
          <c:showCatName val="0"/>
          <c:showSerName val="0"/>
          <c:showPercent val="0"/>
          <c:showBubbleSize val="0"/>
        </c:dLbls>
        <c:gapWidth val="100"/>
        <c:overlap val="100"/>
        <c:axId val="133999616"/>
        <c:axId val="1340181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2822</c:v>
                </c:pt>
                <c:pt idx="2">
                  <c:v>#N/A</c:v>
                </c:pt>
                <c:pt idx="3">
                  <c:v>#N/A</c:v>
                </c:pt>
                <c:pt idx="4">
                  <c:v>2775</c:v>
                </c:pt>
                <c:pt idx="5">
                  <c:v>#N/A</c:v>
                </c:pt>
                <c:pt idx="6">
                  <c:v>#N/A</c:v>
                </c:pt>
                <c:pt idx="7">
                  <c:v>2751</c:v>
                </c:pt>
                <c:pt idx="8">
                  <c:v>#N/A</c:v>
                </c:pt>
                <c:pt idx="9">
                  <c:v>#N/A</c:v>
                </c:pt>
                <c:pt idx="10">
                  <c:v>2180</c:v>
                </c:pt>
                <c:pt idx="11">
                  <c:v>#N/A</c:v>
                </c:pt>
                <c:pt idx="12">
                  <c:v>#N/A</c:v>
                </c:pt>
                <c:pt idx="13">
                  <c:v>1639</c:v>
                </c:pt>
                <c:pt idx="14">
                  <c:v>#N/A</c:v>
                </c:pt>
              </c:numCache>
            </c:numRef>
          </c:val>
          <c:smooth val="0"/>
        </c:ser>
        <c:dLbls>
          <c:showLegendKey val="0"/>
          <c:showVal val="0"/>
          <c:showCatName val="0"/>
          <c:showSerName val="0"/>
          <c:showPercent val="0"/>
          <c:showBubbleSize val="0"/>
        </c:dLbls>
        <c:marker val="1"/>
        <c:smooth val="0"/>
        <c:axId val="133999616"/>
        <c:axId val="134018176"/>
      </c:lineChart>
      <c:catAx>
        <c:axId val="133999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018176"/>
        <c:crosses val="autoZero"/>
        <c:auto val="1"/>
        <c:lblAlgn val="ctr"/>
        <c:lblOffset val="100"/>
        <c:tickLblSkip val="1"/>
        <c:tickMarkSkip val="1"/>
        <c:noMultiLvlLbl val="0"/>
      </c:catAx>
      <c:valAx>
        <c:axId val="134018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999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67989</c:v>
                </c:pt>
                <c:pt idx="5">
                  <c:v>69651</c:v>
                </c:pt>
                <c:pt idx="8">
                  <c:v>69882</c:v>
                </c:pt>
                <c:pt idx="11">
                  <c:v>70780</c:v>
                </c:pt>
                <c:pt idx="14">
                  <c:v>70822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14942</c:v>
                </c:pt>
                <c:pt idx="5">
                  <c:v>15224</c:v>
                </c:pt>
                <c:pt idx="8">
                  <c:v>15607</c:v>
                </c:pt>
                <c:pt idx="11">
                  <c:v>15488</c:v>
                </c:pt>
                <c:pt idx="14">
                  <c:v>15034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14450</c:v>
                </c:pt>
                <c:pt idx="5">
                  <c:v>14305</c:v>
                </c:pt>
                <c:pt idx="8">
                  <c:v>15024</c:v>
                </c:pt>
                <c:pt idx="11">
                  <c:v>15203</c:v>
                </c:pt>
                <c:pt idx="14">
                  <c:v>15561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1822</c:v>
                </c:pt>
                <c:pt idx="3">
                  <c:v>1825</c:v>
                </c:pt>
                <c:pt idx="6">
                  <c:v>1812</c:v>
                </c:pt>
                <c:pt idx="9">
                  <c:v>215</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15510</c:v>
                </c:pt>
                <c:pt idx="3">
                  <c:v>15106</c:v>
                </c:pt>
                <c:pt idx="6">
                  <c:v>15014</c:v>
                </c:pt>
                <c:pt idx="9">
                  <c:v>14708</c:v>
                </c:pt>
                <c:pt idx="12">
                  <c:v>13718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1274</c:v>
                </c:pt>
                <c:pt idx="3">
                  <c:v>1539</c:v>
                </c:pt>
                <c:pt idx="6">
                  <c:v>1018</c:v>
                </c:pt>
                <c:pt idx="9">
                  <c:v>757</c:v>
                </c:pt>
                <c:pt idx="12">
                  <c:v>696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46475</c:v>
                </c:pt>
                <c:pt idx="3">
                  <c:v>44760</c:v>
                </c:pt>
                <c:pt idx="6">
                  <c:v>43882</c:v>
                </c:pt>
                <c:pt idx="9">
                  <c:v>41895</c:v>
                </c:pt>
                <c:pt idx="12">
                  <c:v>39810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77</c:v>
                </c:pt>
                <c:pt idx="3">
                  <c:v>52</c:v>
                </c:pt>
                <c:pt idx="6">
                  <c:v>43</c:v>
                </c:pt>
                <c:pt idx="9">
                  <c:v>34</c:v>
                </c:pt>
                <c:pt idx="12">
                  <c:v>25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57483</c:v>
                </c:pt>
                <c:pt idx="3">
                  <c:v>55141</c:v>
                </c:pt>
                <c:pt idx="6">
                  <c:v>52978</c:v>
                </c:pt>
                <c:pt idx="9">
                  <c:v>50234</c:v>
                </c:pt>
                <c:pt idx="12">
                  <c:v>47835</c:v>
                </c:pt>
              </c:numCache>
            </c:numRef>
          </c:val>
        </c:ser>
        <c:dLbls>
          <c:showLegendKey val="0"/>
          <c:showVal val="0"/>
          <c:showCatName val="0"/>
          <c:showSerName val="0"/>
          <c:showPercent val="0"/>
          <c:showBubbleSize val="0"/>
        </c:dLbls>
        <c:gapWidth val="100"/>
        <c:overlap val="100"/>
        <c:axId val="133293568"/>
        <c:axId val="133295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25259</c:v>
                </c:pt>
                <c:pt idx="2">
                  <c:v>#N/A</c:v>
                </c:pt>
                <c:pt idx="3">
                  <c:v>#N/A</c:v>
                </c:pt>
                <c:pt idx="4">
                  <c:v>19242</c:v>
                </c:pt>
                <c:pt idx="5">
                  <c:v>#N/A</c:v>
                </c:pt>
                <c:pt idx="6">
                  <c:v>#N/A</c:v>
                </c:pt>
                <c:pt idx="7">
                  <c:v>14234</c:v>
                </c:pt>
                <c:pt idx="8">
                  <c:v>#N/A</c:v>
                </c:pt>
                <c:pt idx="9">
                  <c:v>#N/A</c:v>
                </c:pt>
                <c:pt idx="10">
                  <c:v>6371</c:v>
                </c:pt>
                <c:pt idx="11">
                  <c:v>#N/A</c:v>
                </c:pt>
                <c:pt idx="12">
                  <c:v>#N/A</c:v>
                </c:pt>
                <c:pt idx="13">
                  <c:v>667</c:v>
                </c:pt>
                <c:pt idx="14">
                  <c:v>#N/A</c:v>
                </c:pt>
              </c:numCache>
            </c:numRef>
          </c:val>
          <c:smooth val="0"/>
        </c:ser>
        <c:dLbls>
          <c:showLegendKey val="0"/>
          <c:showVal val="0"/>
          <c:showCatName val="0"/>
          <c:showSerName val="0"/>
          <c:showPercent val="0"/>
          <c:showBubbleSize val="0"/>
        </c:dLbls>
        <c:marker val="1"/>
        <c:smooth val="0"/>
        <c:axId val="133293568"/>
        <c:axId val="133295488"/>
      </c:lineChart>
      <c:catAx>
        <c:axId val="13329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295488"/>
        <c:crosses val="autoZero"/>
        <c:auto val="1"/>
        <c:lblAlgn val="ctr"/>
        <c:lblOffset val="100"/>
        <c:tickLblSkip val="1"/>
        <c:tickMarkSkip val="1"/>
        <c:noMultiLvlLbl val="0"/>
      </c:catAx>
      <c:valAx>
        <c:axId val="133295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293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1083"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1084"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三重県松阪市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169,444
165,509
623.77
59,939,441
58,582,909
1,123,945
40,405,275
47,834,606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
-
6.3
1.9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base" latinLnBrk="0" hangingPunct="1">
            <a:lnSpc>
              <a:spcPts val="1600"/>
            </a:lnSpc>
            <a:spcBef>
              <a:spcPts val="0"/>
            </a:spcBef>
            <a:spcAft>
              <a:spcPts val="0"/>
            </a:spcAft>
            <a:buClrTx/>
            <a:buSzTx/>
            <a:buFontTx/>
            <a:buNone/>
            <a:tabLst/>
            <a:defRPr/>
          </a:pPr>
          <a:r>
            <a:rPr lang="ja-JP" altLang="ja-JP" sz="1300" b="0" i="0" baseline="0">
              <a:solidFill>
                <a:schemeClr val="dk1"/>
              </a:solidFill>
              <a:latin typeface="+mn-lt"/>
              <a:ea typeface="+mn-ea"/>
              <a:cs typeface="+mn-cs"/>
            </a:rPr>
            <a:t>当市経年比較において近年、数値はほぼ横ばいに推移しているものの、類似団体平均より下回っている。</a:t>
          </a:r>
          <a:r>
            <a:rPr lang="ja-JP" altLang="en-US" sz="1300" b="0" i="0" baseline="0">
              <a:solidFill>
                <a:schemeClr val="dk1"/>
              </a:solidFill>
              <a:latin typeface="+mn-lt"/>
              <a:ea typeface="+mn-ea"/>
              <a:cs typeface="+mn-cs"/>
            </a:rPr>
            <a:t>単年度指標においては過去</a:t>
          </a:r>
          <a:r>
            <a:rPr lang="en-US" altLang="ja-JP" sz="1300" b="0" i="0" baseline="0">
              <a:solidFill>
                <a:schemeClr val="dk1"/>
              </a:solidFill>
              <a:latin typeface="+mn-lt"/>
              <a:ea typeface="+mn-ea"/>
              <a:cs typeface="+mn-cs"/>
            </a:rPr>
            <a:t>3</a:t>
          </a:r>
          <a:r>
            <a:rPr lang="ja-JP" altLang="en-US" sz="1300" b="0" i="0" baseline="0">
              <a:solidFill>
                <a:schemeClr val="dk1"/>
              </a:solidFill>
              <a:latin typeface="+mn-lt"/>
              <a:ea typeface="+mn-ea"/>
              <a:cs typeface="+mn-cs"/>
            </a:rPr>
            <a:t>ヵ年では</a:t>
          </a:r>
          <a:r>
            <a:rPr lang="en-US" altLang="ja-JP" sz="1300" b="0" i="0" baseline="0">
              <a:solidFill>
                <a:schemeClr val="dk1"/>
              </a:solidFill>
              <a:latin typeface="+mn-lt"/>
              <a:ea typeface="+mn-ea"/>
              <a:cs typeface="+mn-cs"/>
            </a:rPr>
            <a:t>H23:0.636</a:t>
          </a:r>
          <a:r>
            <a:rPr lang="ja-JP" altLang="en-US"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H24</a:t>
          </a:r>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0.627</a:t>
          </a:r>
          <a:r>
            <a:rPr lang="ja-JP" altLang="en-US"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H25</a:t>
          </a:r>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0.628</a:t>
          </a:r>
          <a:r>
            <a:rPr lang="ja-JP" altLang="en-US" sz="1300" b="0" i="0" baseline="0">
              <a:solidFill>
                <a:schemeClr val="dk1"/>
              </a:solidFill>
              <a:latin typeface="+mn-lt"/>
              <a:ea typeface="+mn-ea"/>
              <a:cs typeface="+mn-cs"/>
            </a:rPr>
            <a:t>と細かな増減にとどまっている。</a:t>
          </a:r>
          <a:r>
            <a:rPr lang="ja-JP" altLang="ja-JP" sz="1300" b="0" i="0" baseline="0">
              <a:solidFill>
                <a:schemeClr val="dk1"/>
              </a:solidFill>
              <a:latin typeface="+mn-lt"/>
              <a:ea typeface="+mn-ea"/>
              <a:cs typeface="+mn-cs"/>
            </a:rPr>
            <a:t>今後も引き続き、定員・給与の適正化、公債費（市債発行）の抑制、重複施設の統廃合及び公営企業繰出金の適正運用</a:t>
          </a:r>
          <a:r>
            <a:rPr lang="ja-JP" altLang="en-US" sz="1300" b="0" i="0" baseline="0">
              <a:solidFill>
                <a:schemeClr val="dk1"/>
              </a:solidFill>
              <a:latin typeface="+mn-lt"/>
              <a:ea typeface="+mn-ea"/>
              <a:cs typeface="+mn-cs"/>
            </a:rPr>
            <a:t>を</a:t>
          </a:r>
          <a:r>
            <a:rPr lang="ja-JP" altLang="ja-JP" sz="1300" b="0" i="0" baseline="0">
              <a:solidFill>
                <a:schemeClr val="dk1"/>
              </a:solidFill>
              <a:latin typeface="+mn-lt"/>
              <a:ea typeface="+mn-ea"/>
              <a:cs typeface="+mn-cs"/>
            </a:rPr>
            <a:t>図りつつ、近年、低下傾向にある市税等の歳入の確保に努める。</a:t>
          </a:r>
        </a:p>
        <a:p>
          <a:pPr algn="l">
            <a:lnSpc>
              <a:spcPts val="1400"/>
            </a:lnSpc>
          </a:pPr>
          <a:endParaRPr kumimoji="1" lang="ja-JP" altLang="ja-JP" sz="1300">
            <a:solidFill>
              <a:schemeClr val="dk1"/>
            </a:solidFill>
            <a:latin typeface="+mn-lt"/>
            <a:ea typeface="+mn-ea"/>
            <a:cs typeface="+mn-cs"/>
          </a:endParaRPr>
        </a:p>
        <a:p>
          <a:pPr algn="l">
            <a:lnSpc>
              <a:spcPts val="1500"/>
            </a:lnSpc>
          </a:pP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146050</xdr:rowOff>
    </xdr:to>
    <xdr:cxnSp macro="">
      <xdr:nvCxnSpPr>
        <xdr:cNvPr id="68" name="直線コネクタ 67"/>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9"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42</xdr:row>
      <xdr:rowOff>132645</xdr:rowOff>
    </xdr:from>
    <xdr:to>
      <xdr:col>6</xdr:col>
      <xdr:colOff>0</xdr:colOff>
      <xdr:row>42</xdr:row>
      <xdr:rowOff>146050</xdr:rowOff>
    </xdr:to>
    <xdr:cxnSp macro="">
      <xdr:nvCxnSpPr>
        <xdr:cNvPr id="71" name="直線コネクタ 70"/>
        <xdr:cNvCxnSpPr/>
      </xdr:nvCxnSpPr>
      <xdr:spPr>
        <a:xfrm>
          <a:off x="3225800" y="73335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39</xdr:row>
      <xdr:rowOff>123772</xdr:rowOff>
    </xdr:from>
    <xdr:ext cx="736600" cy="259045"/>
    <xdr:sp macro="" textlink="">
      <xdr:nvSpPr>
        <xdr:cNvPr id="73" name="テキスト ボックス 72"/>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119239</xdr:rowOff>
    </xdr:from>
    <xdr:to>
      <xdr:col>4</xdr:col>
      <xdr:colOff>482600</xdr:colOff>
      <xdr:row>42</xdr:row>
      <xdr:rowOff>132645</xdr:rowOff>
    </xdr:to>
    <xdr:cxnSp macro="">
      <xdr:nvCxnSpPr>
        <xdr:cNvPr id="74" name="直線コネクタ 73"/>
        <xdr:cNvCxnSpPr/>
      </xdr:nvCxnSpPr>
      <xdr:spPr>
        <a:xfrm>
          <a:off x="2336800" y="73201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39</xdr:row>
      <xdr:rowOff>83555</xdr:rowOff>
    </xdr:from>
    <xdr:ext cx="762000" cy="259045"/>
    <xdr:sp macro="" textlink="">
      <xdr:nvSpPr>
        <xdr:cNvPr id="76" name="テキスト ボックス 75"/>
        <xdr:cNvSpPr txBox="1"/>
      </xdr:nvSpPr>
      <xdr:spPr>
        <a:xfrm>
          <a:off x="2844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79022</xdr:rowOff>
    </xdr:from>
    <xdr:to>
      <xdr:col>3</xdr:col>
      <xdr:colOff>279400</xdr:colOff>
      <xdr:row>42</xdr:row>
      <xdr:rowOff>119239</xdr:rowOff>
    </xdr:to>
    <xdr:cxnSp macro="">
      <xdr:nvCxnSpPr>
        <xdr:cNvPr id="77" name="直線コネクタ 76"/>
        <xdr:cNvCxnSpPr/>
      </xdr:nvCxnSpPr>
      <xdr:spPr>
        <a:xfrm>
          <a:off x="1447800" y="7279922"/>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40</xdr:row>
      <xdr:rowOff>99782</xdr:rowOff>
    </xdr:from>
    <xdr:ext cx="762000" cy="259045"/>
    <xdr:sp macro="" textlink="">
      <xdr:nvSpPr>
        <xdr:cNvPr id="79" name="テキスト ボックス 78"/>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40</xdr:row>
      <xdr:rowOff>72972</xdr:rowOff>
    </xdr:from>
    <xdr:ext cx="762000" cy="259045"/>
    <xdr:sp macro="" textlink="">
      <xdr:nvSpPr>
        <xdr:cNvPr id="81" name="テキスト ボックス 80"/>
        <xdr:cNvSpPr txBox="1"/>
      </xdr:nvSpPr>
      <xdr:spPr>
        <a:xfrm>
          <a:off x="1066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7" name="円/楕円 86"/>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42</xdr:row>
      <xdr:rowOff>67327</xdr:rowOff>
    </xdr:from>
    <xdr:ext cx="762000" cy="259045"/>
    <xdr:sp macro="" textlink="">
      <xdr:nvSpPr>
        <xdr:cNvPr id="88"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9" name="円/楕円 88"/>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43</xdr:row>
      <xdr:rowOff>10177</xdr:rowOff>
    </xdr:from>
    <xdr:ext cx="736600" cy="259045"/>
    <xdr:sp macro="" textlink="">
      <xdr:nvSpPr>
        <xdr:cNvPr id="90" name="テキスト ボックス 89"/>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81845</xdr:rowOff>
    </xdr:from>
    <xdr:to>
      <xdr:col>4</xdr:col>
      <xdr:colOff>533400</xdr:colOff>
      <xdr:row>43</xdr:row>
      <xdr:rowOff>11995</xdr:rowOff>
    </xdr:to>
    <xdr:sp macro="" textlink="">
      <xdr:nvSpPr>
        <xdr:cNvPr id="91" name="円/楕円 90"/>
        <xdr:cNvSpPr/>
      </xdr:nvSpPr>
      <xdr:spPr>
        <a:xfrm>
          <a:off x="3175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42</xdr:row>
      <xdr:rowOff>168222</xdr:rowOff>
    </xdr:from>
    <xdr:ext cx="762000" cy="259045"/>
    <xdr:sp macro="" textlink="">
      <xdr:nvSpPr>
        <xdr:cNvPr id="92" name="テキスト ボックス 91"/>
        <xdr:cNvSpPr txBox="1"/>
      </xdr:nvSpPr>
      <xdr:spPr>
        <a:xfrm>
          <a:off x="2844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68439</xdr:rowOff>
    </xdr:from>
    <xdr:to>
      <xdr:col>3</xdr:col>
      <xdr:colOff>330200</xdr:colOff>
      <xdr:row>42</xdr:row>
      <xdr:rowOff>170039</xdr:rowOff>
    </xdr:to>
    <xdr:sp macro="" textlink="">
      <xdr:nvSpPr>
        <xdr:cNvPr id="93" name="円/楕円 92"/>
        <xdr:cNvSpPr/>
      </xdr:nvSpPr>
      <xdr:spPr>
        <a:xfrm>
          <a:off x="2286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42</xdr:row>
      <xdr:rowOff>154816</xdr:rowOff>
    </xdr:from>
    <xdr:ext cx="762000" cy="259045"/>
    <xdr:sp macro="" textlink="">
      <xdr:nvSpPr>
        <xdr:cNvPr id="94" name="テキスト ボックス 93"/>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95" name="円/楕円 94"/>
        <xdr:cNvSpPr/>
      </xdr:nvSpPr>
      <xdr:spPr>
        <a:xfrm>
          <a:off x="1397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42</xdr:row>
      <xdr:rowOff>114599</xdr:rowOff>
    </xdr:from>
    <xdr:ext cx="762000" cy="259045"/>
    <xdr:sp macro="" textlink="">
      <xdr:nvSpPr>
        <xdr:cNvPr id="96" name="テキスト ボックス 95"/>
        <xdr:cNvSpPr txBox="1"/>
      </xdr:nvSpPr>
      <xdr:spPr>
        <a:xfrm>
          <a:off x="1066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600"/>
            </a:lnSpc>
            <a:spcBef>
              <a:spcPts val="0"/>
            </a:spcBef>
            <a:spcAft>
              <a:spcPts val="0"/>
            </a:spcAft>
            <a:buClrTx/>
            <a:buSzTx/>
            <a:buFontTx/>
            <a:buNone/>
            <a:tabLst/>
            <a:defRPr/>
          </a:pPr>
          <a:r>
            <a:rPr lang="ja-JP" altLang="ja-JP" sz="1300" b="0" i="0">
              <a:solidFill>
                <a:schemeClr val="dk1"/>
              </a:solidFill>
              <a:latin typeface="+mn-lt"/>
              <a:ea typeface="+mn-ea"/>
              <a:cs typeface="+mn-cs"/>
            </a:rPr>
            <a:t>平成</a:t>
          </a:r>
          <a:r>
            <a:rPr lang="en-US" altLang="ja-JP" sz="1300" b="0" i="0">
              <a:solidFill>
                <a:schemeClr val="dk1"/>
              </a:solidFill>
              <a:latin typeface="+mn-lt"/>
              <a:ea typeface="+mn-ea"/>
              <a:cs typeface="+mn-cs"/>
            </a:rPr>
            <a:t>25</a:t>
          </a:r>
          <a:r>
            <a:rPr lang="ja-JP" altLang="ja-JP" sz="1300" b="0" i="0">
              <a:solidFill>
                <a:schemeClr val="dk1"/>
              </a:solidFill>
              <a:latin typeface="+mn-lt"/>
              <a:ea typeface="+mn-ea"/>
              <a:cs typeface="+mn-cs"/>
            </a:rPr>
            <a:t>年度は、</a:t>
          </a:r>
          <a:r>
            <a:rPr lang="ja-JP" altLang="en-US" sz="1300" b="0" i="0">
              <a:solidFill>
                <a:schemeClr val="dk1"/>
              </a:solidFill>
              <a:latin typeface="+mn-lt"/>
              <a:ea typeface="+mn-ea"/>
              <a:cs typeface="+mn-cs"/>
            </a:rPr>
            <a:t>分子においては有意な差は見受けられないが、分母では主に普通税（市たばこ税）：</a:t>
          </a:r>
          <a:r>
            <a:rPr lang="en-US" altLang="ja-JP" sz="1300" b="0" i="0">
              <a:solidFill>
                <a:schemeClr val="dk1"/>
              </a:solidFill>
              <a:latin typeface="+mn-lt"/>
              <a:ea typeface="+mn-ea"/>
              <a:cs typeface="+mn-cs"/>
            </a:rPr>
            <a:t>1.2</a:t>
          </a:r>
          <a:r>
            <a:rPr lang="ja-JP" altLang="en-US" sz="1300" b="0" i="0">
              <a:solidFill>
                <a:schemeClr val="dk1"/>
              </a:solidFill>
              <a:latin typeface="+mn-lt"/>
              <a:ea typeface="+mn-ea"/>
              <a:cs typeface="+mn-cs"/>
            </a:rPr>
            <a:t>億の増、普通交付税：</a:t>
          </a:r>
          <a:r>
            <a:rPr lang="en-US" altLang="ja-JP" sz="1300" b="0" i="0">
              <a:solidFill>
                <a:schemeClr val="dk1"/>
              </a:solidFill>
              <a:latin typeface="+mn-lt"/>
              <a:ea typeface="+mn-ea"/>
              <a:cs typeface="+mn-cs"/>
            </a:rPr>
            <a:t>1.4</a:t>
          </a:r>
          <a:r>
            <a:rPr lang="ja-JP" altLang="en-US" sz="1300" b="0" i="0">
              <a:solidFill>
                <a:schemeClr val="dk1"/>
              </a:solidFill>
              <a:latin typeface="+mn-lt"/>
              <a:ea typeface="+mn-ea"/>
              <a:cs typeface="+mn-cs"/>
            </a:rPr>
            <a:t>億の増、株式等譲渡所得割交付金：</a:t>
          </a:r>
          <a:r>
            <a:rPr lang="en-US" altLang="ja-JP" sz="1300" b="0" i="0">
              <a:solidFill>
                <a:schemeClr val="dk1"/>
              </a:solidFill>
              <a:latin typeface="+mn-lt"/>
              <a:ea typeface="+mn-ea"/>
              <a:cs typeface="+mn-cs"/>
            </a:rPr>
            <a:t>1.5</a:t>
          </a:r>
          <a:r>
            <a:rPr lang="ja-JP" altLang="en-US" sz="1300" b="0" i="0">
              <a:solidFill>
                <a:schemeClr val="dk1"/>
              </a:solidFill>
              <a:latin typeface="+mn-lt"/>
              <a:ea typeface="+mn-ea"/>
              <a:cs typeface="+mn-cs"/>
            </a:rPr>
            <a:t>億の増により指標は若干良好な数値を示している。しかしながら、</a:t>
          </a:r>
          <a:r>
            <a:rPr lang="ja-JP" altLang="ja-JP" sz="1300" b="0" i="0" baseline="0">
              <a:solidFill>
                <a:schemeClr val="dk1"/>
              </a:solidFill>
              <a:latin typeface="+mn-lt"/>
              <a:ea typeface="+mn-ea"/>
              <a:cs typeface="+mn-cs"/>
            </a:rPr>
            <a:t>いわゆる合併による普通交付税の算定の特例の終了</a:t>
          </a:r>
          <a:r>
            <a:rPr lang="ja-JP" altLang="en-US" sz="1300" b="0" i="0" baseline="0">
              <a:solidFill>
                <a:schemeClr val="dk1"/>
              </a:solidFill>
              <a:latin typeface="+mn-lt"/>
              <a:ea typeface="+mn-ea"/>
              <a:cs typeface="+mn-cs"/>
            </a:rPr>
            <a:t>を想定すると楽観視できる状況ではなく</a:t>
          </a:r>
          <a:r>
            <a:rPr lang="ja-JP" altLang="ja-JP" sz="1300" b="0" i="0" baseline="0">
              <a:solidFill>
                <a:schemeClr val="dk1"/>
              </a:solidFill>
              <a:latin typeface="+mn-lt"/>
              <a:ea typeface="+mn-ea"/>
              <a:cs typeface="+mn-cs"/>
            </a:rPr>
            <a:t>、施設の見直しを中心に、引き続き経常経費の抑制に努める。</a:t>
          </a:r>
          <a:endParaRPr lang="ja-JP" altLang="ja-JP" sz="1300" b="0" i="0">
            <a:solidFill>
              <a:schemeClr val="dk1"/>
            </a:solidFill>
            <a:latin typeface="+mn-lt"/>
            <a:ea typeface="+mn-ea"/>
            <a:cs typeface="+mn-cs"/>
          </a:endParaRPr>
        </a:p>
        <a:p>
          <a:pPr algn="l">
            <a:lnSpc>
              <a:spcPts val="1400"/>
            </a:lnSpc>
          </a:pP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49954</xdr:rowOff>
    </xdr:from>
    <xdr:to>
      <xdr:col>7</xdr:col>
      <xdr:colOff>152400</xdr:colOff>
      <xdr:row>63</xdr:row>
      <xdr:rowOff>66040</xdr:rowOff>
    </xdr:to>
    <xdr:cxnSp macro="">
      <xdr:nvCxnSpPr>
        <xdr:cNvPr id="131" name="直線コネクタ 130"/>
        <xdr:cNvCxnSpPr/>
      </xdr:nvCxnSpPr>
      <xdr:spPr>
        <a:xfrm flipV="1">
          <a:off x="4114800" y="1085130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62</xdr:row>
      <xdr:rowOff>165100</xdr:rowOff>
    </xdr:from>
    <xdr:to>
      <xdr:col>6</xdr:col>
      <xdr:colOff>0</xdr:colOff>
      <xdr:row>63</xdr:row>
      <xdr:rowOff>66040</xdr:rowOff>
    </xdr:to>
    <xdr:cxnSp macro="">
      <xdr:nvCxnSpPr>
        <xdr:cNvPr id="134" name="直線コネクタ 133"/>
        <xdr:cNvCxnSpPr/>
      </xdr:nvCxnSpPr>
      <xdr:spPr>
        <a:xfrm>
          <a:off x="3225800" y="1079500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165100</xdr:rowOff>
    </xdr:from>
    <xdr:to>
      <xdr:col>4</xdr:col>
      <xdr:colOff>482600</xdr:colOff>
      <xdr:row>63</xdr:row>
      <xdr:rowOff>41910</xdr:rowOff>
    </xdr:to>
    <xdr:cxnSp macro="">
      <xdr:nvCxnSpPr>
        <xdr:cNvPr id="137" name="直線コネクタ 136"/>
        <xdr:cNvCxnSpPr/>
      </xdr:nvCxnSpPr>
      <xdr:spPr>
        <a:xfrm flipV="1">
          <a:off x="2336800" y="107950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63</xdr:row>
      <xdr:rowOff>37271</xdr:rowOff>
    </xdr:from>
    <xdr:ext cx="762000" cy="259045"/>
    <xdr:sp macro="" textlink="">
      <xdr:nvSpPr>
        <xdr:cNvPr id="139" name="テキスト ボックス 138"/>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41910</xdr:rowOff>
    </xdr:from>
    <xdr:to>
      <xdr:col>3</xdr:col>
      <xdr:colOff>279400</xdr:colOff>
      <xdr:row>63</xdr:row>
      <xdr:rowOff>114300</xdr:rowOff>
    </xdr:to>
    <xdr:cxnSp macro="">
      <xdr:nvCxnSpPr>
        <xdr:cNvPr id="140" name="直線コネクタ 139"/>
        <xdr:cNvCxnSpPr/>
      </xdr:nvCxnSpPr>
      <xdr:spPr>
        <a:xfrm flipV="1">
          <a:off x="1447800" y="108432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60</xdr:row>
      <xdr:rowOff>97383</xdr:rowOff>
    </xdr:from>
    <xdr:ext cx="762000" cy="259045"/>
    <xdr:sp macro="" textlink="">
      <xdr:nvSpPr>
        <xdr:cNvPr id="142" name="テキスト ボックス 141"/>
        <xdr:cNvSpPr txBox="1"/>
      </xdr:nvSpPr>
      <xdr:spPr>
        <a:xfrm>
          <a:off x="1955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61</xdr:row>
      <xdr:rowOff>167233</xdr:rowOff>
    </xdr:from>
    <xdr:ext cx="762000" cy="259045"/>
    <xdr:sp macro="" textlink="">
      <xdr:nvSpPr>
        <xdr:cNvPr id="144" name="テキスト ボックス 143"/>
        <xdr:cNvSpPr txBox="1"/>
      </xdr:nvSpPr>
      <xdr:spPr>
        <a:xfrm>
          <a:off x="1066800" y="1062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170604</xdr:rowOff>
    </xdr:from>
    <xdr:to>
      <xdr:col>7</xdr:col>
      <xdr:colOff>203200</xdr:colOff>
      <xdr:row>63</xdr:row>
      <xdr:rowOff>100754</xdr:rowOff>
    </xdr:to>
    <xdr:sp macro="" textlink="">
      <xdr:nvSpPr>
        <xdr:cNvPr id="150" name="円/楕円 149"/>
        <xdr:cNvSpPr/>
      </xdr:nvSpPr>
      <xdr:spPr>
        <a:xfrm>
          <a:off x="49022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62</xdr:row>
      <xdr:rowOff>142681</xdr:rowOff>
    </xdr:from>
    <xdr:ext cx="762000" cy="259045"/>
    <xdr:sp macro="" textlink="">
      <xdr:nvSpPr>
        <xdr:cNvPr id="151" name="財政構造の弾力性該当値テキスト"/>
        <xdr:cNvSpPr txBox="1"/>
      </xdr:nvSpPr>
      <xdr:spPr>
        <a:xfrm>
          <a:off x="5041900" y="1077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15240</xdr:rowOff>
    </xdr:from>
    <xdr:to>
      <xdr:col>6</xdr:col>
      <xdr:colOff>50800</xdr:colOff>
      <xdr:row>63</xdr:row>
      <xdr:rowOff>116840</xdr:rowOff>
    </xdr:to>
    <xdr:sp macro="" textlink="">
      <xdr:nvSpPr>
        <xdr:cNvPr id="152" name="円/楕円 151"/>
        <xdr:cNvSpPr/>
      </xdr:nvSpPr>
      <xdr:spPr>
        <a:xfrm>
          <a:off x="4064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63</xdr:row>
      <xdr:rowOff>101617</xdr:rowOff>
    </xdr:from>
    <xdr:ext cx="736600" cy="259045"/>
    <xdr:sp macro="" textlink="">
      <xdr:nvSpPr>
        <xdr:cNvPr id="153" name="テキスト ボックス 152"/>
        <xdr:cNvSpPr txBox="1"/>
      </xdr:nvSpPr>
      <xdr:spPr>
        <a:xfrm>
          <a:off x="3733800" y="1090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114300</xdr:rowOff>
    </xdr:from>
    <xdr:to>
      <xdr:col>4</xdr:col>
      <xdr:colOff>533400</xdr:colOff>
      <xdr:row>63</xdr:row>
      <xdr:rowOff>44450</xdr:rowOff>
    </xdr:to>
    <xdr:sp macro="" textlink="">
      <xdr:nvSpPr>
        <xdr:cNvPr id="154" name="円/楕円 153"/>
        <xdr:cNvSpPr/>
      </xdr:nvSpPr>
      <xdr:spPr>
        <a:xfrm>
          <a:off x="3175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61</xdr:row>
      <xdr:rowOff>54627</xdr:rowOff>
    </xdr:from>
    <xdr:ext cx="762000" cy="259045"/>
    <xdr:sp macro="" textlink="">
      <xdr:nvSpPr>
        <xdr:cNvPr id="155" name="テキスト ボックス 154"/>
        <xdr:cNvSpPr txBox="1"/>
      </xdr:nvSpPr>
      <xdr:spPr>
        <a:xfrm>
          <a:off x="2844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162560</xdr:rowOff>
    </xdr:from>
    <xdr:to>
      <xdr:col>3</xdr:col>
      <xdr:colOff>330200</xdr:colOff>
      <xdr:row>63</xdr:row>
      <xdr:rowOff>92710</xdr:rowOff>
    </xdr:to>
    <xdr:sp macro="" textlink="">
      <xdr:nvSpPr>
        <xdr:cNvPr id="156" name="円/楕円 155"/>
        <xdr:cNvSpPr/>
      </xdr:nvSpPr>
      <xdr:spPr>
        <a:xfrm>
          <a:off x="2286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63</xdr:row>
      <xdr:rowOff>77487</xdr:rowOff>
    </xdr:from>
    <xdr:ext cx="762000" cy="259045"/>
    <xdr:sp macro="" textlink="">
      <xdr:nvSpPr>
        <xdr:cNvPr id="157" name="テキスト ボックス 156"/>
        <xdr:cNvSpPr txBox="1"/>
      </xdr:nvSpPr>
      <xdr:spPr>
        <a:xfrm>
          <a:off x="1955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63500</xdr:rowOff>
    </xdr:from>
    <xdr:to>
      <xdr:col>2</xdr:col>
      <xdr:colOff>127000</xdr:colOff>
      <xdr:row>63</xdr:row>
      <xdr:rowOff>165100</xdr:rowOff>
    </xdr:to>
    <xdr:sp macro="" textlink="">
      <xdr:nvSpPr>
        <xdr:cNvPr id="158" name="円/楕円 157"/>
        <xdr:cNvSpPr/>
      </xdr:nvSpPr>
      <xdr:spPr>
        <a:xfrm>
          <a:off x="1397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63</xdr:row>
      <xdr:rowOff>149877</xdr:rowOff>
    </xdr:from>
    <xdr:ext cx="762000" cy="259045"/>
    <xdr:sp macro="" textlink="">
      <xdr:nvSpPr>
        <xdr:cNvPr id="159" name="テキスト ボックス 158"/>
        <xdr:cNvSpPr txBox="1"/>
      </xdr:nvSpPr>
      <xdr:spPr>
        <a:xfrm>
          <a:off x="1066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[104,781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lnSpc>
              <a:spcPts val="1500"/>
            </a:lnSpc>
          </a:pPr>
          <a:r>
            <a:rPr lang="ja-JP" altLang="en-US" sz="1300">
              <a:solidFill>
                <a:schemeClr val="dk1"/>
              </a:solidFill>
              <a:latin typeface="+mn-lt"/>
              <a:ea typeface="+mn-ea"/>
              <a:cs typeface="+mn-cs"/>
            </a:rPr>
            <a:t>　人件費では合併後、広大な面積となったにもかかわらず、計画的に人員削減が図られてきた。今後は市民サービスの向上に向け支障をきたすことの無い範囲で、再任用職員の活用等を含めた</a:t>
          </a:r>
          <a:r>
            <a:rPr lang="ja-JP" altLang="en-US" sz="1300" b="0" i="0" baseline="0">
              <a:solidFill>
                <a:schemeClr val="dk1"/>
              </a:solidFill>
              <a:latin typeface="+mn-lt"/>
              <a:ea typeface="+mn-ea"/>
              <a:cs typeface="+mn-cs"/>
            </a:rPr>
            <a:t>職員の適正な定員管理の徹底を行い、経費全般における見直しとともに、個別事業ごとの目的や必要経費、成果を改めて精査し、徹底したコストの削減を図っていく。</a:t>
          </a:r>
          <a:endParaRPr lang="ja-JP" altLang="en-US" sz="1300" b="0" i="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143142</xdr:rowOff>
    </xdr:from>
    <xdr:to>
      <xdr:col>7</xdr:col>
      <xdr:colOff>152400</xdr:colOff>
      <xdr:row>81</xdr:row>
      <xdr:rowOff>147467</xdr:rowOff>
    </xdr:to>
    <xdr:cxnSp macro="">
      <xdr:nvCxnSpPr>
        <xdr:cNvPr id="190" name="直線コネクタ 189"/>
        <xdr:cNvCxnSpPr/>
      </xdr:nvCxnSpPr>
      <xdr:spPr>
        <a:xfrm flipV="1">
          <a:off x="4114800" y="14030592"/>
          <a:ext cx="838200" cy="4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81376</xdr:rowOff>
    </xdr:from>
    <xdr:ext cx="762000" cy="259045"/>
    <xdr:sp macro="" textlink="">
      <xdr:nvSpPr>
        <xdr:cNvPr id="191" name="人件費・物件費等の状況平均値テキスト"/>
        <xdr:cNvSpPr txBox="1"/>
      </xdr:nvSpPr>
      <xdr:spPr>
        <a:xfrm>
          <a:off x="5041900" y="13968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482600</xdr:colOff>
      <xdr:row>81</xdr:row>
      <xdr:rowOff>147467</xdr:rowOff>
    </xdr:from>
    <xdr:to>
      <xdr:col>6</xdr:col>
      <xdr:colOff>0</xdr:colOff>
      <xdr:row>81</xdr:row>
      <xdr:rowOff>169256</xdr:rowOff>
    </xdr:to>
    <xdr:cxnSp macro="">
      <xdr:nvCxnSpPr>
        <xdr:cNvPr id="193" name="直線コネクタ 192"/>
        <xdr:cNvCxnSpPr/>
      </xdr:nvCxnSpPr>
      <xdr:spPr>
        <a:xfrm flipV="1">
          <a:off x="3225800" y="14034917"/>
          <a:ext cx="889000" cy="21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82</xdr:row>
      <xdr:rowOff>15129</xdr:rowOff>
    </xdr:from>
    <xdr:ext cx="736600" cy="259045"/>
    <xdr:sp macro="" textlink="">
      <xdr:nvSpPr>
        <xdr:cNvPr id="195" name="テキスト ボックス 194"/>
        <xdr:cNvSpPr txBox="1"/>
      </xdr:nvSpPr>
      <xdr:spPr>
        <a:xfrm>
          <a:off x="3733800" y="14074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157873</xdr:rowOff>
    </xdr:from>
    <xdr:to>
      <xdr:col>4</xdr:col>
      <xdr:colOff>482600</xdr:colOff>
      <xdr:row>81</xdr:row>
      <xdr:rowOff>169256</xdr:rowOff>
    </xdr:to>
    <xdr:cxnSp macro="">
      <xdr:nvCxnSpPr>
        <xdr:cNvPr id="196" name="直線コネクタ 195"/>
        <xdr:cNvCxnSpPr/>
      </xdr:nvCxnSpPr>
      <xdr:spPr>
        <a:xfrm>
          <a:off x="2336800" y="14045323"/>
          <a:ext cx="889000" cy="11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82</xdr:row>
      <xdr:rowOff>41623</xdr:rowOff>
    </xdr:from>
    <xdr:ext cx="762000" cy="259045"/>
    <xdr:sp macro="" textlink="">
      <xdr:nvSpPr>
        <xdr:cNvPr id="198" name="テキスト ボックス 197"/>
        <xdr:cNvSpPr txBox="1"/>
      </xdr:nvSpPr>
      <xdr:spPr>
        <a:xfrm>
          <a:off x="2844800" y="1410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157873</xdr:rowOff>
    </xdr:from>
    <xdr:to>
      <xdr:col>3</xdr:col>
      <xdr:colOff>279400</xdr:colOff>
      <xdr:row>82</xdr:row>
      <xdr:rowOff>13044</xdr:rowOff>
    </xdr:to>
    <xdr:cxnSp macro="">
      <xdr:nvCxnSpPr>
        <xdr:cNvPr id="199" name="直線コネクタ 198"/>
        <xdr:cNvCxnSpPr/>
      </xdr:nvCxnSpPr>
      <xdr:spPr>
        <a:xfrm flipV="1">
          <a:off x="1447800" y="14045323"/>
          <a:ext cx="889000" cy="26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82</xdr:row>
      <xdr:rowOff>54038</xdr:rowOff>
    </xdr:from>
    <xdr:ext cx="762000" cy="259045"/>
    <xdr:sp macro="" textlink="">
      <xdr:nvSpPr>
        <xdr:cNvPr id="201" name="テキスト ボックス 200"/>
        <xdr:cNvSpPr txBox="1"/>
      </xdr:nvSpPr>
      <xdr:spPr>
        <a:xfrm>
          <a:off x="1955800" y="1411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82</xdr:row>
      <xdr:rowOff>57549</xdr:rowOff>
    </xdr:from>
    <xdr:ext cx="762000" cy="259045"/>
    <xdr:sp macro="" textlink="">
      <xdr:nvSpPr>
        <xdr:cNvPr id="203" name="テキスト ボックス 202"/>
        <xdr:cNvSpPr txBox="1"/>
      </xdr:nvSpPr>
      <xdr:spPr>
        <a:xfrm>
          <a:off x="1066800" y="14116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92342</xdr:rowOff>
    </xdr:from>
    <xdr:to>
      <xdr:col>7</xdr:col>
      <xdr:colOff>203200</xdr:colOff>
      <xdr:row>82</xdr:row>
      <xdr:rowOff>22492</xdr:rowOff>
    </xdr:to>
    <xdr:sp macro="" textlink="">
      <xdr:nvSpPr>
        <xdr:cNvPr id="209" name="円/楕円 208"/>
        <xdr:cNvSpPr/>
      </xdr:nvSpPr>
      <xdr:spPr>
        <a:xfrm>
          <a:off x="4902200" y="13979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241300</xdr:colOff>
      <xdr:row>80</xdr:row>
      <xdr:rowOff>108869</xdr:rowOff>
    </xdr:from>
    <xdr:ext cx="762000" cy="259045"/>
    <xdr:sp macro="" textlink="">
      <xdr:nvSpPr>
        <xdr:cNvPr id="210" name="人件費・物件費等の状況該当値テキスト"/>
        <xdr:cNvSpPr txBox="1"/>
      </xdr:nvSpPr>
      <xdr:spPr>
        <a:xfrm>
          <a:off x="5041900" y="13824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104,781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96667</xdr:rowOff>
    </xdr:from>
    <xdr:to>
      <xdr:col>6</xdr:col>
      <xdr:colOff>50800</xdr:colOff>
      <xdr:row>82</xdr:row>
      <xdr:rowOff>26817</xdr:rowOff>
    </xdr:to>
    <xdr:sp macro="" textlink="">
      <xdr:nvSpPr>
        <xdr:cNvPr id="211" name="円/楕円 210"/>
        <xdr:cNvSpPr/>
      </xdr:nvSpPr>
      <xdr:spPr>
        <a:xfrm>
          <a:off x="4064000" y="1398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304800</xdr:colOff>
      <xdr:row>80</xdr:row>
      <xdr:rowOff>36994</xdr:rowOff>
    </xdr:from>
    <xdr:ext cx="736600" cy="259045"/>
    <xdr:sp macro="" textlink="">
      <xdr:nvSpPr>
        <xdr:cNvPr id="212" name="テキスト ボックス 211"/>
        <xdr:cNvSpPr txBox="1"/>
      </xdr:nvSpPr>
      <xdr:spPr>
        <a:xfrm>
          <a:off x="3733800" y="13752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105,498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118456</xdr:rowOff>
    </xdr:from>
    <xdr:to>
      <xdr:col>4</xdr:col>
      <xdr:colOff>533400</xdr:colOff>
      <xdr:row>82</xdr:row>
      <xdr:rowOff>48606</xdr:rowOff>
    </xdr:to>
    <xdr:sp macro="" textlink="">
      <xdr:nvSpPr>
        <xdr:cNvPr id="213" name="円/楕円 212"/>
        <xdr:cNvSpPr/>
      </xdr:nvSpPr>
      <xdr:spPr>
        <a:xfrm>
          <a:off x="3175000" y="14005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101600</xdr:colOff>
      <xdr:row>80</xdr:row>
      <xdr:rowOff>58783</xdr:rowOff>
    </xdr:from>
    <xdr:ext cx="762000" cy="259045"/>
    <xdr:sp macro="" textlink="">
      <xdr:nvSpPr>
        <xdr:cNvPr id="214" name="テキスト ボックス 213"/>
        <xdr:cNvSpPr txBox="1"/>
      </xdr:nvSpPr>
      <xdr:spPr>
        <a:xfrm>
          <a:off x="2844800" y="13774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109,110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107073</xdr:rowOff>
    </xdr:from>
    <xdr:to>
      <xdr:col>3</xdr:col>
      <xdr:colOff>330200</xdr:colOff>
      <xdr:row>82</xdr:row>
      <xdr:rowOff>37223</xdr:rowOff>
    </xdr:to>
    <xdr:sp macro="" textlink="">
      <xdr:nvSpPr>
        <xdr:cNvPr id="215" name="円/楕円 214"/>
        <xdr:cNvSpPr/>
      </xdr:nvSpPr>
      <xdr:spPr>
        <a:xfrm>
          <a:off x="2286000" y="1399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584200</xdr:colOff>
      <xdr:row>80</xdr:row>
      <xdr:rowOff>47400</xdr:rowOff>
    </xdr:from>
    <xdr:ext cx="762000" cy="259045"/>
    <xdr:sp macro="" textlink="">
      <xdr:nvSpPr>
        <xdr:cNvPr id="216" name="テキスト ボックス 215"/>
        <xdr:cNvSpPr txBox="1"/>
      </xdr:nvSpPr>
      <xdr:spPr>
        <a:xfrm>
          <a:off x="1955800" y="1376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107,223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133694</xdr:rowOff>
    </xdr:from>
    <xdr:to>
      <xdr:col>2</xdr:col>
      <xdr:colOff>127000</xdr:colOff>
      <xdr:row>82</xdr:row>
      <xdr:rowOff>63844</xdr:rowOff>
    </xdr:to>
    <xdr:sp macro="" textlink="">
      <xdr:nvSpPr>
        <xdr:cNvPr id="217" name="円/楕円 216"/>
        <xdr:cNvSpPr/>
      </xdr:nvSpPr>
      <xdr:spPr>
        <a:xfrm>
          <a:off x="1397000" y="1402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381000</xdr:colOff>
      <xdr:row>80</xdr:row>
      <xdr:rowOff>74021</xdr:rowOff>
    </xdr:from>
    <xdr:ext cx="762000" cy="259045"/>
    <xdr:sp macro="" textlink="">
      <xdr:nvSpPr>
        <xdr:cNvPr id="218" name="テキスト ボックス 217"/>
        <xdr:cNvSpPr txBox="1"/>
      </xdr:nvSpPr>
      <xdr:spPr>
        <a:xfrm>
          <a:off x="1066800" y="13790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lnSpc>
              <a:spcPts val="1500"/>
            </a:lnSpc>
          </a:pPr>
          <a:r>
            <a:rPr lang="ja-JP" altLang="en-US" sz="1300">
              <a:solidFill>
                <a:schemeClr val="dk1"/>
              </a:solidFill>
              <a:latin typeface="+mn-lt"/>
              <a:ea typeface="+mn-ea"/>
              <a:cs typeface="+mn-cs"/>
            </a:rPr>
            <a:t> 　類似団体平均を下回っており、水準として高いものではない。国の２年間の給与削減措置の期間においては、当市では削減措置は実施しなかったものの、原則的に人事院勧告に準拠させていることから、大きな特殊要因がない限り、このままで推移すると見込まれ、今後も適正な水準の確保に努めていく。</a:t>
          </a:r>
          <a:endParaRPr lang="ja-JP" altLang="en-US" sz="1300" b="0" i="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4" name="直線コネクタ 23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5" name="テキスト ボックス 23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6" name="直線コネクタ 23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7" name="テキスト ボックス 23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8" name="直線コネクタ 23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9" name="テキスト ボックス 23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0" name="直線コネクタ 23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1" name="テキスト ボックス 24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2" name="直線コネクタ 24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3" name="テキスト ボックス 24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4" name="直線コネクタ 24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5" name="テキスト ボックス 24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81</xdr:row>
      <xdr:rowOff>16632</xdr:rowOff>
    </xdr:from>
    <xdr:to>
      <xdr:col>24</xdr:col>
      <xdr:colOff>558800</xdr:colOff>
      <xdr:row>87</xdr:row>
      <xdr:rowOff>33564</xdr:rowOff>
    </xdr:to>
    <xdr:cxnSp macro="">
      <xdr:nvCxnSpPr>
        <xdr:cNvPr id="249" name="直線コネクタ 248"/>
        <xdr:cNvCxnSpPr/>
      </xdr:nvCxnSpPr>
      <xdr:spPr>
        <a:xfrm flipV="1">
          <a:off x="17018000" y="13904082"/>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5641</xdr:rowOff>
    </xdr:from>
    <xdr:ext cx="762000" cy="259045"/>
    <xdr:sp macro="" textlink="">
      <xdr:nvSpPr>
        <xdr:cNvPr id="250" name="給与水準   （国との比較）最小値テキスト"/>
        <xdr:cNvSpPr txBox="1"/>
      </xdr:nvSpPr>
      <xdr:spPr>
        <a:xfrm>
          <a:off x="17106900" y="149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87</xdr:row>
      <xdr:rowOff>33564</xdr:rowOff>
    </xdr:from>
    <xdr:to>
      <xdr:col>24</xdr:col>
      <xdr:colOff>647700</xdr:colOff>
      <xdr:row>87</xdr:row>
      <xdr:rowOff>33564</xdr:rowOff>
    </xdr:to>
    <xdr:cxnSp macro="">
      <xdr:nvCxnSpPr>
        <xdr:cNvPr id="251" name="直線コネクタ 250"/>
        <xdr:cNvCxnSpPr/>
      </xdr:nvCxnSpPr>
      <xdr:spPr>
        <a:xfrm>
          <a:off x="16929100" y="14949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52"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53" name="直線コネクタ 252"/>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89</xdr:row>
      <xdr:rowOff>127302</xdr:rowOff>
    </xdr:to>
    <xdr:cxnSp macro="">
      <xdr:nvCxnSpPr>
        <xdr:cNvPr id="254" name="直線コネクタ 253"/>
        <xdr:cNvCxnSpPr/>
      </xdr:nvCxnSpPr>
      <xdr:spPr>
        <a:xfrm flipV="1">
          <a:off x="16179800" y="14444134"/>
          <a:ext cx="838200" cy="942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67025</xdr:rowOff>
    </xdr:from>
    <xdr:ext cx="762000" cy="259045"/>
    <xdr:sp macro="" textlink="">
      <xdr:nvSpPr>
        <xdr:cNvPr id="255" name="給与水準   （国との比較）平均値テキスト"/>
        <xdr:cNvSpPr txBox="1"/>
      </xdr:nvSpPr>
      <xdr:spPr>
        <a:xfrm>
          <a:off x="17106900" y="14468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94948</xdr:rowOff>
    </xdr:from>
    <xdr:to>
      <xdr:col>24</xdr:col>
      <xdr:colOff>609600</xdr:colOff>
      <xdr:row>85</xdr:row>
      <xdr:rowOff>25098</xdr:rowOff>
    </xdr:to>
    <xdr:sp macro="" textlink="">
      <xdr:nvSpPr>
        <xdr:cNvPr id="256" name="フローチャート : 判断 255"/>
        <xdr:cNvSpPr/>
      </xdr:nvSpPr>
      <xdr:spPr>
        <a:xfrm>
          <a:off x="169672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89</xdr:row>
      <xdr:rowOff>115812</xdr:rowOff>
    </xdr:from>
    <xdr:to>
      <xdr:col>23</xdr:col>
      <xdr:colOff>406400</xdr:colOff>
      <xdr:row>89</xdr:row>
      <xdr:rowOff>127302</xdr:rowOff>
    </xdr:to>
    <xdr:cxnSp macro="">
      <xdr:nvCxnSpPr>
        <xdr:cNvPr id="257" name="直線コネクタ 256"/>
        <xdr:cNvCxnSpPr/>
      </xdr:nvCxnSpPr>
      <xdr:spPr>
        <a:xfrm>
          <a:off x="15290800" y="153748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19957</xdr:rowOff>
    </xdr:from>
    <xdr:to>
      <xdr:col>23</xdr:col>
      <xdr:colOff>457200</xdr:colOff>
      <xdr:row>90</xdr:row>
      <xdr:rowOff>121557</xdr:rowOff>
    </xdr:to>
    <xdr:sp macro="" textlink="">
      <xdr:nvSpPr>
        <xdr:cNvPr id="258" name="フローチャート : 判断 257"/>
        <xdr:cNvSpPr/>
      </xdr:nvSpPr>
      <xdr:spPr>
        <a:xfrm>
          <a:off x="16129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90</xdr:row>
      <xdr:rowOff>106334</xdr:rowOff>
    </xdr:from>
    <xdr:ext cx="736600" cy="259045"/>
    <xdr:sp macro="" textlink="">
      <xdr:nvSpPr>
        <xdr:cNvPr id="259" name="テキスト ボックス 258"/>
        <xdr:cNvSpPr txBox="1"/>
      </xdr:nvSpPr>
      <xdr:spPr>
        <a:xfrm>
          <a:off x="15798800" y="15536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87388</xdr:rowOff>
    </xdr:from>
    <xdr:to>
      <xdr:col>22</xdr:col>
      <xdr:colOff>203200</xdr:colOff>
      <xdr:row>89</xdr:row>
      <xdr:rowOff>115812</xdr:rowOff>
    </xdr:to>
    <xdr:cxnSp macro="">
      <xdr:nvCxnSpPr>
        <xdr:cNvPr id="260" name="直線コネクタ 259"/>
        <xdr:cNvCxnSpPr/>
      </xdr:nvCxnSpPr>
      <xdr:spPr>
        <a:xfrm>
          <a:off x="14401800" y="14317738"/>
          <a:ext cx="889000" cy="10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1" name="フローチャート : 判断 260"/>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90</xdr:row>
      <xdr:rowOff>106334</xdr:rowOff>
    </xdr:from>
    <xdr:ext cx="762000" cy="259045"/>
    <xdr:sp macro="" textlink="">
      <xdr:nvSpPr>
        <xdr:cNvPr id="262" name="テキスト ボックス 261"/>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64407</xdr:rowOff>
    </xdr:from>
    <xdr:to>
      <xdr:col>21</xdr:col>
      <xdr:colOff>0</xdr:colOff>
      <xdr:row>83</xdr:row>
      <xdr:rowOff>87388</xdr:rowOff>
    </xdr:to>
    <xdr:cxnSp macro="">
      <xdr:nvCxnSpPr>
        <xdr:cNvPr id="263" name="直線コネクタ 262"/>
        <xdr:cNvCxnSpPr/>
      </xdr:nvCxnSpPr>
      <xdr:spPr>
        <a:xfrm>
          <a:off x="13512800" y="1429475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162984</xdr:rowOff>
    </xdr:from>
    <xdr:to>
      <xdr:col>21</xdr:col>
      <xdr:colOff>50800</xdr:colOff>
      <xdr:row>84</xdr:row>
      <xdr:rowOff>93134</xdr:rowOff>
    </xdr:to>
    <xdr:sp macro="" textlink="">
      <xdr:nvSpPr>
        <xdr:cNvPr id="264" name="フローチャート : 判断 263"/>
        <xdr:cNvSpPr/>
      </xdr:nvSpPr>
      <xdr:spPr>
        <a:xfrm>
          <a:off x="14351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84</xdr:row>
      <xdr:rowOff>77911</xdr:rowOff>
    </xdr:from>
    <xdr:ext cx="762000" cy="259045"/>
    <xdr:sp macro="" textlink="">
      <xdr:nvSpPr>
        <xdr:cNvPr id="265" name="テキスト ボックス 264"/>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151493</xdr:rowOff>
    </xdr:from>
    <xdr:to>
      <xdr:col>19</xdr:col>
      <xdr:colOff>533400</xdr:colOff>
      <xdr:row>84</xdr:row>
      <xdr:rowOff>81643</xdr:rowOff>
    </xdr:to>
    <xdr:sp macro="" textlink="">
      <xdr:nvSpPr>
        <xdr:cNvPr id="266" name="フローチャート : 判断 265"/>
        <xdr:cNvSpPr/>
      </xdr:nvSpPr>
      <xdr:spPr>
        <a:xfrm>
          <a:off x="13462000" y="143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84</xdr:row>
      <xdr:rowOff>66420</xdr:rowOff>
    </xdr:from>
    <xdr:ext cx="762000" cy="259045"/>
    <xdr:sp macro="" textlink="">
      <xdr:nvSpPr>
        <xdr:cNvPr id="267" name="テキスト ボックス 266"/>
        <xdr:cNvSpPr txBox="1"/>
      </xdr:nvSpPr>
      <xdr:spPr>
        <a:xfrm>
          <a:off x="13131800" y="1446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3" name="円/楕円 272"/>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83</xdr:row>
      <xdr:rowOff>8061</xdr:rowOff>
    </xdr:from>
    <xdr:ext cx="762000" cy="259045"/>
    <xdr:sp macro="" textlink="">
      <xdr:nvSpPr>
        <xdr:cNvPr id="274" name="給与水準   （国との比較）該当値テキスト"/>
        <xdr:cNvSpPr txBox="1"/>
      </xdr:nvSpPr>
      <xdr:spPr>
        <a:xfrm>
          <a:off x="17106900" y="1423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76502</xdr:rowOff>
    </xdr:from>
    <xdr:to>
      <xdr:col>23</xdr:col>
      <xdr:colOff>457200</xdr:colOff>
      <xdr:row>90</xdr:row>
      <xdr:rowOff>6652</xdr:rowOff>
    </xdr:to>
    <xdr:sp macro="" textlink="">
      <xdr:nvSpPr>
        <xdr:cNvPr id="275" name="円/楕円 274"/>
        <xdr:cNvSpPr/>
      </xdr:nvSpPr>
      <xdr:spPr>
        <a:xfrm>
          <a:off x="16129000" y="15335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88</xdr:row>
      <xdr:rowOff>16829</xdr:rowOff>
    </xdr:from>
    <xdr:ext cx="736600" cy="259045"/>
    <xdr:sp macro="" textlink="">
      <xdr:nvSpPr>
        <xdr:cNvPr id="276" name="テキスト ボックス 275"/>
        <xdr:cNvSpPr txBox="1"/>
      </xdr:nvSpPr>
      <xdr:spPr>
        <a:xfrm>
          <a:off x="15798800" y="15104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65012</xdr:rowOff>
    </xdr:from>
    <xdr:to>
      <xdr:col>22</xdr:col>
      <xdr:colOff>254000</xdr:colOff>
      <xdr:row>89</xdr:row>
      <xdr:rowOff>166612</xdr:rowOff>
    </xdr:to>
    <xdr:sp macro="" textlink="">
      <xdr:nvSpPr>
        <xdr:cNvPr id="277" name="円/楕円 276"/>
        <xdr:cNvSpPr/>
      </xdr:nvSpPr>
      <xdr:spPr>
        <a:xfrm>
          <a:off x="15240000" y="1532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88</xdr:row>
      <xdr:rowOff>5339</xdr:rowOff>
    </xdr:from>
    <xdr:ext cx="762000" cy="259045"/>
    <xdr:sp macro="" textlink="">
      <xdr:nvSpPr>
        <xdr:cNvPr id="278" name="テキスト ボックス 277"/>
        <xdr:cNvSpPr txBox="1"/>
      </xdr:nvSpPr>
      <xdr:spPr>
        <a:xfrm>
          <a:off x="14909800" y="15092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36588</xdr:rowOff>
    </xdr:from>
    <xdr:to>
      <xdr:col>21</xdr:col>
      <xdr:colOff>50800</xdr:colOff>
      <xdr:row>83</xdr:row>
      <xdr:rowOff>138188</xdr:rowOff>
    </xdr:to>
    <xdr:sp macro="" textlink="">
      <xdr:nvSpPr>
        <xdr:cNvPr id="279" name="円/楕円 278"/>
        <xdr:cNvSpPr/>
      </xdr:nvSpPr>
      <xdr:spPr>
        <a:xfrm>
          <a:off x="14351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81</xdr:row>
      <xdr:rowOff>148365</xdr:rowOff>
    </xdr:from>
    <xdr:ext cx="762000" cy="259045"/>
    <xdr:sp macro="" textlink="">
      <xdr:nvSpPr>
        <xdr:cNvPr id="280" name="テキスト ボックス 279"/>
        <xdr:cNvSpPr txBox="1"/>
      </xdr:nvSpPr>
      <xdr:spPr>
        <a:xfrm>
          <a:off x="14020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81" name="円/楕円 280"/>
        <xdr:cNvSpPr/>
      </xdr:nvSpPr>
      <xdr:spPr>
        <a:xfrm>
          <a:off x="13462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81</xdr:row>
      <xdr:rowOff>125384</xdr:rowOff>
    </xdr:from>
    <xdr:ext cx="762000" cy="259045"/>
    <xdr:sp macro="" textlink="">
      <xdr:nvSpPr>
        <xdr:cNvPr id="282" name="テキスト ボックス 281"/>
        <xdr:cNvSpPr txBox="1"/>
      </xdr:nvSpPr>
      <xdr:spPr>
        <a:xfrm>
          <a:off x="13131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en-US" sz="1300" b="0" i="0" baseline="0">
              <a:solidFill>
                <a:schemeClr val="dk1"/>
              </a:solidFill>
              <a:latin typeface="+mn-lt"/>
              <a:ea typeface="+mn-ea"/>
              <a:cs typeface="+mn-cs"/>
            </a:rPr>
            <a:t>　前年比較では若干増加し、類似団体の平均を上回っている。面積が広く効率的でない業務を抱えざるを得ない現状があるが、今後は公共施設のあり方等を検討し、効率的な運営を考えるとともに、引き続き適正な定員管理の推進を図っていく。</a:t>
          </a:r>
          <a:endParaRPr lang="ja-JP" altLang="en-US" sz="130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4" name="直線コネクタ 313"/>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5"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6" name="直線コネクタ 315"/>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7"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8" name="直線コネクタ 317"/>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91077</xdr:rowOff>
    </xdr:from>
    <xdr:to>
      <xdr:col>24</xdr:col>
      <xdr:colOff>558800</xdr:colOff>
      <xdr:row>64</xdr:row>
      <xdr:rowOff>111760</xdr:rowOff>
    </xdr:to>
    <xdr:cxnSp macro="">
      <xdr:nvCxnSpPr>
        <xdr:cNvPr id="319" name="直線コネクタ 318"/>
        <xdr:cNvCxnSpPr/>
      </xdr:nvCxnSpPr>
      <xdr:spPr>
        <a:xfrm>
          <a:off x="16179800" y="11063877"/>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20"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21" name="フローチャート : 判断 320"/>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64</xdr:row>
      <xdr:rowOff>91077</xdr:rowOff>
    </xdr:from>
    <xdr:to>
      <xdr:col>23</xdr:col>
      <xdr:colOff>406400</xdr:colOff>
      <xdr:row>64</xdr:row>
      <xdr:rowOff>156573</xdr:rowOff>
    </xdr:to>
    <xdr:cxnSp macro="">
      <xdr:nvCxnSpPr>
        <xdr:cNvPr id="322" name="直線コネクタ 321"/>
        <xdr:cNvCxnSpPr/>
      </xdr:nvCxnSpPr>
      <xdr:spPr>
        <a:xfrm flipV="1">
          <a:off x="15290800" y="1106387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3" name="フローチャート : 判断 322"/>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60</xdr:row>
      <xdr:rowOff>105427</xdr:rowOff>
    </xdr:from>
    <xdr:ext cx="736600" cy="259045"/>
    <xdr:sp macro="" textlink="">
      <xdr:nvSpPr>
        <xdr:cNvPr id="324" name="テキスト ボックス 323"/>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156573</xdr:rowOff>
    </xdr:from>
    <xdr:to>
      <xdr:col>22</xdr:col>
      <xdr:colOff>203200</xdr:colOff>
      <xdr:row>65</xdr:row>
      <xdr:rowOff>23041</xdr:rowOff>
    </xdr:to>
    <xdr:cxnSp macro="">
      <xdr:nvCxnSpPr>
        <xdr:cNvPr id="325" name="直線コネクタ 324"/>
        <xdr:cNvCxnSpPr/>
      </xdr:nvCxnSpPr>
      <xdr:spPr>
        <a:xfrm flipV="1">
          <a:off x="14401800" y="11129373"/>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6" name="フローチャート : 判断 325"/>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60</xdr:row>
      <xdr:rowOff>160581</xdr:rowOff>
    </xdr:from>
    <xdr:ext cx="762000" cy="259045"/>
    <xdr:sp macro="" textlink="">
      <xdr:nvSpPr>
        <xdr:cNvPr id="327" name="テキスト ボックス 326"/>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23041</xdr:rowOff>
    </xdr:from>
    <xdr:to>
      <xdr:col>21</xdr:col>
      <xdr:colOff>0</xdr:colOff>
      <xdr:row>65</xdr:row>
      <xdr:rowOff>23041</xdr:rowOff>
    </xdr:to>
    <xdr:cxnSp macro="">
      <xdr:nvCxnSpPr>
        <xdr:cNvPr id="328" name="直線コネクタ 327"/>
        <xdr:cNvCxnSpPr/>
      </xdr:nvCxnSpPr>
      <xdr:spPr>
        <a:xfrm>
          <a:off x="13512800" y="1116729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29" name="フローチャート : 判断 328"/>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63</xdr:row>
      <xdr:rowOff>32311</xdr:rowOff>
    </xdr:from>
    <xdr:ext cx="762000" cy="259045"/>
    <xdr:sp macro="" textlink="">
      <xdr:nvSpPr>
        <xdr:cNvPr id="330" name="テキスト ボックス 329"/>
        <xdr:cNvSpPr txBox="1"/>
      </xdr:nvSpPr>
      <xdr:spPr>
        <a:xfrm>
          <a:off x="14020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31" name="フローチャート : 判断 330"/>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63</xdr:row>
      <xdr:rowOff>70230</xdr:rowOff>
    </xdr:from>
    <xdr:ext cx="762000" cy="259045"/>
    <xdr:sp macro="" textlink="">
      <xdr:nvSpPr>
        <xdr:cNvPr id="332" name="テキスト ボックス 331"/>
        <xdr:cNvSpPr txBox="1"/>
      </xdr:nvSpPr>
      <xdr:spPr>
        <a:xfrm>
          <a:off x="13131800" y="1087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60960</xdr:rowOff>
    </xdr:from>
    <xdr:to>
      <xdr:col>24</xdr:col>
      <xdr:colOff>609600</xdr:colOff>
      <xdr:row>64</xdr:row>
      <xdr:rowOff>162560</xdr:rowOff>
    </xdr:to>
    <xdr:sp macro="" textlink="">
      <xdr:nvSpPr>
        <xdr:cNvPr id="338" name="円/楕円 337"/>
        <xdr:cNvSpPr/>
      </xdr:nvSpPr>
      <xdr:spPr>
        <a:xfrm>
          <a:off x="169672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64</xdr:row>
      <xdr:rowOff>33037</xdr:rowOff>
    </xdr:from>
    <xdr:ext cx="762000" cy="259045"/>
    <xdr:sp macro="" textlink="">
      <xdr:nvSpPr>
        <xdr:cNvPr id="339" name="定員管理の状況該当値テキスト"/>
        <xdr:cNvSpPr txBox="1"/>
      </xdr:nvSpPr>
      <xdr:spPr>
        <a:xfrm>
          <a:off x="17106900" y="1100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40277</xdr:rowOff>
    </xdr:from>
    <xdr:to>
      <xdr:col>23</xdr:col>
      <xdr:colOff>457200</xdr:colOff>
      <xdr:row>64</xdr:row>
      <xdr:rowOff>141877</xdr:rowOff>
    </xdr:to>
    <xdr:sp macro="" textlink="">
      <xdr:nvSpPr>
        <xdr:cNvPr id="340" name="円/楕円 339"/>
        <xdr:cNvSpPr/>
      </xdr:nvSpPr>
      <xdr:spPr>
        <a:xfrm>
          <a:off x="16129000" y="1101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64</xdr:row>
      <xdr:rowOff>126654</xdr:rowOff>
    </xdr:from>
    <xdr:ext cx="736600" cy="259045"/>
    <xdr:sp macro="" textlink="">
      <xdr:nvSpPr>
        <xdr:cNvPr id="341" name="テキスト ボックス 340"/>
        <xdr:cNvSpPr txBox="1"/>
      </xdr:nvSpPr>
      <xdr:spPr>
        <a:xfrm>
          <a:off x="15798800" y="11099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105773</xdr:rowOff>
    </xdr:from>
    <xdr:to>
      <xdr:col>22</xdr:col>
      <xdr:colOff>254000</xdr:colOff>
      <xdr:row>65</xdr:row>
      <xdr:rowOff>35923</xdr:rowOff>
    </xdr:to>
    <xdr:sp macro="" textlink="">
      <xdr:nvSpPr>
        <xdr:cNvPr id="342" name="円/楕円 341"/>
        <xdr:cNvSpPr/>
      </xdr:nvSpPr>
      <xdr:spPr>
        <a:xfrm>
          <a:off x="15240000" y="1107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65</xdr:row>
      <xdr:rowOff>20700</xdr:rowOff>
    </xdr:from>
    <xdr:ext cx="762000" cy="259045"/>
    <xdr:sp macro="" textlink="">
      <xdr:nvSpPr>
        <xdr:cNvPr id="343" name="テキスト ボックス 342"/>
        <xdr:cNvSpPr txBox="1"/>
      </xdr:nvSpPr>
      <xdr:spPr>
        <a:xfrm>
          <a:off x="14909800" y="11164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143691</xdr:rowOff>
    </xdr:from>
    <xdr:to>
      <xdr:col>21</xdr:col>
      <xdr:colOff>50800</xdr:colOff>
      <xdr:row>65</xdr:row>
      <xdr:rowOff>73841</xdr:rowOff>
    </xdr:to>
    <xdr:sp macro="" textlink="">
      <xdr:nvSpPr>
        <xdr:cNvPr id="344" name="円/楕円 343"/>
        <xdr:cNvSpPr/>
      </xdr:nvSpPr>
      <xdr:spPr>
        <a:xfrm>
          <a:off x="14351000" y="1111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65</xdr:row>
      <xdr:rowOff>58618</xdr:rowOff>
    </xdr:from>
    <xdr:ext cx="762000" cy="259045"/>
    <xdr:sp macro="" textlink="">
      <xdr:nvSpPr>
        <xdr:cNvPr id="345" name="テキスト ボックス 344"/>
        <xdr:cNvSpPr txBox="1"/>
      </xdr:nvSpPr>
      <xdr:spPr>
        <a:xfrm>
          <a:off x="14020800" y="11202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143691</xdr:rowOff>
    </xdr:from>
    <xdr:to>
      <xdr:col>19</xdr:col>
      <xdr:colOff>533400</xdr:colOff>
      <xdr:row>65</xdr:row>
      <xdr:rowOff>73841</xdr:rowOff>
    </xdr:to>
    <xdr:sp macro="" textlink="">
      <xdr:nvSpPr>
        <xdr:cNvPr id="346" name="円/楕円 345"/>
        <xdr:cNvSpPr/>
      </xdr:nvSpPr>
      <xdr:spPr>
        <a:xfrm>
          <a:off x="13462000" y="1111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65</xdr:row>
      <xdr:rowOff>58618</xdr:rowOff>
    </xdr:from>
    <xdr:ext cx="762000" cy="259045"/>
    <xdr:sp macro="" textlink="">
      <xdr:nvSpPr>
        <xdr:cNvPr id="347" name="テキスト ボックス 346"/>
        <xdr:cNvSpPr txBox="1"/>
      </xdr:nvSpPr>
      <xdr:spPr>
        <a:xfrm>
          <a:off x="13131800" y="11202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400"/>
            </a:lnSpc>
            <a:spcBef>
              <a:spcPts val="0"/>
            </a:spcBef>
            <a:spcAft>
              <a:spcPts val="0"/>
            </a:spcAft>
            <a:buClrTx/>
            <a:buSzTx/>
            <a:buFontTx/>
            <a:buNone/>
            <a:tabLst/>
            <a:defRPr/>
          </a:pPr>
          <a:r>
            <a:rPr lang="ja-JP" altLang="ja-JP" sz="1300" baseline="0">
              <a:solidFill>
                <a:schemeClr val="dk1"/>
              </a:solidFill>
              <a:latin typeface="+mn-lt"/>
              <a:ea typeface="+mn-ea"/>
              <a:cs typeface="+mn-cs"/>
            </a:rPr>
            <a:t>平成</a:t>
          </a:r>
          <a:r>
            <a:rPr lang="en-US" altLang="ja-JP" sz="1300" baseline="0">
              <a:solidFill>
                <a:schemeClr val="dk1"/>
              </a:solidFill>
              <a:latin typeface="+mn-lt"/>
              <a:ea typeface="+mn-ea"/>
              <a:cs typeface="+mn-cs"/>
            </a:rPr>
            <a:t>24</a:t>
          </a:r>
          <a:r>
            <a:rPr lang="ja-JP" altLang="ja-JP" sz="1300" baseline="0">
              <a:solidFill>
                <a:schemeClr val="dk1"/>
              </a:solidFill>
              <a:latin typeface="+mn-lt"/>
              <a:ea typeface="+mn-ea"/>
              <a:cs typeface="+mn-cs"/>
            </a:rPr>
            <a:t>年度と平成</a:t>
          </a:r>
          <a:r>
            <a:rPr lang="en-US" altLang="ja-JP" sz="1300" baseline="0">
              <a:solidFill>
                <a:schemeClr val="dk1"/>
              </a:solidFill>
              <a:latin typeface="+mn-lt"/>
              <a:ea typeface="+mn-ea"/>
              <a:cs typeface="+mn-cs"/>
            </a:rPr>
            <a:t>25</a:t>
          </a:r>
          <a:r>
            <a:rPr lang="ja-JP" altLang="ja-JP" sz="1300" baseline="0">
              <a:solidFill>
                <a:schemeClr val="dk1"/>
              </a:solidFill>
              <a:latin typeface="+mn-lt"/>
              <a:ea typeface="+mn-ea"/>
              <a:cs typeface="+mn-cs"/>
            </a:rPr>
            <a:t>年度の指数の違いは、平成</a:t>
          </a:r>
          <a:r>
            <a:rPr lang="en-US" altLang="ja-JP" sz="1300" baseline="0">
              <a:solidFill>
                <a:schemeClr val="dk1"/>
              </a:solidFill>
              <a:latin typeface="+mn-lt"/>
              <a:ea typeface="+mn-ea"/>
              <a:cs typeface="+mn-cs"/>
            </a:rPr>
            <a:t>22</a:t>
          </a:r>
          <a:r>
            <a:rPr lang="ja-JP" altLang="ja-JP" sz="1300" baseline="0">
              <a:solidFill>
                <a:schemeClr val="dk1"/>
              </a:solidFill>
              <a:latin typeface="+mn-lt"/>
              <a:ea typeface="+mn-ea"/>
              <a:cs typeface="+mn-cs"/>
            </a:rPr>
            <a:t>年度と平成</a:t>
          </a:r>
          <a:r>
            <a:rPr lang="en-US" altLang="ja-JP" sz="1300" baseline="0">
              <a:solidFill>
                <a:schemeClr val="dk1"/>
              </a:solidFill>
              <a:latin typeface="+mn-lt"/>
              <a:ea typeface="+mn-ea"/>
              <a:cs typeface="+mn-cs"/>
            </a:rPr>
            <a:t>25</a:t>
          </a:r>
          <a:r>
            <a:rPr lang="ja-JP" altLang="ja-JP" sz="1300" baseline="0">
              <a:solidFill>
                <a:schemeClr val="dk1"/>
              </a:solidFill>
              <a:latin typeface="+mn-lt"/>
              <a:ea typeface="+mn-ea"/>
              <a:cs typeface="+mn-cs"/>
            </a:rPr>
            <a:t>年度の単年度実質公債費比率の差に由来する。主に、元利償還金の減（△</a:t>
          </a:r>
          <a:r>
            <a:rPr lang="en-US" altLang="ja-JP" sz="1300" baseline="0">
              <a:solidFill>
                <a:schemeClr val="dk1"/>
              </a:solidFill>
              <a:latin typeface="+mn-lt"/>
              <a:ea typeface="+mn-ea"/>
              <a:cs typeface="+mn-cs"/>
            </a:rPr>
            <a:t>4.4</a:t>
          </a:r>
          <a:r>
            <a:rPr lang="ja-JP" altLang="ja-JP" sz="1300" baseline="0">
              <a:solidFill>
                <a:schemeClr val="dk1"/>
              </a:solidFill>
              <a:latin typeface="+mn-lt"/>
              <a:ea typeface="+mn-ea"/>
              <a:cs typeface="+mn-cs"/>
            </a:rPr>
            <a:t>億円）、交付税算入額の増（＋</a:t>
          </a:r>
          <a:r>
            <a:rPr lang="en-US" altLang="ja-JP" sz="1300" baseline="0">
              <a:solidFill>
                <a:schemeClr val="dk1"/>
              </a:solidFill>
              <a:latin typeface="+mn-lt"/>
              <a:ea typeface="+mn-ea"/>
              <a:cs typeface="+mn-cs"/>
            </a:rPr>
            <a:t>4.5</a:t>
          </a:r>
          <a:r>
            <a:rPr lang="ja-JP" altLang="ja-JP" sz="1300" baseline="0">
              <a:solidFill>
                <a:schemeClr val="dk1"/>
              </a:solidFill>
              <a:latin typeface="+mn-lt"/>
              <a:ea typeface="+mn-ea"/>
              <a:cs typeface="+mn-cs"/>
            </a:rPr>
            <a:t>億円）といった分子の減、及び、普通交付税額</a:t>
          </a:r>
          <a:r>
            <a:rPr lang="ja-JP" altLang="en-US" sz="1300" baseline="0">
              <a:solidFill>
                <a:schemeClr val="dk1"/>
              </a:solidFill>
              <a:latin typeface="+mn-lt"/>
              <a:ea typeface="+mn-ea"/>
              <a:cs typeface="+mn-cs"/>
            </a:rPr>
            <a:t>、標準税収入額</a:t>
          </a:r>
          <a:r>
            <a:rPr lang="ja-JP" altLang="ja-JP" sz="1300" baseline="0">
              <a:solidFill>
                <a:schemeClr val="dk1"/>
              </a:solidFill>
              <a:latin typeface="+mn-lt"/>
              <a:ea typeface="+mn-ea"/>
              <a:cs typeface="+mn-cs"/>
            </a:rPr>
            <a:t>といった分母の増によるものである。引き続き、企業債を含めた市債発行額の適正管理に努める。</a:t>
          </a:r>
          <a:endParaRPr lang="ja-JP" altLang="ja-JP" sz="1300" b="0" i="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2" name="直線コネクタ 371"/>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3"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4" name="直線コネクタ 373"/>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5"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6" name="直線コネクタ 375"/>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75247</xdr:rowOff>
    </xdr:from>
    <xdr:to>
      <xdr:col>24</xdr:col>
      <xdr:colOff>558800</xdr:colOff>
      <xdr:row>39</xdr:row>
      <xdr:rowOff>147638</xdr:rowOff>
    </xdr:to>
    <xdr:cxnSp macro="">
      <xdr:nvCxnSpPr>
        <xdr:cNvPr id="377" name="直線コネクタ 376"/>
        <xdr:cNvCxnSpPr/>
      </xdr:nvCxnSpPr>
      <xdr:spPr>
        <a:xfrm flipV="1">
          <a:off x="16179800" y="6761797"/>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78"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9" name="フローチャート : 判断 378"/>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39</xdr:row>
      <xdr:rowOff>147638</xdr:rowOff>
    </xdr:from>
    <xdr:to>
      <xdr:col>23</xdr:col>
      <xdr:colOff>406400</xdr:colOff>
      <xdr:row>40</xdr:row>
      <xdr:rowOff>30480</xdr:rowOff>
    </xdr:to>
    <xdr:cxnSp macro="">
      <xdr:nvCxnSpPr>
        <xdr:cNvPr id="380" name="直線コネクタ 379"/>
        <xdr:cNvCxnSpPr/>
      </xdr:nvCxnSpPr>
      <xdr:spPr>
        <a:xfrm flipV="1">
          <a:off x="15290800" y="683418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81" name="フローチャート : 判断 380"/>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37</xdr:row>
      <xdr:rowOff>166387</xdr:rowOff>
    </xdr:from>
    <xdr:ext cx="736600" cy="259045"/>
    <xdr:sp macro="" textlink="">
      <xdr:nvSpPr>
        <xdr:cNvPr id="382" name="テキスト ボックス 381"/>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30480</xdr:rowOff>
    </xdr:from>
    <xdr:to>
      <xdr:col>22</xdr:col>
      <xdr:colOff>203200</xdr:colOff>
      <xdr:row>40</xdr:row>
      <xdr:rowOff>60643</xdr:rowOff>
    </xdr:to>
    <xdr:cxnSp macro="">
      <xdr:nvCxnSpPr>
        <xdr:cNvPr id="383" name="直線コネクタ 382"/>
        <xdr:cNvCxnSpPr/>
      </xdr:nvCxnSpPr>
      <xdr:spPr>
        <a:xfrm flipV="1">
          <a:off x="14401800" y="688848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4" name="フローチャート : 判断 383"/>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38</xdr:row>
      <xdr:rowOff>43197</xdr:rowOff>
    </xdr:from>
    <xdr:ext cx="762000" cy="259045"/>
    <xdr:sp macro="" textlink="">
      <xdr:nvSpPr>
        <xdr:cNvPr id="385" name="テキスト ボックス 384"/>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60643</xdr:rowOff>
    </xdr:from>
    <xdr:to>
      <xdr:col>21</xdr:col>
      <xdr:colOff>0</xdr:colOff>
      <xdr:row>40</xdr:row>
      <xdr:rowOff>102870</xdr:rowOff>
    </xdr:to>
    <xdr:cxnSp macro="">
      <xdr:nvCxnSpPr>
        <xdr:cNvPr id="386" name="直線コネクタ 385"/>
        <xdr:cNvCxnSpPr/>
      </xdr:nvCxnSpPr>
      <xdr:spPr>
        <a:xfrm flipV="1">
          <a:off x="13512800" y="691864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41</xdr:row>
      <xdr:rowOff>63517</xdr:rowOff>
    </xdr:from>
    <xdr:ext cx="762000" cy="259045"/>
    <xdr:sp macro="" textlink="">
      <xdr:nvSpPr>
        <xdr:cNvPr id="388" name="テキスト ボックス 387"/>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9" name="フローチャート : 判断 388"/>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41</xdr:row>
      <xdr:rowOff>111777</xdr:rowOff>
    </xdr:from>
    <xdr:ext cx="762000" cy="259045"/>
    <xdr:sp macro="" textlink="">
      <xdr:nvSpPr>
        <xdr:cNvPr id="390" name="テキスト ボックス 389"/>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24447</xdr:rowOff>
    </xdr:from>
    <xdr:to>
      <xdr:col>24</xdr:col>
      <xdr:colOff>609600</xdr:colOff>
      <xdr:row>39</xdr:row>
      <xdr:rowOff>126047</xdr:rowOff>
    </xdr:to>
    <xdr:sp macro="" textlink="">
      <xdr:nvSpPr>
        <xdr:cNvPr id="396" name="円/楕円 395"/>
        <xdr:cNvSpPr/>
      </xdr:nvSpPr>
      <xdr:spPr>
        <a:xfrm>
          <a:off x="16967200" y="671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38</xdr:row>
      <xdr:rowOff>167974</xdr:rowOff>
    </xdr:from>
    <xdr:ext cx="762000" cy="259045"/>
    <xdr:sp macro="" textlink="">
      <xdr:nvSpPr>
        <xdr:cNvPr id="397" name="公債費負担の状況該当値テキスト"/>
        <xdr:cNvSpPr txBox="1"/>
      </xdr:nvSpPr>
      <xdr:spPr>
        <a:xfrm>
          <a:off x="17106900" y="6683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96838</xdr:rowOff>
    </xdr:from>
    <xdr:to>
      <xdr:col>23</xdr:col>
      <xdr:colOff>457200</xdr:colOff>
      <xdr:row>40</xdr:row>
      <xdr:rowOff>26988</xdr:rowOff>
    </xdr:to>
    <xdr:sp macro="" textlink="">
      <xdr:nvSpPr>
        <xdr:cNvPr id="398" name="円/楕円 397"/>
        <xdr:cNvSpPr/>
      </xdr:nvSpPr>
      <xdr:spPr>
        <a:xfrm>
          <a:off x="16129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40</xdr:row>
      <xdr:rowOff>11765</xdr:rowOff>
    </xdr:from>
    <xdr:ext cx="736600" cy="259045"/>
    <xdr:sp macro="" textlink="">
      <xdr:nvSpPr>
        <xdr:cNvPr id="399" name="テキスト ボックス 398"/>
        <xdr:cNvSpPr txBox="1"/>
      </xdr:nvSpPr>
      <xdr:spPr>
        <a:xfrm>
          <a:off x="15798800" y="6869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151130</xdr:rowOff>
    </xdr:from>
    <xdr:to>
      <xdr:col>22</xdr:col>
      <xdr:colOff>254000</xdr:colOff>
      <xdr:row>40</xdr:row>
      <xdr:rowOff>81280</xdr:rowOff>
    </xdr:to>
    <xdr:sp macro="" textlink="">
      <xdr:nvSpPr>
        <xdr:cNvPr id="400" name="円/楕円 399"/>
        <xdr:cNvSpPr/>
      </xdr:nvSpPr>
      <xdr:spPr>
        <a:xfrm>
          <a:off x="15240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40</xdr:row>
      <xdr:rowOff>66057</xdr:rowOff>
    </xdr:from>
    <xdr:ext cx="762000" cy="259045"/>
    <xdr:sp macro="" textlink="">
      <xdr:nvSpPr>
        <xdr:cNvPr id="401" name="テキスト ボックス 400"/>
        <xdr:cNvSpPr txBox="1"/>
      </xdr:nvSpPr>
      <xdr:spPr>
        <a:xfrm>
          <a:off x="149098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9843</xdr:rowOff>
    </xdr:from>
    <xdr:to>
      <xdr:col>21</xdr:col>
      <xdr:colOff>50800</xdr:colOff>
      <xdr:row>40</xdr:row>
      <xdr:rowOff>111443</xdr:rowOff>
    </xdr:to>
    <xdr:sp macro="" textlink="">
      <xdr:nvSpPr>
        <xdr:cNvPr id="402" name="円/楕円 401"/>
        <xdr:cNvSpPr/>
      </xdr:nvSpPr>
      <xdr:spPr>
        <a:xfrm>
          <a:off x="143510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38</xdr:row>
      <xdr:rowOff>121620</xdr:rowOff>
    </xdr:from>
    <xdr:ext cx="762000" cy="259045"/>
    <xdr:sp macro="" textlink="">
      <xdr:nvSpPr>
        <xdr:cNvPr id="403" name="テキスト ボックス 402"/>
        <xdr:cNvSpPr txBox="1"/>
      </xdr:nvSpPr>
      <xdr:spPr>
        <a:xfrm>
          <a:off x="14020800" y="663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52070</xdr:rowOff>
    </xdr:from>
    <xdr:to>
      <xdr:col>19</xdr:col>
      <xdr:colOff>533400</xdr:colOff>
      <xdr:row>40</xdr:row>
      <xdr:rowOff>153670</xdr:rowOff>
    </xdr:to>
    <xdr:sp macro="" textlink="">
      <xdr:nvSpPr>
        <xdr:cNvPr id="404" name="円/楕円 403"/>
        <xdr:cNvSpPr/>
      </xdr:nvSpPr>
      <xdr:spPr>
        <a:xfrm>
          <a:off x="13462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38</xdr:row>
      <xdr:rowOff>163847</xdr:rowOff>
    </xdr:from>
    <xdr:ext cx="762000" cy="259045"/>
    <xdr:sp macro="" textlink="">
      <xdr:nvSpPr>
        <xdr:cNvPr id="405" name="テキスト ボックス 404"/>
        <xdr:cNvSpPr txBox="1"/>
      </xdr:nvSpPr>
      <xdr:spPr>
        <a:xfrm>
          <a:off x="13131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25</a:t>
          </a:r>
          <a:r>
            <a:rPr lang="ja-JP" altLang="ja-JP" sz="1300" b="0" i="0" baseline="0">
              <a:solidFill>
                <a:schemeClr val="dk1"/>
              </a:solidFill>
              <a:latin typeface="+mn-lt"/>
              <a:ea typeface="+mn-ea"/>
              <a:cs typeface="+mn-cs"/>
            </a:rPr>
            <a:t>年度は、主に地方債残高の減（△</a:t>
          </a:r>
          <a:r>
            <a:rPr lang="en-US" altLang="ja-JP" sz="1300" b="0" i="0" baseline="0">
              <a:solidFill>
                <a:schemeClr val="dk1"/>
              </a:solidFill>
              <a:latin typeface="+mn-lt"/>
              <a:ea typeface="+mn-ea"/>
              <a:cs typeface="+mn-cs"/>
            </a:rPr>
            <a:t>24</a:t>
          </a:r>
          <a:r>
            <a:rPr lang="ja-JP" altLang="ja-JP" sz="1300" b="0" i="0" baseline="0">
              <a:solidFill>
                <a:schemeClr val="dk1"/>
              </a:solidFill>
              <a:latin typeface="+mn-lt"/>
              <a:ea typeface="+mn-ea"/>
              <a:cs typeface="+mn-cs"/>
            </a:rPr>
            <a:t>億円）</a:t>
          </a:r>
          <a:r>
            <a:rPr lang="ja-JP" altLang="en-US" sz="1300" b="0" i="0" baseline="0">
              <a:solidFill>
                <a:schemeClr val="dk1"/>
              </a:solidFill>
              <a:latin typeface="+mn-lt"/>
              <a:ea typeface="+mn-ea"/>
              <a:cs typeface="+mn-cs"/>
            </a:rPr>
            <a:t>、企業債繰出しの減（△</a:t>
          </a:r>
          <a:r>
            <a:rPr lang="en-US" altLang="ja-JP" sz="1300" b="0" i="0" baseline="0">
              <a:solidFill>
                <a:schemeClr val="dk1"/>
              </a:solidFill>
              <a:latin typeface="+mn-lt"/>
              <a:ea typeface="+mn-ea"/>
              <a:cs typeface="+mn-cs"/>
            </a:rPr>
            <a:t>20</a:t>
          </a:r>
          <a:r>
            <a:rPr lang="ja-JP" altLang="en-US" sz="1300" b="0" i="0" baseline="0">
              <a:solidFill>
                <a:schemeClr val="dk1"/>
              </a:solidFill>
              <a:latin typeface="+mn-lt"/>
              <a:ea typeface="+mn-ea"/>
              <a:cs typeface="+mn-cs"/>
            </a:rPr>
            <a:t>億円）</a:t>
          </a:r>
          <a:r>
            <a:rPr lang="ja-JP" altLang="ja-JP" sz="1300" b="0" i="0" baseline="0">
              <a:solidFill>
                <a:schemeClr val="dk1"/>
              </a:solidFill>
              <a:latin typeface="+mn-lt"/>
              <a:ea typeface="+mn-ea"/>
              <a:cs typeface="+mn-cs"/>
            </a:rPr>
            <a:t>により、平成</a:t>
          </a:r>
          <a:r>
            <a:rPr lang="en-US" altLang="ja-JP" sz="1300" b="0" i="0" baseline="0">
              <a:solidFill>
                <a:schemeClr val="dk1"/>
              </a:solidFill>
              <a:latin typeface="+mn-lt"/>
              <a:ea typeface="+mn-ea"/>
              <a:cs typeface="+mn-cs"/>
            </a:rPr>
            <a:t>24</a:t>
          </a:r>
          <a:r>
            <a:rPr lang="ja-JP" altLang="ja-JP" sz="1300" b="0" i="0" baseline="0">
              <a:solidFill>
                <a:schemeClr val="dk1"/>
              </a:solidFill>
              <a:latin typeface="+mn-lt"/>
              <a:ea typeface="+mn-ea"/>
              <a:cs typeface="+mn-cs"/>
            </a:rPr>
            <a:t>年度に比べ改善した。引き続き、企業債を含めた市債発行額の適正管理に努める。</a:t>
          </a:r>
          <a:endParaRPr lang="ja-JP" altLang="ja-JP" sz="1300" b="0" i="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30" name="直線コネクタ 429"/>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31"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2" name="直線コネクタ 431"/>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3"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4" name="直線コネクタ 433"/>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11462</xdr:rowOff>
    </xdr:from>
    <xdr:to>
      <xdr:col>24</xdr:col>
      <xdr:colOff>558800</xdr:colOff>
      <xdr:row>15</xdr:row>
      <xdr:rowOff>112808</xdr:rowOff>
    </xdr:to>
    <xdr:cxnSp macro="">
      <xdr:nvCxnSpPr>
        <xdr:cNvPr id="435" name="直線コネクタ 434"/>
        <xdr:cNvCxnSpPr/>
      </xdr:nvCxnSpPr>
      <xdr:spPr>
        <a:xfrm flipV="1">
          <a:off x="16179800" y="2583212"/>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117937</xdr:rowOff>
    </xdr:from>
    <xdr:ext cx="762000" cy="259045"/>
    <xdr:sp macro="" textlink="">
      <xdr:nvSpPr>
        <xdr:cNvPr id="436" name="将来負担の状況平均値テキスト"/>
        <xdr:cNvSpPr txBox="1"/>
      </xdr:nvSpPr>
      <xdr:spPr>
        <a:xfrm>
          <a:off x="17106900" y="2689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7" name="フローチャート : 判断 436"/>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203200</xdr:colOff>
      <xdr:row>15</xdr:row>
      <xdr:rowOff>112808</xdr:rowOff>
    </xdr:from>
    <xdr:to>
      <xdr:col>23</xdr:col>
      <xdr:colOff>406400</xdr:colOff>
      <xdr:row>16</xdr:row>
      <xdr:rowOff>80105</xdr:rowOff>
    </xdr:to>
    <xdr:cxnSp macro="">
      <xdr:nvCxnSpPr>
        <xdr:cNvPr id="438" name="直線コネクタ 437"/>
        <xdr:cNvCxnSpPr/>
      </xdr:nvCxnSpPr>
      <xdr:spPr>
        <a:xfrm flipV="1">
          <a:off x="15290800" y="2684558"/>
          <a:ext cx="889000" cy="138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9" name="フローチャート : 判断 438"/>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16</xdr:row>
      <xdr:rowOff>117492</xdr:rowOff>
    </xdr:from>
    <xdr:ext cx="736600" cy="259045"/>
    <xdr:sp macro="" textlink="">
      <xdr:nvSpPr>
        <xdr:cNvPr id="440" name="テキスト ボックス 439"/>
        <xdr:cNvSpPr txBox="1"/>
      </xdr:nvSpPr>
      <xdr:spPr>
        <a:xfrm>
          <a:off x="15798800" y="2860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80105</xdr:rowOff>
    </xdr:from>
    <xdr:to>
      <xdr:col>22</xdr:col>
      <xdr:colOff>203200</xdr:colOff>
      <xdr:row>16</xdr:row>
      <xdr:rowOff>169989</xdr:rowOff>
    </xdr:to>
    <xdr:cxnSp macro="">
      <xdr:nvCxnSpPr>
        <xdr:cNvPr id="441" name="直線コネクタ 440"/>
        <xdr:cNvCxnSpPr/>
      </xdr:nvCxnSpPr>
      <xdr:spPr>
        <a:xfrm flipV="1">
          <a:off x="14401800" y="2823305"/>
          <a:ext cx="889000" cy="8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2" name="フローチャート : 判断 441"/>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17</xdr:row>
      <xdr:rowOff>13003</xdr:rowOff>
    </xdr:from>
    <xdr:ext cx="762000" cy="259045"/>
    <xdr:sp macro="" textlink="">
      <xdr:nvSpPr>
        <xdr:cNvPr id="443" name="テキスト ボックス 442"/>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169989</xdr:rowOff>
    </xdr:from>
    <xdr:to>
      <xdr:col>21</xdr:col>
      <xdr:colOff>0</xdr:colOff>
      <xdr:row>17</xdr:row>
      <xdr:rowOff>119189</xdr:rowOff>
    </xdr:to>
    <xdr:cxnSp macro="">
      <xdr:nvCxnSpPr>
        <xdr:cNvPr id="444" name="直線コネクタ 443"/>
        <xdr:cNvCxnSpPr/>
      </xdr:nvCxnSpPr>
      <xdr:spPr>
        <a:xfrm flipV="1">
          <a:off x="13512800" y="2913189"/>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144399</xdr:rowOff>
    </xdr:from>
    <xdr:to>
      <xdr:col>21</xdr:col>
      <xdr:colOff>50800</xdr:colOff>
      <xdr:row>18</xdr:row>
      <xdr:rowOff>74549</xdr:rowOff>
    </xdr:to>
    <xdr:sp macro="" textlink="">
      <xdr:nvSpPr>
        <xdr:cNvPr id="445" name="フローチャート : 判断 444"/>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18</xdr:row>
      <xdr:rowOff>59326</xdr:rowOff>
    </xdr:from>
    <xdr:ext cx="762000" cy="259045"/>
    <xdr:sp macro="" textlink="">
      <xdr:nvSpPr>
        <xdr:cNvPr id="446" name="テキスト ボックス 445"/>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7" name="フローチャート : 判断 446"/>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18</xdr:row>
      <xdr:rowOff>135939</xdr:rowOff>
    </xdr:from>
    <xdr:ext cx="762000" cy="259045"/>
    <xdr:sp macro="" textlink="">
      <xdr:nvSpPr>
        <xdr:cNvPr id="448" name="テキスト ボックス 447"/>
        <xdr:cNvSpPr txBox="1"/>
      </xdr:nvSpPr>
      <xdr:spPr>
        <a:xfrm>
          <a:off x="13131800" y="3222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132112</xdr:rowOff>
    </xdr:from>
    <xdr:to>
      <xdr:col>24</xdr:col>
      <xdr:colOff>609600</xdr:colOff>
      <xdr:row>15</xdr:row>
      <xdr:rowOff>62262</xdr:rowOff>
    </xdr:to>
    <xdr:sp macro="" textlink="">
      <xdr:nvSpPr>
        <xdr:cNvPr id="454" name="円/楕円 453"/>
        <xdr:cNvSpPr/>
      </xdr:nvSpPr>
      <xdr:spPr>
        <a:xfrm>
          <a:off x="16967200" y="2532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647700</xdr:colOff>
      <xdr:row>14</xdr:row>
      <xdr:rowOff>53389</xdr:rowOff>
    </xdr:from>
    <xdr:ext cx="762000" cy="259045"/>
    <xdr:sp macro="" textlink="">
      <xdr:nvSpPr>
        <xdr:cNvPr id="455" name="将来負担の状況該当値テキスト"/>
        <xdr:cNvSpPr txBox="1"/>
      </xdr:nvSpPr>
      <xdr:spPr>
        <a:xfrm>
          <a:off x="17106900" y="245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62008</xdr:rowOff>
    </xdr:from>
    <xdr:to>
      <xdr:col>23</xdr:col>
      <xdr:colOff>457200</xdr:colOff>
      <xdr:row>15</xdr:row>
      <xdr:rowOff>163608</xdr:rowOff>
    </xdr:to>
    <xdr:sp macro="" textlink="">
      <xdr:nvSpPr>
        <xdr:cNvPr id="456" name="円/楕円 455"/>
        <xdr:cNvSpPr/>
      </xdr:nvSpPr>
      <xdr:spPr>
        <a:xfrm>
          <a:off x="16129000" y="2633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23</xdr:col>
      <xdr:colOff>25400</xdr:colOff>
      <xdr:row>14</xdr:row>
      <xdr:rowOff>2335</xdr:rowOff>
    </xdr:from>
    <xdr:ext cx="736600" cy="259045"/>
    <xdr:sp macro="" textlink="">
      <xdr:nvSpPr>
        <xdr:cNvPr id="457" name="テキスト ボックス 456"/>
        <xdr:cNvSpPr txBox="1"/>
      </xdr:nvSpPr>
      <xdr:spPr>
        <a:xfrm>
          <a:off x="15798800" y="2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29305</xdr:rowOff>
    </xdr:from>
    <xdr:to>
      <xdr:col>22</xdr:col>
      <xdr:colOff>254000</xdr:colOff>
      <xdr:row>16</xdr:row>
      <xdr:rowOff>130905</xdr:rowOff>
    </xdr:to>
    <xdr:sp macro="" textlink="">
      <xdr:nvSpPr>
        <xdr:cNvPr id="458" name="円/楕円 457"/>
        <xdr:cNvSpPr/>
      </xdr:nvSpPr>
      <xdr:spPr>
        <a:xfrm>
          <a:off x="15240000" y="277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21</xdr:col>
      <xdr:colOff>508000</xdr:colOff>
      <xdr:row>14</xdr:row>
      <xdr:rowOff>141082</xdr:rowOff>
    </xdr:from>
    <xdr:ext cx="762000" cy="259045"/>
    <xdr:sp macro="" textlink="">
      <xdr:nvSpPr>
        <xdr:cNvPr id="459" name="テキスト ボックス 458"/>
        <xdr:cNvSpPr txBox="1"/>
      </xdr:nvSpPr>
      <xdr:spPr>
        <a:xfrm>
          <a:off x="14909800" y="254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119189</xdr:rowOff>
    </xdr:from>
    <xdr:to>
      <xdr:col>21</xdr:col>
      <xdr:colOff>50800</xdr:colOff>
      <xdr:row>17</xdr:row>
      <xdr:rowOff>49339</xdr:rowOff>
    </xdr:to>
    <xdr:sp macro="" textlink="">
      <xdr:nvSpPr>
        <xdr:cNvPr id="460" name="円/楕円 459"/>
        <xdr:cNvSpPr/>
      </xdr:nvSpPr>
      <xdr:spPr>
        <a:xfrm>
          <a:off x="14351000" y="2862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304800</xdr:colOff>
      <xdr:row>15</xdr:row>
      <xdr:rowOff>59516</xdr:rowOff>
    </xdr:from>
    <xdr:ext cx="762000" cy="259045"/>
    <xdr:sp macro="" textlink="">
      <xdr:nvSpPr>
        <xdr:cNvPr id="461" name="テキスト ボックス 460"/>
        <xdr:cNvSpPr txBox="1"/>
      </xdr:nvSpPr>
      <xdr:spPr>
        <a:xfrm>
          <a:off x="14020800" y="263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68389</xdr:rowOff>
    </xdr:from>
    <xdr:to>
      <xdr:col>19</xdr:col>
      <xdr:colOff>533400</xdr:colOff>
      <xdr:row>17</xdr:row>
      <xdr:rowOff>169989</xdr:rowOff>
    </xdr:to>
    <xdr:sp macro="" textlink="">
      <xdr:nvSpPr>
        <xdr:cNvPr id="462" name="円/楕円 461"/>
        <xdr:cNvSpPr/>
      </xdr:nvSpPr>
      <xdr:spPr>
        <a:xfrm>
          <a:off x="13462000" y="298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101600</xdr:colOff>
      <xdr:row>16</xdr:row>
      <xdr:rowOff>8716</xdr:rowOff>
    </xdr:from>
    <xdr:ext cx="762000" cy="259045"/>
    <xdr:sp macro="" textlink="">
      <xdr:nvSpPr>
        <xdr:cNvPr id="463" name="テキスト ボックス 462"/>
        <xdr:cNvSpPr txBox="1"/>
      </xdr:nvSpPr>
      <xdr:spPr>
        <a:xfrm>
          <a:off x="13131800" y="2751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三重県松阪市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169,444
165,509
623.77
59,939,441
58,582,909
1,123,945
40,405,275
47,834,606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lnSpc>
              <a:spcPts val="1300"/>
            </a:lnSpc>
          </a:pPr>
          <a:r>
            <a:rPr kumimoji="1" lang="en-US" altLang="ja-JP" sz="1100" b="1">
              <a:solidFill>
                <a:srgbClr val="000000"/>
              </a:solidFill>
              <a:latin typeface="ＭＳ ゴシック"/>
            </a:rPr>
            <a:t>-
-
6.3
1.9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lnSpc>
              <a:spcPts val="1300"/>
            </a:lnSpc>
          </a:pPr>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64560"/>
    <xdr:sp macro="" textlink="">
      <xdr:nvSpPr>
        <xdr:cNvPr id="32" name="テキスト ボックス 31"/>
        <xdr:cNvSpPr txBox="1"/>
      </xdr:nvSpPr>
      <xdr:spPr>
        <a:xfrm>
          <a:off x="698500"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endParaRPr lang="ja-JP" altLang="en-US"/>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500"/>
            </a:lnSpc>
            <a:spcBef>
              <a:spcPts val="0"/>
            </a:spcBef>
            <a:spcAft>
              <a:spcPts val="0"/>
            </a:spcAft>
            <a:buClrTx/>
            <a:buSzTx/>
            <a:buFontTx/>
            <a:buNone/>
            <a:tabLst/>
            <a:defRPr/>
          </a:pPr>
          <a:r>
            <a:rPr lang="ja-JP" altLang="en-US" sz="1300" b="0" i="0" baseline="0">
              <a:solidFill>
                <a:schemeClr val="dk1"/>
              </a:solidFill>
              <a:latin typeface="+mn-lt"/>
              <a:ea typeface="+mn-ea"/>
              <a:cs typeface="+mn-cs"/>
            </a:rPr>
            <a:t>　</a:t>
          </a:r>
          <a:r>
            <a:rPr lang="en-US" sz="1300" b="0" i="0" baseline="0">
              <a:solidFill>
                <a:schemeClr val="dk1"/>
              </a:solidFill>
              <a:latin typeface="+mn-lt"/>
              <a:ea typeface="+mn-ea"/>
              <a:cs typeface="+mn-cs"/>
            </a:rPr>
            <a:t>2</a:t>
          </a:r>
          <a:r>
            <a:rPr lang="en-US" altLang="ja-JP" sz="1300" b="0" i="0" baseline="0">
              <a:solidFill>
                <a:schemeClr val="dk1"/>
              </a:solidFill>
              <a:latin typeface="+mn-lt"/>
              <a:ea typeface="+mn-ea"/>
              <a:cs typeface="+mn-cs"/>
            </a:rPr>
            <a:t>5</a:t>
          </a:r>
          <a:r>
            <a:rPr lang="ja-JP" altLang="en-US" sz="1300" b="0" i="0" baseline="0">
              <a:solidFill>
                <a:schemeClr val="dk1"/>
              </a:solidFill>
              <a:latin typeface="+mn-lt"/>
              <a:ea typeface="+mn-ea"/>
              <a:cs typeface="+mn-cs"/>
            </a:rPr>
            <a:t>年度は定年退職者がピークの状況にあり、人件費に係る退職手当の割合も高い水準で推移した（</a:t>
          </a:r>
          <a:r>
            <a:rPr lang="en-US" altLang="ja-JP" sz="1300" b="0" i="0" baseline="0">
              <a:solidFill>
                <a:schemeClr val="dk1"/>
              </a:solidFill>
              <a:latin typeface="+mn-lt"/>
              <a:ea typeface="+mn-ea"/>
              <a:cs typeface="+mn-cs"/>
            </a:rPr>
            <a:t>36</a:t>
          </a:r>
          <a:r>
            <a:rPr lang="ja-JP" altLang="en-US" sz="1300" b="0" i="0" baseline="0">
              <a:solidFill>
                <a:schemeClr val="dk1"/>
              </a:solidFill>
              <a:latin typeface="+mn-lt"/>
              <a:ea typeface="+mn-ea"/>
              <a:cs typeface="+mn-cs"/>
            </a:rPr>
            <a:t>人→</a:t>
          </a:r>
          <a:r>
            <a:rPr lang="en-US" altLang="ja-JP" sz="1300" b="0" i="0" baseline="0">
              <a:solidFill>
                <a:schemeClr val="dk1"/>
              </a:solidFill>
              <a:latin typeface="+mn-lt"/>
              <a:ea typeface="+mn-ea"/>
              <a:cs typeface="+mn-cs"/>
            </a:rPr>
            <a:t>52</a:t>
          </a:r>
          <a:r>
            <a:rPr lang="ja-JP" altLang="en-US" sz="1300" b="0" i="0" baseline="0">
              <a:solidFill>
                <a:schemeClr val="dk1"/>
              </a:solidFill>
              <a:latin typeface="+mn-lt"/>
              <a:ea typeface="+mn-ea"/>
              <a:cs typeface="+mn-cs"/>
            </a:rPr>
            <a:t>人：</a:t>
          </a:r>
          <a:r>
            <a:rPr lang="en-US" altLang="ja-JP" sz="1300" b="0" i="0" baseline="0">
              <a:solidFill>
                <a:schemeClr val="dk1"/>
              </a:solidFill>
              <a:latin typeface="+mn-lt"/>
              <a:ea typeface="+mn-ea"/>
              <a:cs typeface="+mn-cs"/>
            </a:rPr>
            <a:t>9.9</a:t>
          </a:r>
          <a:r>
            <a:rPr lang="ja-JP" altLang="en-US" sz="1300" b="0" i="0" baseline="0">
              <a:solidFill>
                <a:schemeClr val="dk1"/>
              </a:solidFill>
              <a:latin typeface="+mn-lt"/>
              <a:ea typeface="+mn-ea"/>
              <a:cs typeface="+mn-cs"/>
            </a:rPr>
            <a:t>億円→</a:t>
          </a:r>
          <a:r>
            <a:rPr lang="en-US" altLang="ja-JP" sz="1300" b="0" i="0" baseline="0">
              <a:solidFill>
                <a:schemeClr val="dk1"/>
              </a:solidFill>
              <a:latin typeface="+mn-lt"/>
              <a:ea typeface="+mn-ea"/>
              <a:cs typeface="+mn-cs"/>
            </a:rPr>
            <a:t>13.2</a:t>
          </a:r>
          <a:r>
            <a:rPr lang="ja-JP" altLang="en-US" sz="1300" b="0" i="0" baseline="0">
              <a:solidFill>
                <a:schemeClr val="dk1"/>
              </a:solidFill>
              <a:latin typeface="+mn-lt"/>
              <a:ea typeface="+mn-ea"/>
              <a:cs typeface="+mn-cs"/>
            </a:rPr>
            <a:t>億円）。また類似団体と比較した場合、人件費の比率は低くなっているが、要因として、し尿処理業務・消防業務等を一部事務組合で行っていることがある。今後も諸手当の見直し、時間外勤務の抑制を図りつつ、同時に効率的な事務の運営に向けて取り組んでいく。</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121557</xdr:rowOff>
    </xdr:from>
    <xdr:to>
      <xdr:col>7</xdr:col>
      <xdr:colOff>15875</xdr:colOff>
      <xdr:row>36</xdr:row>
      <xdr:rowOff>143328</xdr:rowOff>
    </xdr:to>
    <xdr:cxnSp macro="">
      <xdr:nvCxnSpPr>
        <xdr:cNvPr id="67" name="直線コネクタ 66"/>
        <xdr:cNvCxnSpPr/>
      </xdr:nvCxnSpPr>
      <xdr:spPr>
        <a:xfrm flipV="1">
          <a:off x="3987800" y="6293757"/>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8"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36</xdr:row>
      <xdr:rowOff>67128</xdr:rowOff>
    </xdr:from>
    <xdr:to>
      <xdr:col>5</xdr:col>
      <xdr:colOff>549275</xdr:colOff>
      <xdr:row>36</xdr:row>
      <xdr:rowOff>143328</xdr:rowOff>
    </xdr:to>
    <xdr:cxnSp macro="">
      <xdr:nvCxnSpPr>
        <xdr:cNvPr id="70" name="直線コネクタ 69"/>
        <xdr:cNvCxnSpPr/>
      </xdr:nvCxnSpPr>
      <xdr:spPr>
        <a:xfrm>
          <a:off x="3098800" y="6239328"/>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38</xdr:row>
      <xdr:rowOff>21062</xdr:rowOff>
    </xdr:from>
    <xdr:ext cx="736600" cy="259045"/>
    <xdr:sp macro="" textlink="">
      <xdr:nvSpPr>
        <xdr:cNvPr id="72" name="テキスト ボックス 71"/>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67128</xdr:rowOff>
    </xdr:from>
    <xdr:to>
      <xdr:col>4</xdr:col>
      <xdr:colOff>346075</xdr:colOff>
      <xdr:row>36</xdr:row>
      <xdr:rowOff>99786</xdr:rowOff>
    </xdr:to>
    <xdr:cxnSp macro="">
      <xdr:nvCxnSpPr>
        <xdr:cNvPr id="73" name="直線コネクタ 72"/>
        <xdr:cNvCxnSpPr/>
      </xdr:nvCxnSpPr>
      <xdr:spPr>
        <a:xfrm flipV="1">
          <a:off x="2209800" y="62393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38</xdr:row>
      <xdr:rowOff>97262</xdr:rowOff>
    </xdr:from>
    <xdr:ext cx="762000" cy="259045"/>
    <xdr:sp macro="" textlink="">
      <xdr:nvSpPr>
        <xdr:cNvPr id="75" name="テキスト ボックス 74"/>
        <xdr:cNvSpPr txBox="1"/>
      </xdr:nvSpPr>
      <xdr:spPr>
        <a:xfrm>
          <a:off x="2717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99786</xdr:rowOff>
    </xdr:from>
    <xdr:to>
      <xdr:col>3</xdr:col>
      <xdr:colOff>142875</xdr:colOff>
      <xdr:row>37</xdr:row>
      <xdr:rowOff>124278</xdr:rowOff>
    </xdr:to>
    <xdr:cxnSp macro="">
      <xdr:nvCxnSpPr>
        <xdr:cNvPr id="76" name="直線コネクタ 75"/>
        <xdr:cNvCxnSpPr/>
      </xdr:nvCxnSpPr>
      <xdr:spPr>
        <a:xfrm flipV="1">
          <a:off x="1320800" y="6271986"/>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37</xdr:row>
      <xdr:rowOff>138084</xdr:rowOff>
    </xdr:from>
    <xdr:ext cx="762000" cy="259045"/>
    <xdr:sp macro="" textlink="">
      <xdr:nvSpPr>
        <xdr:cNvPr id="78" name="テキスト ボックス 77"/>
        <xdr:cNvSpPr txBox="1"/>
      </xdr:nvSpPr>
      <xdr:spPr>
        <a:xfrm>
          <a:off x="1828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38</xdr:row>
      <xdr:rowOff>151692</xdr:rowOff>
    </xdr:from>
    <xdr:ext cx="762000" cy="259045"/>
    <xdr:sp macro="" textlink="">
      <xdr:nvSpPr>
        <xdr:cNvPr id="80" name="テキスト ボックス 79"/>
        <xdr:cNvSpPr txBox="1"/>
      </xdr:nvSpPr>
      <xdr:spPr>
        <a:xfrm>
          <a:off x="939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86" name="円/楕円 85"/>
        <xdr:cNvSpPr/>
      </xdr:nvSpPr>
      <xdr:spPr>
        <a:xfrm>
          <a:off x="47752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35</xdr:row>
      <xdr:rowOff>87284</xdr:rowOff>
    </xdr:from>
    <xdr:ext cx="762000" cy="259045"/>
    <xdr:sp macro="" textlink="">
      <xdr:nvSpPr>
        <xdr:cNvPr id="87" name="人件費該当値テキスト"/>
        <xdr:cNvSpPr txBox="1"/>
      </xdr:nvSpPr>
      <xdr:spPr>
        <a:xfrm>
          <a:off x="49149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92528</xdr:rowOff>
    </xdr:from>
    <xdr:to>
      <xdr:col>5</xdr:col>
      <xdr:colOff>600075</xdr:colOff>
      <xdr:row>37</xdr:row>
      <xdr:rowOff>22678</xdr:rowOff>
    </xdr:to>
    <xdr:sp macro="" textlink="">
      <xdr:nvSpPr>
        <xdr:cNvPr id="88" name="円/楕円 87"/>
        <xdr:cNvSpPr/>
      </xdr:nvSpPr>
      <xdr:spPr>
        <a:xfrm>
          <a:off x="3937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35</xdr:row>
      <xdr:rowOff>32855</xdr:rowOff>
    </xdr:from>
    <xdr:ext cx="736600" cy="259045"/>
    <xdr:sp macro="" textlink="">
      <xdr:nvSpPr>
        <xdr:cNvPr id="89" name="テキスト ボックス 88"/>
        <xdr:cNvSpPr txBox="1"/>
      </xdr:nvSpPr>
      <xdr:spPr>
        <a:xfrm>
          <a:off x="3606800" y="6033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16328</xdr:rowOff>
    </xdr:from>
    <xdr:to>
      <xdr:col>4</xdr:col>
      <xdr:colOff>396875</xdr:colOff>
      <xdr:row>36</xdr:row>
      <xdr:rowOff>117928</xdr:rowOff>
    </xdr:to>
    <xdr:sp macro="" textlink="">
      <xdr:nvSpPr>
        <xdr:cNvPr id="90" name="円/楕円 89"/>
        <xdr:cNvSpPr/>
      </xdr:nvSpPr>
      <xdr:spPr>
        <a:xfrm>
          <a:off x="3048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34</xdr:row>
      <xdr:rowOff>128105</xdr:rowOff>
    </xdr:from>
    <xdr:ext cx="762000" cy="259045"/>
    <xdr:sp macro="" textlink="">
      <xdr:nvSpPr>
        <xdr:cNvPr id="91" name="テキスト ボックス 90"/>
        <xdr:cNvSpPr txBox="1"/>
      </xdr:nvSpPr>
      <xdr:spPr>
        <a:xfrm>
          <a:off x="2717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48986</xdr:rowOff>
    </xdr:from>
    <xdr:to>
      <xdr:col>3</xdr:col>
      <xdr:colOff>193675</xdr:colOff>
      <xdr:row>36</xdr:row>
      <xdr:rowOff>150586</xdr:rowOff>
    </xdr:to>
    <xdr:sp macro="" textlink="">
      <xdr:nvSpPr>
        <xdr:cNvPr id="92" name="円/楕円 91"/>
        <xdr:cNvSpPr/>
      </xdr:nvSpPr>
      <xdr:spPr>
        <a:xfrm>
          <a:off x="2159000" y="6221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34</xdr:row>
      <xdr:rowOff>160763</xdr:rowOff>
    </xdr:from>
    <xdr:ext cx="762000" cy="259045"/>
    <xdr:sp macro="" textlink="">
      <xdr:nvSpPr>
        <xdr:cNvPr id="93" name="テキスト ボックス 92"/>
        <xdr:cNvSpPr txBox="1"/>
      </xdr:nvSpPr>
      <xdr:spPr>
        <a:xfrm>
          <a:off x="1828800" y="599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73478</xdr:rowOff>
    </xdr:from>
    <xdr:to>
      <xdr:col>1</xdr:col>
      <xdr:colOff>676275</xdr:colOff>
      <xdr:row>38</xdr:row>
      <xdr:rowOff>3628</xdr:rowOff>
    </xdr:to>
    <xdr:sp macro="" textlink="">
      <xdr:nvSpPr>
        <xdr:cNvPr id="94" name="円/楕円 93"/>
        <xdr:cNvSpPr/>
      </xdr:nvSpPr>
      <xdr:spPr>
        <a:xfrm>
          <a:off x="1270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36</xdr:row>
      <xdr:rowOff>13805</xdr:rowOff>
    </xdr:from>
    <xdr:ext cx="762000" cy="259045"/>
    <xdr:sp macro="" textlink="">
      <xdr:nvSpPr>
        <xdr:cNvPr id="95" name="テキスト ボックス 94"/>
        <xdr:cNvSpPr txBox="1"/>
      </xdr:nvSpPr>
      <xdr:spPr>
        <a:xfrm>
          <a:off x="939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lnSpc>
              <a:spcPts val="1500"/>
            </a:lnSpc>
          </a:pPr>
          <a:r>
            <a:rPr lang="ja-JP" altLang="ja-JP" sz="1300" b="0" i="0" baseline="0">
              <a:solidFill>
                <a:sysClr val="windowText" lastClr="000000"/>
              </a:solidFill>
              <a:latin typeface="+mn-lt"/>
              <a:ea typeface="+mn-ea"/>
              <a:cs typeface="+mn-cs"/>
            </a:rPr>
            <a:t>平成</a:t>
          </a:r>
          <a:r>
            <a:rPr lang="en-US" altLang="ja-JP" sz="1300" b="0" i="0" baseline="0">
              <a:solidFill>
                <a:sysClr val="windowText" lastClr="000000"/>
              </a:solidFill>
              <a:latin typeface="+mn-lt"/>
              <a:ea typeface="+mn-ea"/>
              <a:cs typeface="+mn-cs"/>
            </a:rPr>
            <a:t>25</a:t>
          </a:r>
          <a:r>
            <a:rPr lang="ja-JP" altLang="ja-JP" sz="1300" b="0" i="0" baseline="0">
              <a:solidFill>
                <a:sysClr val="windowText" lastClr="000000"/>
              </a:solidFill>
              <a:latin typeface="+mn-lt"/>
              <a:ea typeface="+mn-ea"/>
              <a:cs typeface="+mn-cs"/>
            </a:rPr>
            <a:t>年度は、平成</a:t>
          </a:r>
          <a:r>
            <a:rPr lang="en-US" altLang="ja-JP" sz="1300" b="0" i="0" baseline="0">
              <a:solidFill>
                <a:sysClr val="windowText" lastClr="000000"/>
              </a:solidFill>
              <a:latin typeface="+mn-lt"/>
              <a:ea typeface="+mn-ea"/>
              <a:cs typeface="+mn-cs"/>
            </a:rPr>
            <a:t>24</a:t>
          </a:r>
          <a:r>
            <a:rPr lang="ja-JP" altLang="ja-JP" sz="1300" b="0" i="0" baseline="0">
              <a:solidFill>
                <a:sysClr val="windowText" lastClr="000000"/>
              </a:solidFill>
              <a:latin typeface="+mn-lt"/>
              <a:ea typeface="+mn-ea"/>
              <a:cs typeface="+mn-cs"/>
            </a:rPr>
            <a:t>年度に比べ、</a:t>
          </a:r>
          <a:r>
            <a:rPr lang="ja-JP" altLang="en-US" sz="1300" b="0" i="0" baseline="0">
              <a:solidFill>
                <a:sysClr val="windowText" lastClr="000000"/>
              </a:solidFill>
              <a:latin typeface="+mn-lt"/>
              <a:ea typeface="+mn-ea"/>
              <a:cs typeface="+mn-cs"/>
            </a:rPr>
            <a:t>委託料が減少したものの賃金、需用費、旅費、その他の増により、</a:t>
          </a:r>
          <a:r>
            <a:rPr lang="ja-JP" altLang="ja-JP" sz="1300" b="0" i="0" baseline="0">
              <a:solidFill>
                <a:sysClr val="windowText" lastClr="000000"/>
              </a:solidFill>
              <a:latin typeface="+mn-lt"/>
              <a:ea typeface="+mn-ea"/>
              <a:cs typeface="+mn-cs"/>
            </a:rPr>
            <a:t>物件費にかかる経常収支比率は増加した。いわゆる合併による普通交付税の算定の特例の終了も見据え、施設の見直しを中心に、引き続き物件費の抑制に努める。</a:t>
          </a:r>
          <a:endParaRPr lang="ja-JP" altLang="ja-JP" sz="1300" b="0" i="0">
            <a:solidFill>
              <a:sysClr val="windowText" lastClr="000000"/>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29845</xdr:rowOff>
    </xdr:from>
    <xdr:to>
      <xdr:col>24</xdr:col>
      <xdr:colOff>31750</xdr:colOff>
      <xdr:row>15</xdr:row>
      <xdr:rowOff>41275</xdr:rowOff>
    </xdr:to>
    <xdr:cxnSp macro="">
      <xdr:nvCxnSpPr>
        <xdr:cNvPr id="124" name="直線コネクタ 123"/>
        <xdr:cNvCxnSpPr/>
      </xdr:nvCxnSpPr>
      <xdr:spPr>
        <a:xfrm>
          <a:off x="15671800" y="260159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15</xdr:row>
      <xdr:rowOff>12700</xdr:rowOff>
    </xdr:from>
    <xdr:to>
      <xdr:col>22</xdr:col>
      <xdr:colOff>565150</xdr:colOff>
      <xdr:row>15</xdr:row>
      <xdr:rowOff>29845</xdr:rowOff>
    </xdr:to>
    <xdr:cxnSp macro="">
      <xdr:nvCxnSpPr>
        <xdr:cNvPr id="127" name="直線コネクタ 126"/>
        <xdr:cNvCxnSpPr/>
      </xdr:nvCxnSpPr>
      <xdr:spPr>
        <a:xfrm>
          <a:off x="14782800" y="25844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16</xdr:row>
      <xdr:rowOff>8272</xdr:rowOff>
    </xdr:from>
    <xdr:ext cx="736600" cy="259045"/>
    <xdr:sp macro="" textlink="">
      <xdr:nvSpPr>
        <xdr:cNvPr id="129" name="テキスト ボックス 128"/>
        <xdr:cNvSpPr txBox="1"/>
      </xdr:nvSpPr>
      <xdr:spPr>
        <a:xfrm>
          <a:off x="15290800" y="27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12700</xdr:rowOff>
    </xdr:from>
    <xdr:to>
      <xdr:col>21</xdr:col>
      <xdr:colOff>361950</xdr:colOff>
      <xdr:row>15</xdr:row>
      <xdr:rowOff>29845</xdr:rowOff>
    </xdr:to>
    <xdr:cxnSp macro="">
      <xdr:nvCxnSpPr>
        <xdr:cNvPr id="130" name="直線コネクタ 129"/>
        <xdr:cNvCxnSpPr/>
      </xdr:nvCxnSpPr>
      <xdr:spPr>
        <a:xfrm flipV="1">
          <a:off x="13893800" y="25844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15</xdr:row>
      <xdr:rowOff>156862</xdr:rowOff>
    </xdr:from>
    <xdr:ext cx="762000" cy="259045"/>
    <xdr:sp macro="" textlink="">
      <xdr:nvSpPr>
        <xdr:cNvPr id="132" name="テキスト ボックス 131"/>
        <xdr:cNvSpPr txBox="1"/>
      </xdr:nvSpPr>
      <xdr:spPr>
        <a:xfrm>
          <a:off x="14401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29845</xdr:rowOff>
    </xdr:from>
    <xdr:to>
      <xdr:col>20</xdr:col>
      <xdr:colOff>158750</xdr:colOff>
      <xdr:row>15</xdr:row>
      <xdr:rowOff>29845</xdr:rowOff>
    </xdr:to>
    <xdr:cxnSp macro="">
      <xdr:nvCxnSpPr>
        <xdr:cNvPr id="133" name="直線コネクタ 132"/>
        <xdr:cNvCxnSpPr/>
      </xdr:nvCxnSpPr>
      <xdr:spPr>
        <a:xfrm>
          <a:off x="13004800" y="26015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161925</xdr:rowOff>
    </xdr:from>
    <xdr:to>
      <xdr:col>24</xdr:col>
      <xdr:colOff>82550</xdr:colOff>
      <xdr:row>15</xdr:row>
      <xdr:rowOff>92075</xdr:rowOff>
    </xdr:to>
    <xdr:sp macro="" textlink="">
      <xdr:nvSpPr>
        <xdr:cNvPr id="143" name="円/楕円 142"/>
        <xdr:cNvSpPr/>
      </xdr:nvSpPr>
      <xdr:spPr>
        <a:xfrm>
          <a:off x="16459200" y="256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14</xdr:row>
      <xdr:rowOff>7002</xdr:rowOff>
    </xdr:from>
    <xdr:ext cx="762000" cy="259045"/>
    <xdr:sp macro="" textlink="">
      <xdr:nvSpPr>
        <xdr:cNvPr id="144" name="物件費該当値テキスト"/>
        <xdr:cNvSpPr txBox="1"/>
      </xdr:nvSpPr>
      <xdr:spPr>
        <a:xfrm>
          <a:off x="16598900" y="2407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150495</xdr:rowOff>
    </xdr:from>
    <xdr:to>
      <xdr:col>22</xdr:col>
      <xdr:colOff>615950</xdr:colOff>
      <xdr:row>15</xdr:row>
      <xdr:rowOff>80645</xdr:rowOff>
    </xdr:to>
    <xdr:sp macro="" textlink="">
      <xdr:nvSpPr>
        <xdr:cNvPr id="145" name="円/楕円 144"/>
        <xdr:cNvSpPr/>
      </xdr:nvSpPr>
      <xdr:spPr>
        <a:xfrm>
          <a:off x="15621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13</xdr:row>
      <xdr:rowOff>90822</xdr:rowOff>
    </xdr:from>
    <xdr:ext cx="736600" cy="259045"/>
    <xdr:sp macro="" textlink="">
      <xdr:nvSpPr>
        <xdr:cNvPr id="146" name="テキスト ボックス 145"/>
        <xdr:cNvSpPr txBox="1"/>
      </xdr:nvSpPr>
      <xdr:spPr>
        <a:xfrm>
          <a:off x="15290800" y="2319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133350</xdr:rowOff>
    </xdr:from>
    <xdr:to>
      <xdr:col>21</xdr:col>
      <xdr:colOff>412750</xdr:colOff>
      <xdr:row>15</xdr:row>
      <xdr:rowOff>63500</xdr:rowOff>
    </xdr:to>
    <xdr:sp macro="" textlink="">
      <xdr:nvSpPr>
        <xdr:cNvPr id="147" name="円/楕円 146"/>
        <xdr:cNvSpPr/>
      </xdr:nvSpPr>
      <xdr:spPr>
        <a:xfrm>
          <a:off x="14732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13</xdr:row>
      <xdr:rowOff>73677</xdr:rowOff>
    </xdr:from>
    <xdr:ext cx="762000" cy="259045"/>
    <xdr:sp macro="" textlink="">
      <xdr:nvSpPr>
        <xdr:cNvPr id="148" name="テキスト ボックス 147"/>
        <xdr:cNvSpPr txBox="1"/>
      </xdr:nvSpPr>
      <xdr:spPr>
        <a:xfrm>
          <a:off x="14401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150495</xdr:rowOff>
    </xdr:from>
    <xdr:to>
      <xdr:col>20</xdr:col>
      <xdr:colOff>209550</xdr:colOff>
      <xdr:row>15</xdr:row>
      <xdr:rowOff>80645</xdr:rowOff>
    </xdr:to>
    <xdr:sp macro="" textlink="">
      <xdr:nvSpPr>
        <xdr:cNvPr id="149" name="円/楕円 148"/>
        <xdr:cNvSpPr/>
      </xdr:nvSpPr>
      <xdr:spPr>
        <a:xfrm>
          <a:off x="13843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15</xdr:row>
      <xdr:rowOff>65422</xdr:rowOff>
    </xdr:from>
    <xdr:ext cx="762000" cy="259045"/>
    <xdr:sp macro="" textlink="">
      <xdr:nvSpPr>
        <xdr:cNvPr id="150" name="テキスト ボックス 149"/>
        <xdr:cNvSpPr txBox="1"/>
      </xdr:nvSpPr>
      <xdr:spPr>
        <a:xfrm>
          <a:off x="13512800" y="263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150495</xdr:rowOff>
    </xdr:from>
    <xdr:to>
      <xdr:col>19</xdr:col>
      <xdr:colOff>6350</xdr:colOff>
      <xdr:row>15</xdr:row>
      <xdr:rowOff>80645</xdr:rowOff>
    </xdr:to>
    <xdr:sp macro="" textlink="">
      <xdr:nvSpPr>
        <xdr:cNvPr id="151" name="円/楕円 150"/>
        <xdr:cNvSpPr/>
      </xdr:nvSpPr>
      <xdr:spPr>
        <a:xfrm>
          <a:off x="12954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15</xdr:row>
      <xdr:rowOff>65422</xdr:rowOff>
    </xdr:from>
    <xdr:ext cx="762000" cy="259045"/>
    <xdr:sp macro="" textlink="">
      <xdr:nvSpPr>
        <xdr:cNvPr id="152" name="テキスト ボックス 151"/>
        <xdr:cNvSpPr txBox="1"/>
      </xdr:nvSpPr>
      <xdr:spPr>
        <a:xfrm>
          <a:off x="12623800" y="263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500"/>
            </a:lnSpc>
            <a:spcBef>
              <a:spcPts val="0"/>
            </a:spcBef>
            <a:spcAft>
              <a:spcPts val="0"/>
            </a:spcAft>
            <a:buClrTx/>
            <a:buSzTx/>
            <a:buFontTx/>
            <a:buNone/>
            <a:tabLst/>
            <a:defRPr/>
          </a:pPr>
          <a:r>
            <a:rPr lang="ja-JP" altLang="ja-JP" sz="1300" b="0" i="0" baseline="0">
              <a:solidFill>
                <a:sysClr val="windowText" lastClr="000000"/>
              </a:solidFill>
              <a:latin typeface="+mn-lt"/>
              <a:ea typeface="+mn-ea"/>
              <a:cs typeface="+mn-cs"/>
            </a:rPr>
            <a:t>平成</a:t>
          </a:r>
          <a:r>
            <a:rPr lang="en-US" altLang="ja-JP" sz="1300" b="0" i="0" baseline="0">
              <a:solidFill>
                <a:sysClr val="windowText" lastClr="000000"/>
              </a:solidFill>
              <a:latin typeface="+mn-lt"/>
              <a:ea typeface="+mn-ea"/>
              <a:cs typeface="+mn-cs"/>
            </a:rPr>
            <a:t>25</a:t>
          </a:r>
          <a:r>
            <a:rPr lang="ja-JP" altLang="ja-JP" sz="1300" b="0" i="0" baseline="0">
              <a:solidFill>
                <a:sysClr val="windowText" lastClr="000000"/>
              </a:solidFill>
              <a:latin typeface="+mn-lt"/>
              <a:ea typeface="+mn-ea"/>
              <a:cs typeface="+mn-cs"/>
            </a:rPr>
            <a:t>年度の経常的な扶助費は、平成</a:t>
          </a:r>
          <a:r>
            <a:rPr lang="en-US" altLang="ja-JP" sz="1300" b="0" i="0" baseline="0">
              <a:solidFill>
                <a:sysClr val="windowText" lastClr="000000"/>
              </a:solidFill>
              <a:latin typeface="+mn-lt"/>
              <a:ea typeface="+mn-ea"/>
              <a:cs typeface="+mn-cs"/>
            </a:rPr>
            <a:t>24</a:t>
          </a:r>
          <a:r>
            <a:rPr lang="ja-JP" altLang="ja-JP" sz="1300" b="0" i="0" baseline="0">
              <a:solidFill>
                <a:sysClr val="windowText" lastClr="000000"/>
              </a:solidFill>
              <a:latin typeface="+mn-lt"/>
              <a:ea typeface="+mn-ea"/>
              <a:cs typeface="+mn-cs"/>
            </a:rPr>
            <a:t>年度とそれほど大きな動きはないが、生活保護費に係る特定財源が交付</a:t>
          </a:r>
          <a:r>
            <a:rPr lang="ja-JP" altLang="en-US" sz="1300" b="0" i="0" baseline="0">
              <a:solidFill>
                <a:sysClr val="windowText" lastClr="000000"/>
              </a:solidFill>
              <a:latin typeface="+mn-lt"/>
              <a:ea typeface="+mn-ea"/>
              <a:cs typeface="+mn-cs"/>
            </a:rPr>
            <a:t>増</a:t>
          </a:r>
          <a:r>
            <a:rPr lang="ja-JP" altLang="ja-JP" sz="1300" b="0" i="0" baseline="0">
              <a:solidFill>
                <a:sysClr val="windowText" lastClr="000000"/>
              </a:solidFill>
              <a:latin typeface="+mn-lt"/>
              <a:ea typeface="+mn-ea"/>
              <a:cs typeface="+mn-cs"/>
            </a:rPr>
            <a:t>等となったため、扶助費にかかる経常収支比率は</a:t>
          </a:r>
          <a:r>
            <a:rPr lang="ja-JP" altLang="en-US" sz="1300" b="0" i="0" baseline="0">
              <a:solidFill>
                <a:sysClr val="windowText" lastClr="000000"/>
              </a:solidFill>
              <a:latin typeface="+mn-lt"/>
              <a:ea typeface="+mn-ea"/>
              <a:cs typeface="+mn-cs"/>
            </a:rPr>
            <a:t>減少</a:t>
          </a:r>
          <a:r>
            <a:rPr lang="ja-JP" altLang="ja-JP" sz="1300" b="0" i="0" baseline="0">
              <a:solidFill>
                <a:sysClr val="windowText" lastClr="000000"/>
              </a:solidFill>
              <a:latin typeface="+mn-lt"/>
              <a:ea typeface="+mn-ea"/>
              <a:cs typeface="+mn-cs"/>
            </a:rPr>
            <a:t>した。引き続き、生活保護受給者の自立を促していく。</a:t>
          </a:r>
          <a:endParaRPr lang="ja-JP" altLang="ja-JP" sz="1300" b="0" i="0">
            <a:solidFill>
              <a:sysClr val="windowText" lastClr="000000"/>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xdr:rowOff>
    </xdr:from>
    <xdr:to>
      <xdr:col>7</xdr:col>
      <xdr:colOff>15875</xdr:colOff>
      <xdr:row>55</xdr:row>
      <xdr:rowOff>107950</xdr:rowOff>
    </xdr:to>
    <xdr:cxnSp macro="">
      <xdr:nvCxnSpPr>
        <xdr:cNvPr id="185" name="直線コネクタ 184"/>
        <xdr:cNvCxnSpPr/>
      </xdr:nvCxnSpPr>
      <xdr:spPr>
        <a:xfrm flipV="1">
          <a:off x="3987800" y="94424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54</xdr:row>
      <xdr:rowOff>165100</xdr:rowOff>
    </xdr:from>
    <xdr:to>
      <xdr:col>5</xdr:col>
      <xdr:colOff>549275</xdr:colOff>
      <xdr:row>55</xdr:row>
      <xdr:rowOff>107950</xdr:rowOff>
    </xdr:to>
    <xdr:cxnSp macro="">
      <xdr:nvCxnSpPr>
        <xdr:cNvPr id="188" name="直線コネクタ 187"/>
        <xdr:cNvCxnSpPr/>
      </xdr:nvCxnSpPr>
      <xdr:spPr>
        <a:xfrm>
          <a:off x="3098800" y="9423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57</xdr:row>
      <xdr:rowOff>105427</xdr:rowOff>
    </xdr:from>
    <xdr:ext cx="736600" cy="259045"/>
    <xdr:sp macro="" textlink="">
      <xdr:nvSpPr>
        <xdr:cNvPr id="190" name="テキスト ボックス 189"/>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31750</xdr:rowOff>
    </xdr:to>
    <xdr:cxnSp macro="">
      <xdr:nvCxnSpPr>
        <xdr:cNvPr id="191" name="直線コネクタ 190"/>
        <xdr:cNvCxnSpPr/>
      </xdr:nvCxnSpPr>
      <xdr:spPr>
        <a:xfrm flipV="1">
          <a:off x="2209800" y="9423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56</xdr:row>
      <xdr:rowOff>143527</xdr:rowOff>
    </xdr:from>
    <xdr:ext cx="762000" cy="259045"/>
    <xdr:sp macro="" textlink="">
      <xdr:nvSpPr>
        <xdr:cNvPr id="193" name="テキスト ボックス 192"/>
        <xdr:cNvSpPr txBox="1"/>
      </xdr:nvSpPr>
      <xdr:spPr>
        <a:xfrm>
          <a:off x="2717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55</xdr:row>
      <xdr:rowOff>31750</xdr:rowOff>
    </xdr:to>
    <xdr:cxnSp macro="">
      <xdr:nvCxnSpPr>
        <xdr:cNvPr id="194" name="直線コネクタ 193"/>
        <xdr:cNvCxnSpPr/>
      </xdr:nvCxnSpPr>
      <xdr:spPr>
        <a:xfrm>
          <a:off x="1320800" y="92710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5" name="フローチャート : 判断 194"/>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53</xdr:row>
      <xdr:rowOff>54627</xdr:rowOff>
    </xdr:from>
    <xdr:ext cx="762000" cy="259045"/>
    <xdr:sp macro="" textlink="">
      <xdr:nvSpPr>
        <xdr:cNvPr id="196" name="テキスト ボックス 195"/>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7" name="フローチャート : 判断 196"/>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54</xdr:row>
      <xdr:rowOff>67327</xdr:rowOff>
    </xdr:from>
    <xdr:ext cx="762000" cy="259045"/>
    <xdr:sp macro="" textlink="">
      <xdr:nvSpPr>
        <xdr:cNvPr id="198" name="テキスト ボックス 197"/>
        <xdr:cNvSpPr txBox="1"/>
      </xdr:nvSpPr>
      <xdr:spPr>
        <a:xfrm>
          <a:off x="939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133350</xdr:rowOff>
    </xdr:from>
    <xdr:to>
      <xdr:col>7</xdr:col>
      <xdr:colOff>66675</xdr:colOff>
      <xdr:row>55</xdr:row>
      <xdr:rowOff>63500</xdr:rowOff>
    </xdr:to>
    <xdr:sp macro="" textlink="">
      <xdr:nvSpPr>
        <xdr:cNvPr id="204" name="円/楕円 203"/>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53</xdr:row>
      <xdr:rowOff>149877</xdr:rowOff>
    </xdr:from>
    <xdr:ext cx="762000" cy="259045"/>
    <xdr:sp macro="" textlink="">
      <xdr:nvSpPr>
        <xdr:cNvPr id="205" name="扶助費該当値テキスト"/>
        <xdr:cNvSpPr txBox="1"/>
      </xdr:nvSpPr>
      <xdr:spPr>
        <a:xfrm>
          <a:off x="49149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06" name="円/楕円 205"/>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53</xdr:row>
      <xdr:rowOff>168927</xdr:rowOff>
    </xdr:from>
    <xdr:ext cx="736600" cy="259045"/>
    <xdr:sp macro="" textlink="">
      <xdr:nvSpPr>
        <xdr:cNvPr id="207" name="テキスト ボックス 206"/>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08" name="円/楕円 207"/>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53</xdr:row>
      <xdr:rowOff>54627</xdr:rowOff>
    </xdr:from>
    <xdr:ext cx="762000" cy="259045"/>
    <xdr:sp macro="" textlink="">
      <xdr:nvSpPr>
        <xdr:cNvPr id="209" name="テキスト ボックス 208"/>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0" name="円/楕円 209"/>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55</xdr:row>
      <xdr:rowOff>67327</xdr:rowOff>
    </xdr:from>
    <xdr:ext cx="762000" cy="259045"/>
    <xdr:sp macro="" textlink="">
      <xdr:nvSpPr>
        <xdr:cNvPr id="211" name="テキスト ボックス 210"/>
        <xdr:cNvSpPr txBox="1"/>
      </xdr:nvSpPr>
      <xdr:spPr>
        <a:xfrm>
          <a:off x="1828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2" name="円/楕円 211"/>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52</xdr:row>
      <xdr:rowOff>73677</xdr:rowOff>
    </xdr:from>
    <xdr:ext cx="762000" cy="259045"/>
    <xdr:sp macro="" textlink="">
      <xdr:nvSpPr>
        <xdr:cNvPr id="213" name="テキスト ボックス 212"/>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500"/>
            </a:lnSpc>
            <a:spcBef>
              <a:spcPts val="0"/>
            </a:spcBef>
            <a:spcAft>
              <a:spcPts val="0"/>
            </a:spcAft>
            <a:buClrTx/>
            <a:buSzTx/>
            <a:buFontTx/>
            <a:buNone/>
            <a:tabLst/>
            <a:defRPr/>
          </a:pPr>
          <a:r>
            <a:rPr lang="ja-JP" altLang="ja-JP" sz="1300">
              <a:solidFill>
                <a:sysClr val="windowText" lastClr="000000"/>
              </a:solidFill>
              <a:latin typeface="+mn-lt"/>
              <a:ea typeface="+mn-ea"/>
              <a:cs typeface="+mn-cs"/>
            </a:rPr>
            <a:t>超高齢社会への移行を反映し、経常経費充当一般財源額において、なかんずく、後期高齢者医療事業及び介護保険事業への繰出金の増額が顕著であり、平成</a:t>
          </a:r>
          <a:r>
            <a:rPr lang="en-US" altLang="ja-JP" sz="1300">
              <a:solidFill>
                <a:sysClr val="windowText" lastClr="000000"/>
              </a:solidFill>
              <a:latin typeface="+mn-lt"/>
              <a:ea typeface="+mn-ea"/>
              <a:cs typeface="+mn-cs"/>
            </a:rPr>
            <a:t>25</a:t>
          </a:r>
          <a:r>
            <a:rPr lang="ja-JP" altLang="ja-JP" sz="1300">
              <a:solidFill>
                <a:sysClr val="windowText" lastClr="000000"/>
              </a:solidFill>
              <a:latin typeface="+mn-lt"/>
              <a:ea typeface="+mn-ea"/>
              <a:cs typeface="+mn-cs"/>
            </a:rPr>
            <a:t>年度は平成</a:t>
          </a:r>
          <a:r>
            <a:rPr lang="en-US" altLang="ja-JP" sz="1300">
              <a:solidFill>
                <a:sysClr val="windowText" lastClr="000000"/>
              </a:solidFill>
              <a:latin typeface="+mn-lt"/>
              <a:ea typeface="+mn-ea"/>
              <a:cs typeface="+mn-cs"/>
            </a:rPr>
            <a:t>24</a:t>
          </a:r>
          <a:r>
            <a:rPr lang="ja-JP" altLang="ja-JP" sz="1300">
              <a:solidFill>
                <a:sysClr val="windowText" lastClr="000000"/>
              </a:solidFill>
              <a:latin typeface="+mn-lt"/>
              <a:ea typeface="+mn-ea"/>
              <a:cs typeface="+mn-cs"/>
            </a:rPr>
            <a:t>年度に比べ</a:t>
          </a:r>
          <a:r>
            <a:rPr lang="en-US" altLang="ja-JP" sz="1300">
              <a:solidFill>
                <a:sysClr val="windowText" lastClr="000000"/>
              </a:solidFill>
              <a:latin typeface="+mn-lt"/>
              <a:ea typeface="+mn-ea"/>
              <a:cs typeface="+mn-cs"/>
            </a:rPr>
            <a:t>1.7</a:t>
          </a:r>
          <a:r>
            <a:rPr lang="ja-JP" altLang="ja-JP" sz="1300">
              <a:solidFill>
                <a:sysClr val="windowText" lastClr="000000"/>
              </a:solidFill>
              <a:latin typeface="+mn-lt"/>
              <a:ea typeface="+mn-ea"/>
              <a:cs typeface="+mn-cs"/>
            </a:rPr>
            <a:t>億円程度増加している。後期高齢者医療事業及び介護保険事業への繰出金の増額は今後も避けられないと考えられることから、他の経常経費の抑制に努める。</a:t>
          </a:r>
          <a:endParaRPr lang="ja-JP" altLang="ja-JP" sz="1300" b="0" i="0">
            <a:solidFill>
              <a:sysClr val="windowText" lastClr="000000"/>
            </a:solidFill>
            <a:latin typeface="+mn-lt"/>
            <a:ea typeface="+mn-ea"/>
            <a:cs typeface="+mn-cs"/>
          </a:endParaRPr>
        </a:p>
        <a:p>
          <a:pPr algn="l"/>
          <a:endParaRPr kumimoji="1" lang="ja-JP" altLang="en-US" sz="1300">
            <a:solidFill>
              <a:sysClr val="windowText" lastClr="000000"/>
            </a:solidFill>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152400</xdr:rowOff>
    </xdr:from>
    <xdr:to>
      <xdr:col>24</xdr:col>
      <xdr:colOff>31750</xdr:colOff>
      <xdr:row>59</xdr:row>
      <xdr:rowOff>44450</xdr:rowOff>
    </xdr:to>
    <xdr:cxnSp macro="">
      <xdr:nvCxnSpPr>
        <xdr:cNvPr id="246" name="直線コネクタ 245"/>
        <xdr:cNvCxnSpPr/>
      </xdr:nvCxnSpPr>
      <xdr:spPr>
        <a:xfrm>
          <a:off x="15671800" y="100965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7"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58</xdr:row>
      <xdr:rowOff>114300</xdr:rowOff>
    </xdr:from>
    <xdr:to>
      <xdr:col>22</xdr:col>
      <xdr:colOff>565150</xdr:colOff>
      <xdr:row>58</xdr:row>
      <xdr:rowOff>152400</xdr:rowOff>
    </xdr:to>
    <xdr:cxnSp macro="">
      <xdr:nvCxnSpPr>
        <xdr:cNvPr id="249" name="直線コネクタ 248"/>
        <xdr:cNvCxnSpPr/>
      </xdr:nvCxnSpPr>
      <xdr:spPr>
        <a:xfrm>
          <a:off x="14782800" y="10058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56</xdr:row>
      <xdr:rowOff>48277</xdr:rowOff>
    </xdr:from>
    <xdr:ext cx="736600" cy="259045"/>
    <xdr:sp macro="" textlink="">
      <xdr:nvSpPr>
        <xdr:cNvPr id="251" name="テキスト ボックス 250"/>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50800</xdr:rowOff>
    </xdr:from>
    <xdr:to>
      <xdr:col>21</xdr:col>
      <xdr:colOff>361950</xdr:colOff>
      <xdr:row>58</xdr:row>
      <xdr:rowOff>114300</xdr:rowOff>
    </xdr:to>
    <xdr:cxnSp macro="">
      <xdr:nvCxnSpPr>
        <xdr:cNvPr id="252" name="直線コネクタ 251"/>
        <xdr:cNvCxnSpPr/>
      </xdr:nvCxnSpPr>
      <xdr:spPr>
        <a:xfrm>
          <a:off x="13893800" y="99949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56</xdr:row>
      <xdr:rowOff>22877</xdr:rowOff>
    </xdr:from>
    <xdr:ext cx="762000" cy="259045"/>
    <xdr:sp macro="" textlink="">
      <xdr:nvSpPr>
        <xdr:cNvPr id="254" name="テキスト ボックス 253"/>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82550</xdr:rowOff>
    </xdr:from>
    <xdr:to>
      <xdr:col>20</xdr:col>
      <xdr:colOff>158750</xdr:colOff>
      <xdr:row>58</xdr:row>
      <xdr:rowOff>50800</xdr:rowOff>
    </xdr:to>
    <xdr:cxnSp macro="">
      <xdr:nvCxnSpPr>
        <xdr:cNvPr id="255" name="直線コネクタ 254"/>
        <xdr:cNvCxnSpPr/>
      </xdr:nvCxnSpPr>
      <xdr:spPr>
        <a:xfrm>
          <a:off x="13004800" y="9855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6" name="フローチャート : 判断 255"/>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58</xdr:row>
      <xdr:rowOff>124477</xdr:rowOff>
    </xdr:from>
    <xdr:ext cx="762000" cy="259045"/>
    <xdr:sp macro="" textlink="">
      <xdr:nvSpPr>
        <xdr:cNvPr id="257" name="テキスト ボックス 256"/>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58" name="フローチャート : 判断 257"/>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58</xdr:row>
      <xdr:rowOff>162577</xdr:rowOff>
    </xdr:from>
    <xdr:ext cx="762000" cy="259045"/>
    <xdr:sp macro="" textlink="">
      <xdr:nvSpPr>
        <xdr:cNvPr id="259" name="テキスト ボックス 258"/>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165100</xdr:rowOff>
    </xdr:from>
    <xdr:to>
      <xdr:col>24</xdr:col>
      <xdr:colOff>82550</xdr:colOff>
      <xdr:row>59</xdr:row>
      <xdr:rowOff>95250</xdr:rowOff>
    </xdr:to>
    <xdr:sp macro="" textlink="">
      <xdr:nvSpPr>
        <xdr:cNvPr id="265" name="円/楕円 264"/>
        <xdr:cNvSpPr/>
      </xdr:nvSpPr>
      <xdr:spPr>
        <a:xfrm>
          <a:off x="164592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58</xdr:row>
      <xdr:rowOff>137177</xdr:rowOff>
    </xdr:from>
    <xdr:ext cx="762000" cy="259045"/>
    <xdr:sp macro="" textlink="">
      <xdr:nvSpPr>
        <xdr:cNvPr id="266" name="その他該当値テキスト"/>
        <xdr:cNvSpPr txBox="1"/>
      </xdr:nvSpPr>
      <xdr:spPr>
        <a:xfrm>
          <a:off x="165989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101600</xdr:rowOff>
    </xdr:from>
    <xdr:to>
      <xdr:col>22</xdr:col>
      <xdr:colOff>615950</xdr:colOff>
      <xdr:row>59</xdr:row>
      <xdr:rowOff>31750</xdr:rowOff>
    </xdr:to>
    <xdr:sp macro="" textlink="">
      <xdr:nvSpPr>
        <xdr:cNvPr id="267" name="円/楕円 266"/>
        <xdr:cNvSpPr/>
      </xdr:nvSpPr>
      <xdr:spPr>
        <a:xfrm>
          <a:off x="15621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59</xdr:row>
      <xdr:rowOff>16527</xdr:rowOff>
    </xdr:from>
    <xdr:ext cx="736600" cy="259045"/>
    <xdr:sp macro="" textlink="">
      <xdr:nvSpPr>
        <xdr:cNvPr id="268" name="テキスト ボックス 267"/>
        <xdr:cNvSpPr txBox="1"/>
      </xdr:nvSpPr>
      <xdr:spPr>
        <a:xfrm>
          <a:off x="15290800" y="101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63500</xdr:rowOff>
    </xdr:from>
    <xdr:to>
      <xdr:col>21</xdr:col>
      <xdr:colOff>412750</xdr:colOff>
      <xdr:row>58</xdr:row>
      <xdr:rowOff>165100</xdr:rowOff>
    </xdr:to>
    <xdr:sp macro="" textlink="">
      <xdr:nvSpPr>
        <xdr:cNvPr id="269" name="円/楕円 268"/>
        <xdr:cNvSpPr/>
      </xdr:nvSpPr>
      <xdr:spPr>
        <a:xfrm>
          <a:off x="14732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58</xdr:row>
      <xdr:rowOff>149877</xdr:rowOff>
    </xdr:from>
    <xdr:ext cx="762000" cy="259045"/>
    <xdr:sp macro="" textlink="">
      <xdr:nvSpPr>
        <xdr:cNvPr id="270" name="テキスト ボックス 269"/>
        <xdr:cNvSpPr txBox="1"/>
      </xdr:nvSpPr>
      <xdr:spPr>
        <a:xfrm>
          <a:off x="14401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0</xdr:rowOff>
    </xdr:from>
    <xdr:to>
      <xdr:col>20</xdr:col>
      <xdr:colOff>209550</xdr:colOff>
      <xdr:row>58</xdr:row>
      <xdr:rowOff>101600</xdr:rowOff>
    </xdr:to>
    <xdr:sp macro="" textlink="">
      <xdr:nvSpPr>
        <xdr:cNvPr id="271" name="円/楕円 270"/>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56</xdr:row>
      <xdr:rowOff>111777</xdr:rowOff>
    </xdr:from>
    <xdr:ext cx="762000" cy="259045"/>
    <xdr:sp macro="" textlink="">
      <xdr:nvSpPr>
        <xdr:cNvPr id="272" name="テキスト ボックス 271"/>
        <xdr:cNvSpPr txBox="1"/>
      </xdr:nvSpPr>
      <xdr:spPr>
        <a:xfrm>
          <a:off x="13512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31750</xdr:rowOff>
    </xdr:from>
    <xdr:to>
      <xdr:col>19</xdr:col>
      <xdr:colOff>6350</xdr:colOff>
      <xdr:row>57</xdr:row>
      <xdr:rowOff>133350</xdr:rowOff>
    </xdr:to>
    <xdr:sp macro="" textlink="">
      <xdr:nvSpPr>
        <xdr:cNvPr id="273" name="円/楕円 272"/>
        <xdr:cNvSpPr/>
      </xdr:nvSpPr>
      <xdr:spPr>
        <a:xfrm>
          <a:off x="12954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55</xdr:row>
      <xdr:rowOff>143527</xdr:rowOff>
    </xdr:from>
    <xdr:ext cx="762000" cy="259045"/>
    <xdr:sp macro="" textlink="">
      <xdr:nvSpPr>
        <xdr:cNvPr id="274" name="テキスト ボックス 273"/>
        <xdr:cNvSpPr txBox="1"/>
      </xdr:nvSpPr>
      <xdr:spPr>
        <a:xfrm>
          <a:off x="12623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r>
            <a:rPr lang="ja-JP" altLang="ja-JP" sz="1300" b="0" i="0" baseline="0">
              <a:solidFill>
                <a:schemeClr val="dk1"/>
              </a:solidFill>
              <a:latin typeface="+mn-lt"/>
              <a:ea typeface="+mn-ea"/>
              <a:cs typeface="+mn-cs"/>
            </a:rPr>
            <a:t>松阪</a:t>
          </a:r>
          <a:r>
            <a:rPr lang="ja-JP" altLang="ja-JP" sz="1300">
              <a:solidFill>
                <a:schemeClr val="dk1"/>
              </a:solidFill>
              <a:latin typeface="+mn-lt"/>
              <a:ea typeface="+mn-ea"/>
              <a:cs typeface="+mn-cs"/>
            </a:rPr>
            <a:t>市は</a:t>
          </a:r>
          <a:r>
            <a:rPr lang="ja-JP" altLang="ja-JP" sz="1300" b="0" i="0" baseline="0">
              <a:solidFill>
                <a:schemeClr val="dk1"/>
              </a:solidFill>
              <a:latin typeface="+mn-lt"/>
              <a:ea typeface="+mn-ea"/>
              <a:cs typeface="+mn-cs"/>
            </a:rPr>
            <a:t>、し尿処理・常備消防業務等を一部事務組合で行っているため、類似団体平均値に比べ、経常収支比率が高い。このような中にあって、一部事務組合における経常経費の抑制等の結果、経常収支比率は減少傾向にある。引き続き、法適用企業に対しては繰出基準を基本として、経営の健全化を求めるとともに、一部事務組合等の適正化、「補助金等に関する基本方針」に基づく補助金等の適正執行を徹底する。</a:t>
          </a:r>
          <a:endParaRPr lang="ja-JP" altLang="ja-JP" sz="1300" b="0" i="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96520</xdr:rowOff>
    </xdr:from>
    <xdr:to>
      <xdr:col>24</xdr:col>
      <xdr:colOff>31750</xdr:colOff>
      <xdr:row>38</xdr:row>
      <xdr:rowOff>157480</xdr:rowOff>
    </xdr:to>
    <xdr:cxnSp macro="">
      <xdr:nvCxnSpPr>
        <xdr:cNvPr id="306" name="直線コネクタ 305"/>
        <xdr:cNvCxnSpPr/>
      </xdr:nvCxnSpPr>
      <xdr:spPr>
        <a:xfrm>
          <a:off x="15671800" y="66116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100347</xdr:rowOff>
    </xdr:from>
    <xdr:ext cx="762000" cy="259045"/>
    <xdr:sp macro="" textlink="">
      <xdr:nvSpPr>
        <xdr:cNvPr id="307" name="補助費等平均値テキスト"/>
        <xdr:cNvSpPr txBox="1"/>
      </xdr:nvSpPr>
      <xdr:spPr>
        <a:xfrm>
          <a:off x="16598900" y="6101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38</xdr:row>
      <xdr:rowOff>96520</xdr:rowOff>
    </xdr:from>
    <xdr:to>
      <xdr:col>22</xdr:col>
      <xdr:colOff>565150</xdr:colOff>
      <xdr:row>38</xdr:row>
      <xdr:rowOff>142240</xdr:rowOff>
    </xdr:to>
    <xdr:cxnSp macro="">
      <xdr:nvCxnSpPr>
        <xdr:cNvPr id="309" name="直線コネクタ 308"/>
        <xdr:cNvCxnSpPr/>
      </xdr:nvCxnSpPr>
      <xdr:spPr>
        <a:xfrm flipV="1">
          <a:off x="14782800" y="6611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35</xdr:row>
      <xdr:rowOff>24147</xdr:rowOff>
    </xdr:from>
    <xdr:ext cx="736600" cy="259045"/>
    <xdr:sp macro="" textlink="">
      <xdr:nvSpPr>
        <xdr:cNvPr id="311" name="テキスト ボックス 310"/>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142240</xdr:rowOff>
    </xdr:from>
    <xdr:to>
      <xdr:col>21</xdr:col>
      <xdr:colOff>361950</xdr:colOff>
      <xdr:row>38</xdr:row>
      <xdr:rowOff>157480</xdr:rowOff>
    </xdr:to>
    <xdr:cxnSp macro="">
      <xdr:nvCxnSpPr>
        <xdr:cNvPr id="312" name="直線コネクタ 311"/>
        <xdr:cNvCxnSpPr/>
      </xdr:nvCxnSpPr>
      <xdr:spPr>
        <a:xfrm flipV="1">
          <a:off x="13893800" y="6657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35</xdr:row>
      <xdr:rowOff>1287</xdr:rowOff>
    </xdr:from>
    <xdr:ext cx="762000" cy="259045"/>
    <xdr:sp macro="" textlink="">
      <xdr:nvSpPr>
        <xdr:cNvPr id="314" name="テキスト ボックス 313"/>
        <xdr:cNvSpPr txBox="1"/>
      </xdr:nvSpPr>
      <xdr:spPr>
        <a:xfrm>
          <a:off x="14401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157480</xdr:rowOff>
    </xdr:from>
    <xdr:to>
      <xdr:col>20</xdr:col>
      <xdr:colOff>158750</xdr:colOff>
      <xdr:row>39</xdr:row>
      <xdr:rowOff>85090</xdr:rowOff>
    </xdr:to>
    <xdr:cxnSp macro="">
      <xdr:nvCxnSpPr>
        <xdr:cNvPr id="315" name="直線コネクタ 314"/>
        <xdr:cNvCxnSpPr/>
      </xdr:nvCxnSpPr>
      <xdr:spPr>
        <a:xfrm flipV="1">
          <a:off x="13004800" y="66725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6" name="フローチャート : 判断 315"/>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34</xdr:row>
      <xdr:rowOff>142257</xdr:rowOff>
    </xdr:from>
    <xdr:ext cx="762000" cy="259045"/>
    <xdr:sp macro="" textlink="">
      <xdr:nvSpPr>
        <xdr:cNvPr id="317" name="テキスト ボックス 316"/>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18" name="フローチャート : 判断 317"/>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35</xdr:row>
      <xdr:rowOff>8907</xdr:rowOff>
    </xdr:from>
    <xdr:ext cx="762000" cy="259045"/>
    <xdr:sp macro="" textlink="">
      <xdr:nvSpPr>
        <xdr:cNvPr id="319" name="テキスト ボックス 318"/>
        <xdr:cNvSpPr txBox="1"/>
      </xdr:nvSpPr>
      <xdr:spPr>
        <a:xfrm>
          <a:off x="12623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106680</xdr:rowOff>
    </xdr:from>
    <xdr:to>
      <xdr:col>24</xdr:col>
      <xdr:colOff>82550</xdr:colOff>
      <xdr:row>39</xdr:row>
      <xdr:rowOff>36830</xdr:rowOff>
    </xdr:to>
    <xdr:sp macro="" textlink="">
      <xdr:nvSpPr>
        <xdr:cNvPr id="325" name="円/楕円 324"/>
        <xdr:cNvSpPr/>
      </xdr:nvSpPr>
      <xdr:spPr>
        <a:xfrm>
          <a:off x="164592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38</xdr:row>
      <xdr:rowOff>78757</xdr:rowOff>
    </xdr:from>
    <xdr:ext cx="762000" cy="259045"/>
    <xdr:sp macro="" textlink="">
      <xdr:nvSpPr>
        <xdr:cNvPr id="326" name="補助費等該当値テキスト"/>
        <xdr:cNvSpPr txBox="1"/>
      </xdr:nvSpPr>
      <xdr:spPr>
        <a:xfrm>
          <a:off x="165989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45720</xdr:rowOff>
    </xdr:from>
    <xdr:to>
      <xdr:col>22</xdr:col>
      <xdr:colOff>615950</xdr:colOff>
      <xdr:row>38</xdr:row>
      <xdr:rowOff>147320</xdr:rowOff>
    </xdr:to>
    <xdr:sp macro="" textlink="">
      <xdr:nvSpPr>
        <xdr:cNvPr id="327" name="円/楕円 326"/>
        <xdr:cNvSpPr/>
      </xdr:nvSpPr>
      <xdr:spPr>
        <a:xfrm>
          <a:off x="15621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38</xdr:row>
      <xdr:rowOff>132097</xdr:rowOff>
    </xdr:from>
    <xdr:ext cx="736600" cy="259045"/>
    <xdr:sp macro="" textlink="">
      <xdr:nvSpPr>
        <xdr:cNvPr id="328" name="テキスト ボックス 327"/>
        <xdr:cNvSpPr txBox="1"/>
      </xdr:nvSpPr>
      <xdr:spPr>
        <a:xfrm>
          <a:off x="15290800" y="664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91440</xdr:rowOff>
    </xdr:from>
    <xdr:to>
      <xdr:col>21</xdr:col>
      <xdr:colOff>412750</xdr:colOff>
      <xdr:row>39</xdr:row>
      <xdr:rowOff>21590</xdr:rowOff>
    </xdr:to>
    <xdr:sp macro="" textlink="">
      <xdr:nvSpPr>
        <xdr:cNvPr id="329" name="円/楕円 328"/>
        <xdr:cNvSpPr/>
      </xdr:nvSpPr>
      <xdr:spPr>
        <a:xfrm>
          <a:off x="14732000" y="660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39</xdr:row>
      <xdr:rowOff>6367</xdr:rowOff>
    </xdr:from>
    <xdr:ext cx="762000" cy="259045"/>
    <xdr:sp macro="" textlink="">
      <xdr:nvSpPr>
        <xdr:cNvPr id="330" name="テキスト ボックス 329"/>
        <xdr:cNvSpPr txBox="1"/>
      </xdr:nvSpPr>
      <xdr:spPr>
        <a:xfrm>
          <a:off x="14401800" y="669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106680</xdr:rowOff>
    </xdr:from>
    <xdr:to>
      <xdr:col>20</xdr:col>
      <xdr:colOff>209550</xdr:colOff>
      <xdr:row>39</xdr:row>
      <xdr:rowOff>36830</xdr:rowOff>
    </xdr:to>
    <xdr:sp macro="" textlink="">
      <xdr:nvSpPr>
        <xdr:cNvPr id="331" name="円/楕円 330"/>
        <xdr:cNvSpPr/>
      </xdr:nvSpPr>
      <xdr:spPr>
        <a:xfrm>
          <a:off x="138430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39</xdr:row>
      <xdr:rowOff>21607</xdr:rowOff>
    </xdr:from>
    <xdr:ext cx="762000" cy="259045"/>
    <xdr:sp macro="" textlink="">
      <xdr:nvSpPr>
        <xdr:cNvPr id="332" name="テキスト ボックス 331"/>
        <xdr:cNvSpPr txBox="1"/>
      </xdr:nvSpPr>
      <xdr:spPr>
        <a:xfrm>
          <a:off x="13512800" y="670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39</xdr:row>
      <xdr:rowOff>34290</xdr:rowOff>
    </xdr:from>
    <xdr:to>
      <xdr:col>19</xdr:col>
      <xdr:colOff>6350</xdr:colOff>
      <xdr:row>39</xdr:row>
      <xdr:rowOff>135890</xdr:rowOff>
    </xdr:to>
    <xdr:sp macro="" textlink="">
      <xdr:nvSpPr>
        <xdr:cNvPr id="333" name="円/楕円 332"/>
        <xdr:cNvSpPr/>
      </xdr:nvSpPr>
      <xdr:spPr>
        <a:xfrm>
          <a:off x="12954000" y="672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39</xdr:row>
      <xdr:rowOff>120667</xdr:rowOff>
    </xdr:from>
    <xdr:ext cx="762000" cy="259045"/>
    <xdr:sp macro="" textlink="">
      <xdr:nvSpPr>
        <xdr:cNvPr id="334" name="テキスト ボックス 333"/>
        <xdr:cNvSpPr txBox="1"/>
      </xdr:nvSpPr>
      <xdr:spPr>
        <a:xfrm>
          <a:off x="12623800" y="680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eaLnBrk="1" fontAlgn="auto" latinLnBrk="0" hangingPunct="1">
            <a:lnSpc>
              <a:spcPts val="1400"/>
            </a:lnSpc>
          </a:pPr>
          <a:r>
            <a:rPr lang="ja-JP" altLang="ja-JP" sz="1300" b="0" i="0" baseline="0">
              <a:solidFill>
                <a:schemeClr val="dk1"/>
              </a:solidFill>
              <a:latin typeface="+mn-lt"/>
              <a:ea typeface="+mn-ea"/>
              <a:cs typeface="+mn-cs"/>
            </a:rPr>
            <a:t>近年、公共事業の選択と集中に努めてきた結果、公債費にかかる経常収支比率は減少傾向にある。引き続き、松阪市の償還能力の範囲内で、市債発行額の適正管理に努める。</a:t>
          </a:r>
          <a:endParaRPr lang="ja-JP" altLang="ja-JP" sz="1300" b="0" i="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127000</xdr:rowOff>
    </xdr:from>
    <xdr:to>
      <xdr:col>7</xdr:col>
      <xdr:colOff>15875</xdr:colOff>
      <xdr:row>76</xdr:row>
      <xdr:rowOff>12700</xdr:rowOff>
    </xdr:to>
    <xdr:cxnSp macro="">
      <xdr:nvCxnSpPr>
        <xdr:cNvPr id="363" name="直線コネクタ 362"/>
        <xdr:cNvCxnSpPr/>
      </xdr:nvCxnSpPr>
      <xdr:spPr>
        <a:xfrm flipV="1">
          <a:off x="3987800" y="129857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71137</xdr:rowOff>
    </xdr:from>
    <xdr:ext cx="762000" cy="259045"/>
    <xdr:sp macro="" textlink="">
      <xdr:nvSpPr>
        <xdr:cNvPr id="364" name="公債費平均値テキスト"/>
        <xdr:cNvSpPr txBox="1"/>
      </xdr:nvSpPr>
      <xdr:spPr>
        <a:xfrm>
          <a:off x="4914900" y="12929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346075</xdr:colOff>
      <xdr:row>76</xdr:row>
      <xdr:rowOff>12700</xdr:rowOff>
    </xdr:from>
    <xdr:to>
      <xdr:col>5</xdr:col>
      <xdr:colOff>549275</xdr:colOff>
      <xdr:row>76</xdr:row>
      <xdr:rowOff>35561</xdr:rowOff>
    </xdr:to>
    <xdr:cxnSp macro="">
      <xdr:nvCxnSpPr>
        <xdr:cNvPr id="366" name="直線コネクタ 365"/>
        <xdr:cNvCxnSpPr/>
      </xdr:nvCxnSpPr>
      <xdr:spPr>
        <a:xfrm flipV="1">
          <a:off x="3098800" y="130429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74</xdr:row>
      <xdr:rowOff>67962</xdr:rowOff>
    </xdr:from>
    <xdr:ext cx="736600" cy="259045"/>
    <xdr:sp macro="" textlink="">
      <xdr:nvSpPr>
        <xdr:cNvPr id="368" name="テキスト ボックス 367"/>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35561</xdr:rowOff>
    </xdr:from>
    <xdr:to>
      <xdr:col>4</xdr:col>
      <xdr:colOff>346075</xdr:colOff>
      <xdr:row>76</xdr:row>
      <xdr:rowOff>41275</xdr:rowOff>
    </xdr:to>
    <xdr:cxnSp macro="">
      <xdr:nvCxnSpPr>
        <xdr:cNvPr id="369" name="直線コネクタ 368"/>
        <xdr:cNvCxnSpPr/>
      </xdr:nvCxnSpPr>
      <xdr:spPr>
        <a:xfrm flipV="1">
          <a:off x="2209800" y="130657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74</xdr:row>
      <xdr:rowOff>79392</xdr:rowOff>
    </xdr:from>
    <xdr:ext cx="762000" cy="259045"/>
    <xdr:sp macro="" textlink="">
      <xdr:nvSpPr>
        <xdr:cNvPr id="371" name="テキスト ボックス 370"/>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35561</xdr:rowOff>
    </xdr:from>
    <xdr:to>
      <xdr:col>3</xdr:col>
      <xdr:colOff>142875</xdr:colOff>
      <xdr:row>76</xdr:row>
      <xdr:rowOff>41275</xdr:rowOff>
    </xdr:to>
    <xdr:cxnSp macro="">
      <xdr:nvCxnSpPr>
        <xdr:cNvPr id="372" name="直線コネクタ 371"/>
        <xdr:cNvCxnSpPr/>
      </xdr:nvCxnSpPr>
      <xdr:spPr>
        <a:xfrm>
          <a:off x="1320800" y="130657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3" name="フローチャート : 判断 372"/>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77</xdr:row>
      <xdr:rowOff>36847</xdr:rowOff>
    </xdr:from>
    <xdr:ext cx="762000" cy="259045"/>
    <xdr:sp macro="" textlink="">
      <xdr:nvSpPr>
        <xdr:cNvPr id="374" name="テキスト ボックス 373"/>
        <xdr:cNvSpPr txBox="1"/>
      </xdr:nvSpPr>
      <xdr:spPr>
        <a:xfrm>
          <a:off x="1828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5" name="フローチャート : 判断 374"/>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77</xdr:row>
      <xdr:rowOff>93997</xdr:rowOff>
    </xdr:from>
    <xdr:ext cx="762000" cy="259045"/>
    <xdr:sp macro="" textlink="">
      <xdr:nvSpPr>
        <xdr:cNvPr id="376" name="テキスト ボックス 375"/>
        <xdr:cNvSpPr txBox="1"/>
      </xdr:nvSpPr>
      <xdr:spPr>
        <a:xfrm>
          <a:off x="939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76200</xdr:rowOff>
    </xdr:from>
    <xdr:to>
      <xdr:col>7</xdr:col>
      <xdr:colOff>66675</xdr:colOff>
      <xdr:row>76</xdr:row>
      <xdr:rowOff>6350</xdr:rowOff>
    </xdr:to>
    <xdr:sp macro="" textlink="">
      <xdr:nvSpPr>
        <xdr:cNvPr id="382" name="円/楕円 381"/>
        <xdr:cNvSpPr/>
      </xdr:nvSpPr>
      <xdr:spPr>
        <a:xfrm>
          <a:off x="47752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104775</xdr:colOff>
      <xdr:row>74</xdr:row>
      <xdr:rowOff>92727</xdr:rowOff>
    </xdr:from>
    <xdr:ext cx="762000" cy="259045"/>
    <xdr:sp macro="" textlink="">
      <xdr:nvSpPr>
        <xdr:cNvPr id="383" name="公債費該当値テキスト"/>
        <xdr:cNvSpPr txBox="1"/>
      </xdr:nvSpPr>
      <xdr:spPr>
        <a:xfrm>
          <a:off x="49149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133350</xdr:rowOff>
    </xdr:from>
    <xdr:to>
      <xdr:col>5</xdr:col>
      <xdr:colOff>600075</xdr:colOff>
      <xdr:row>76</xdr:row>
      <xdr:rowOff>63500</xdr:rowOff>
    </xdr:to>
    <xdr:sp macro="" textlink="">
      <xdr:nvSpPr>
        <xdr:cNvPr id="384" name="円/楕円 383"/>
        <xdr:cNvSpPr/>
      </xdr:nvSpPr>
      <xdr:spPr>
        <a:xfrm>
          <a:off x="3937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168275</xdr:colOff>
      <xdr:row>76</xdr:row>
      <xdr:rowOff>48277</xdr:rowOff>
    </xdr:from>
    <xdr:ext cx="736600" cy="259045"/>
    <xdr:sp macro="" textlink="">
      <xdr:nvSpPr>
        <xdr:cNvPr id="385" name="テキスト ボックス 384"/>
        <xdr:cNvSpPr txBox="1"/>
      </xdr:nvSpPr>
      <xdr:spPr>
        <a:xfrm>
          <a:off x="3606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156211</xdr:rowOff>
    </xdr:from>
    <xdr:to>
      <xdr:col>4</xdr:col>
      <xdr:colOff>396875</xdr:colOff>
      <xdr:row>76</xdr:row>
      <xdr:rowOff>86361</xdr:rowOff>
    </xdr:to>
    <xdr:sp macro="" textlink="">
      <xdr:nvSpPr>
        <xdr:cNvPr id="386" name="円/楕円 385"/>
        <xdr:cNvSpPr/>
      </xdr:nvSpPr>
      <xdr:spPr>
        <a:xfrm>
          <a:off x="3048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650875</xdr:colOff>
      <xdr:row>76</xdr:row>
      <xdr:rowOff>71138</xdr:rowOff>
    </xdr:from>
    <xdr:ext cx="762000" cy="259045"/>
    <xdr:sp macro="" textlink="">
      <xdr:nvSpPr>
        <xdr:cNvPr id="387" name="テキスト ボックス 386"/>
        <xdr:cNvSpPr txBox="1"/>
      </xdr:nvSpPr>
      <xdr:spPr>
        <a:xfrm>
          <a:off x="2717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161925</xdr:rowOff>
    </xdr:from>
    <xdr:to>
      <xdr:col>3</xdr:col>
      <xdr:colOff>193675</xdr:colOff>
      <xdr:row>76</xdr:row>
      <xdr:rowOff>92075</xdr:rowOff>
    </xdr:to>
    <xdr:sp macro="" textlink="">
      <xdr:nvSpPr>
        <xdr:cNvPr id="388" name="円/楕円 387"/>
        <xdr:cNvSpPr/>
      </xdr:nvSpPr>
      <xdr:spPr>
        <a:xfrm>
          <a:off x="2159000" y="1302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xdr:col>
      <xdr:colOff>447675</xdr:colOff>
      <xdr:row>74</xdr:row>
      <xdr:rowOff>102252</xdr:rowOff>
    </xdr:from>
    <xdr:ext cx="762000" cy="259045"/>
    <xdr:sp macro="" textlink="">
      <xdr:nvSpPr>
        <xdr:cNvPr id="389" name="テキスト ボックス 388"/>
        <xdr:cNvSpPr txBox="1"/>
      </xdr:nvSpPr>
      <xdr:spPr>
        <a:xfrm>
          <a:off x="1828800" y="1278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156211</xdr:rowOff>
    </xdr:from>
    <xdr:to>
      <xdr:col>1</xdr:col>
      <xdr:colOff>676275</xdr:colOff>
      <xdr:row>76</xdr:row>
      <xdr:rowOff>86361</xdr:rowOff>
    </xdr:to>
    <xdr:sp macro="" textlink="">
      <xdr:nvSpPr>
        <xdr:cNvPr id="390" name="円/楕円 389"/>
        <xdr:cNvSpPr/>
      </xdr:nvSpPr>
      <xdr:spPr>
        <a:xfrm>
          <a:off x="1270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244475</xdr:colOff>
      <xdr:row>74</xdr:row>
      <xdr:rowOff>96537</xdr:rowOff>
    </xdr:from>
    <xdr:ext cx="762000" cy="259045"/>
    <xdr:sp macro="" textlink="">
      <xdr:nvSpPr>
        <xdr:cNvPr id="391" name="テキスト ボックス 390"/>
        <xdr:cNvSpPr txBox="1"/>
      </xdr:nvSpPr>
      <xdr:spPr>
        <a:xfrm>
          <a:off x="939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ts val="1300"/>
            </a:lnSpc>
            <a:spcBef>
              <a:spcPts val="0"/>
            </a:spcBef>
            <a:spcAft>
              <a:spcPts val="0"/>
            </a:spcAft>
            <a:buClrTx/>
            <a:buSzTx/>
            <a:buFontTx/>
            <a:buNone/>
            <a:tabLst/>
            <a:defRPr/>
          </a:pPr>
          <a:r>
            <a:rPr lang="ja-JP" altLang="ja-JP" sz="1300" b="0" i="0" baseline="0">
              <a:solidFill>
                <a:sysClr val="windowText" lastClr="000000"/>
              </a:solidFill>
              <a:latin typeface="+mn-lt"/>
              <a:ea typeface="+mn-ea"/>
              <a:cs typeface="+mn-cs"/>
            </a:rPr>
            <a:t>平成</a:t>
          </a:r>
          <a:r>
            <a:rPr lang="en-US" altLang="ja-JP" sz="1300" b="0" i="0" baseline="0">
              <a:solidFill>
                <a:sysClr val="windowText" lastClr="000000"/>
              </a:solidFill>
              <a:latin typeface="+mn-lt"/>
              <a:ea typeface="+mn-ea"/>
              <a:cs typeface="+mn-cs"/>
            </a:rPr>
            <a:t>25</a:t>
          </a:r>
          <a:r>
            <a:rPr lang="ja-JP" altLang="ja-JP" sz="1300" b="0" i="0" baseline="0">
              <a:solidFill>
                <a:sysClr val="windowText" lastClr="000000"/>
              </a:solidFill>
              <a:latin typeface="+mn-lt"/>
              <a:ea typeface="+mn-ea"/>
              <a:cs typeface="+mn-cs"/>
            </a:rPr>
            <a:t>年度の公債費以外の経常経費充当一般財源額の伸びの要因は、主に、人件費及び繰出金である。人件費については、退職者の増によるもので一時的なものである。繰出金については、当面増額が避けられないことから、いわゆる合併による普通交付税の算定の特例の終了も見据え、施設の見直しを中心に、引き続き物件費等の他の経常経費の抑制に努める。</a:t>
          </a:r>
          <a:endParaRPr lang="ja-JP" altLang="ja-JP" sz="1300" b="0" i="0">
            <a:solidFill>
              <a:sysClr val="windowText" lastClr="000000"/>
            </a:solidFill>
            <a:latin typeface="+mn-lt"/>
            <a:ea typeface="+mn-ea"/>
            <a:cs typeface="+mn-cs"/>
          </a:endParaRPr>
        </a:p>
        <a:p>
          <a:pPr algn="l">
            <a:lnSpc>
              <a:spcPts val="1400"/>
            </a:lnSpc>
          </a:pP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65278</xdr:rowOff>
    </xdr:from>
    <xdr:to>
      <xdr:col>24</xdr:col>
      <xdr:colOff>31750</xdr:colOff>
      <xdr:row>77</xdr:row>
      <xdr:rowOff>101854</xdr:rowOff>
    </xdr:to>
    <xdr:cxnSp macro="">
      <xdr:nvCxnSpPr>
        <xdr:cNvPr id="422" name="直線コネクタ 421"/>
        <xdr:cNvCxnSpPr/>
      </xdr:nvCxnSpPr>
      <xdr:spPr>
        <a:xfrm>
          <a:off x="15671800" y="1326692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17290</xdr:rowOff>
    </xdr:from>
    <xdr:ext cx="762000" cy="259045"/>
    <xdr:sp macro="" textlink="">
      <xdr:nvSpPr>
        <xdr:cNvPr id="423" name="公債費以外平均値テキスト"/>
        <xdr:cNvSpPr txBox="1"/>
      </xdr:nvSpPr>
      <xdr:spPr>
        <a:xfrm>
          <a:off x="16598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361950</xdr:colOff>
      <xdr:row>77</xdr:row>
      <xdr:rowOff>5842</xdr:rowOff>
    </xdr:from>
    <xdr:to>
      <xdr:col>22</xdr:col>
      <xdr:colOff>565150</xdr:colOff>
      <xdr:row>77</xdr:row>
      <xdr:rowOff>65278</xdr:rowOff>
    </xdr:to>
    <xdr:cxnSp macro="">
      <xdr:nvCxnSpPr>
        <xdr:cNvPr id="425" name="直線コネクタ 424"/>
        <xdr:cNvCxnSpPr/>
      </xdr:nvCxnSpPr>
      <xdr:spPr>
        <a:xfrm>
          <a:off x="14782800" y="132074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75</xdr:row>
      <xdr:rowOff>126255</xdr:rowOff>
    </xdr:from>
    <xdr:ext cx="736600" cy="259045"/>
    <xdr:sp macro="" textlink="">
      <xdr:nvSpPr>
        <xdr:cNvPr id="427" name="テキスト ボックス 426"/>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5842</xdr:rowOff>
    </xdr:from>
    <xdr:to>
      <xdr:col>21</xdr:col>
      <xdr:colOff>361950</xdr:colOff>
      <xdr:row>77</xdr:row>
      <xdr:rowOff>28702</xdr:rowOff>
    </xdr:to>
    <xdr:cxnSp macro="">
      <xdr:nvCxnSpPr>
        <xdr:cNvPr id="428" name="直線コネクタ 427"/>
        <xdr:cNvCxnSpPr/>
      </xdr:nvCxnSpPr>
      <xdr:spPr>
        <a:xfrm flipV="1">
          <a:off x="13893800" y="1320749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77</xdr:row>
      <xdr:rowOff>59707</xdr:rowOff>
    </xdr:from>
    <xdr:ext cx="762000" cy="259045"/>
    <xdr:sp macro="" textlink="">
      <xdr:nvSpPr>
        <xdr:cNvPr id="430" name="テキスト ボックス 429"/>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28702</xdr:rowOff>
    </xdr:from>
    <xdr:to>
      <xdr:col>20</xdr:col>
      <xdr:colOff>158750</xdr:colOff>
      <xdr:row>77</xdr:row>
      <xdr:rowOff>74422</xdr:rowOff>
    </xdr:to>
    <xdr:cxnSp macro="">
      <xdr:nvCxnSpPr>
        <xdr:cNvPr id="431" name="直線コネクタ 430"/>
        <xdr:cNvCxnSpPr/>
      </xdr:nvCxnSpPr>
      <xdr:spPr>
        <a:xfrm flipV="1">
          <a:off x="13004800" y="132303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2" name="フローチャート : 判断 431"/>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74</xdr:row>
      <xdr:rowOff>55389</xdr:rowOff>
    </xdr:from>
    <xdr:ext cx="762000" cy="259045"/>
    <xdr:sp macro="" textlink="">
      <xdr:nvSpPr>
        <xdr:cNvPr id="433" name="テキスト ボックス 432"/>
        <xdr:cNvSpPr txBox="1"/>
      </xdr:nvSpPr>
      <xdr:spPr>
        <a:xfrm>
          <a:off x="13512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4" name="フローチャート : 判断 433"/>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74</xdr:row>
      <xdr:rowOff>146829</xdr:rowOff>
    </xdr:from>
    <xdr:ext cx="762000" cy="259045"/>
    <xdr:sp macro="" textlink="">
      <xdr:nvSpPr>
        <xdr:cNvPr id="435" name="テキスト ボックス 434"/>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51054</xdr:rowOff>
    </xdr:from>
    <xdr:to>
      <xdr:col>24</xdr:col>
      <xdr:colOff>82550</xdr:colOff>
      <xdr:row>77</xdr:row>
      <xdr:rowOff>152654</xdr:rowOff>
    </xdr:to>
    <xdr:sp macro="" textlink="">
      <xdr:nvSpPr>
        <xdr:cNvPr id="441" name="円/楕円 440"/>
        <xdr:cNvSpPr/>
      </xdr:nvSpPr>
      <xdr:spPr>
        <a:xfrm>
          <a:off x="16459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24</xdr:col>
      <xdr:colOff>120650</xdr:colOff>
      <xdr:row>77</xdr:row>
      <xdr:rowOff>23131</xdr:rowOff>
    </xdr:from>
    <xdr:ext cx="762000" cy="259045"/>
    <xdr:sp macro="" textlink="">
      <xdr:nvSpPr>
        <xdr:cNvPr id="442" name="公債費以外該当値テキスト"/>
        <xdr:cNvSpPr txBox="1"/>
      </xdr:nvSpPr>
      <xdr:spPr>
        <a:xfrm>
          <a:off x="165989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14478</xdr:rowOff>
    </xdr:from>
    <xdr:to>
      <xdr:col>22</xdr:col>
      <xdr:colOff>615950</xdr:colOff>
      <xdr:row>77</xdr:row>
      <xdr:rowOff>116078</xdr:rowOff>
    </xdr:to>
    <xdr:sp macro="" textlink="">
      <xdr:nvSpPr>
        <xdr:cNvPr id="443" name="円/楕円 442"/>
        <xdr:cNvSpPr/>
      </xdr:nvSpPr>
      <xdr:spPr>
        <a:xfrm>
          <a:off x="15621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22</xdr:col>
      <xdr:colOff>184150</xdr:colOff>
      <xdr:row>77</xdr:row>
      <xdr:rowOff>100855</xdr:rowOff>
    </xdr:from>
    <xdr:ext cx="736600" cy="259045"/>
    <xdr:sp macro="" textlink="">
      <xdr:nvSpPr>
        <xdr:cNvPr id="444" name="テキスト ボックス 443"/>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126492</xdr:rowOff>
    </xdr:from>
    <xdr:to>
      <xdr:col>21</xdr:col>
      <xdr:colOff>412750</xdr:colOff>
      <xdr:row>77</xdr:row>
      <xdr:rowOff>56642</xdr:rowOff>
    </xdr:to>
    <xdr:sp macro="" textlink="">
      <xdr:nvSpPr>
        <xdr:cNvPr id="445" name="円/楕円 444"/>
        <xdr:cNvSpPr/>
      </xdr:nvSpPr>
      <xdr:spPr>
        <a:xfrm>
          <a:off x="14732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666750</xdr:colOff>
      <xdr:row>75</xdr:row>
      <xdr:rowOff>66819</xdr:rowOff>
    </xdr:from>
    <xdr:ext cx="762000" cy="259045"/>
    <xdr:sp macro="" textlink="">
      <xdr:nvSpPr>
        <xdr:cNvPr id="446" name="テキスト ボックス 445"/>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149352</xdr:rowOff>
    </xdr:from>
    <xdr:to>
      <xdr:col>20</xdr:col>
      <xdr:colOff>209550</xdr:colOff>
      <xdr:row>77</xdr:row>
      <xdr:rowOff>79502</xdr:rowOff>
    </xdr:to>
    <xdr:sp macro="" textlink="">
      <xdr:nvSpPr>
        <xdr:cNvPr id="447" name="円/楕円 446"/>
        <xdr:cNvSpPr/>
      </xdr:nvSpPr>
      <xdr:spPr>
        <a:xfrm>
          <a:off x="13843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463550</xdr:colOff>
      <xdr:row>77</xdr:row>
      <xdr:rowOff>64279</xdr:rowOff>
    </xdr:from>
    <xdr:ext cx="762000" cy="259045"/>
    <xdr:sp macro="" textlink="">
      <xdr:nvSpPr>
        <xdr:cNvPr id="448" name="テキスト ボックス 447"/>
        <xdr:cNvSpPr txBox="1"/>
      </xdr:nvSpPr>
      <xdr:spPr>
        <a:xfrm>
          <a:off x="13512800" y="1326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23622</xdr:rowOff>
    </xdr:from>
    <xdr:to>
      <xdr:col>19</xdr:col>
      <xdr:colOff>6350</xdr:colOff>
      <xdr:row>77</xdr:row>
      <xdr:rowOff>125222</xdr:rowOff>
    </xdr:to>
    <xdr:sp macro="" textlink="">
      <xdr:nvSpPr>
        <xdr:cNvPr id="449" name="円/楕円 448"/>
        <xdr:cNvSpPr/>
      </xdr:nvSpPr>
      <xdr:spPr>
        <a:xfrm>
          <a:off x="12954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18</xdr:col>
      <xdr:colOff>260350</xdr:colOff>
      <xdr:row>77</xdr:row>
      <xdr:rowOff>109999</xdr:rowOff>
    </xdr:from>
    <xdr:ext cx="762000" cy="259045"/>
    <xdr:sp macro="" textlink="">
      <xdr:nvSpPr>
        <xdr:cNvPr id="450" name="テキスト ボックス 449"/>
        <xdr:cNvSpPr txBox="1"/>
      </xdr:nvSpPr>
      <xdr:spPr>
        <a:xfrm>
          <a:off x="12623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47363"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47365"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round/>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47366"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round/>
          <a:headEnd/>
          <a:tailEnd/>
        </a:ln>
      </xdr:spPr>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三重県松阪市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47368" name="正方形/長方形 6"/>
        <xdr:cNvSpPr>
          <a:spLocks noChangeArrowheads="1"/>
        </xdr:cNvSpPr>
      </xdr:nvSpPr>
      <xdr:spPr bwMode="auto">
        <a:xfrm>
          <a:off x="11811000" y="0"/>
          <a:ext cx="2028825" cy="381000"/>
        </a:xfrm>
        <a:prstGeom prst="rect">
          <a:avLst/>
        </a:prstGeom>
        <a:solidFill>
          <a:srgbClr val="FF0000"/>
        </a:solidFill>
        <a:ln w="9525" algn="ctr">
          <a:solidFill>
            <a:srgbClr val="FF0000"/>
          </a:solidFill>
          <a:round/>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47369" name="正方形/長方形 7"/>
        <xdr:cNvSpPr>
          <a:spLocks noChangeArrowheads="1"/>
        </xdr:cNvSpPr>
      </xdr:nvSpPr>
      <xdr:spPr bwMode="auto">
        <a:xfrm>
          <a:off x="11839575" y="9525"/>
          <a:ext cx="1981200" cy="361950"/>
        </a:xfrm>
        <a:prstGeom prst="rect">
          <a:avLst/>
        </a:prstGeom>
        <a:solidFill>
          <a:srgbClr val="FF0000"/>
        </a:solidFill>
        <a:ln w="9525" algn="ctr">
          <a:solidFill>
            <a:srgbClr val="FFFFFF"/>
          </a:solidFill>
          <a:round/>
          <a:headEnd/>
          <a:tailEnd/>
        </a:ln>
      </xdr:spPr>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4105" name="角丸四角形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txBody>
        <a:bodyPr/>
        <a:lstStyle/>
        <a:p>
          <a:endParaRPr lang="ja-JP" altLang="en-US"/>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cxnSp macro="">
      <xdr:nvCxnSpPr>
        <xdr:cNvPr id="147373" name="直線コネクタ 11"/>
        <xdr:cNvCxnSpPr>
          <a:cxnSpLocks noChangeShapeType="1"/>
        </xdr:cNvCxnSpPr>
      </xdr:nvCxnSpPr>
      <xdr:spPr bwMode="auto">
        <a:xfrm>
          <a:off x="2409825" y="12125325"/>
          <a:ext cx="295275" cy="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247650</xdr:colOff>
      <xdr:row>63</xdr:row>
      <xdr:rowOff>104775</xdr:rowOff>
    </xdr:from>
    <xdr:to>
      <xdr:col>2</xdr:col>
      <xdr:colOff>352425</xdr:colOff>
      <xdr:row>64</xdr:row>
      <xdr:rowOff>38100</xdr:rowOff>
    </xdr:to>
    <xdr:sp macro="" textlink="">
      <xdr:nvSpPr>
        <xdr:cNvPr id="147374" name="円/楕円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47375" name="フローチャート : 判断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round/>
          <a:headEnd/>
          <a:tailEnd/>
        </a:ln>
      </xdr:spPr>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123825</xdr:colOff>
      <xdr:row>6</xdr:row>
      <xdr:rowOff>0</xdr:rowOff>
    </xdr:from>
    <xdr:to>
      <xdr:col>1</xdr:col>
      <xdr:colOff>323850</xdr:colOff>
      <xdr:row>12</xdr:row>
      <xdr:rowOff>114300</xdr:rowOff>
    </xdr:to>
    <xdr:sp macro="" textlink="">
      <xdr:nvSpPr>
        <xdr:cNvPr id="4112" name="角丸四角形 16"/>
        <xdr:cNvSpPr>
          <a:spLocks noChangeArrowheads="1"/>
        </xdr:cNvSpPr>
      </xdr:nvSpPr>
      <xdr:spPr bwMode="auto">
        <a:xfrm>
          <a:off x="123825" y="1076325"/>
          <a:ext cx="1333500" cy="1143000"/>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txBody>
        <a:bodyPr/>
        <a:lstStyle/>
        <a:p>
          <a:endParaRPr lang="ja-JP" altLang="en-US"/>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7</xdr:row>
      <xdr:rowOff>9525</xdr:rowOff>
    </xdr:from>
    <xdr:to>
      <xdr:col>0</xdr:col>
      <xdr:colOff>371475</xdr:colOff>
      <xdr:row>7</xdr:row>
      <xdr:rowOff>9525</xdr:rowOff>
    </xdr:to>
    <xdr:cxnSp macro="">
      <xdr:nvCxnSpPr>
        <xdr:cNvPr id="147382" name="直線コネクタ 20"/>
        <xdr:cNvCxnSpPr>
          <a:cxnSpLocks noChangeShapeType="1"/>
        </xdr:cNvCxnSpPr>
      </xdr:nvCxnSpPr>
      <xdr:spPr bwMode="auto">
        <a:xfrm flipH="1">
          <a:off x="200025" y="1257300"/>
          <a:ext cx="171450" cy="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9</xdr:row>
      <xdr:rowOff>123825</xdr:rowOff>
    </xdr:from>
    <xdr:to>
      <xdr:col>0</xdr:col>
      <xdr:colOff>285750</xdr:colOff>
      <xdr:row>10</xdr:row>
      <xdr:rowOff>95250</xdr:rowOff>
    </xdr:to>
    <xdr:cxnSp macro="">
      <xdr:nvCxnSpPr>
        <xdr:cNvPr id="147383" name="直線コネクタ 21"/>
        <xdr:cNvCxnSpPr>
          <a:cxnSpLocks noChangeShapeType="1"/>
        </xdr:cNvCxnSpPr>
      </xdr:nvCxnSpPr>
      <xdr:spPr bwMode="auto">
        <a:xfrm>
          <a:off x="285750" y="1714500"/>
          <a:ext cx="0" cy="142875"/>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200025</xdr:colOff>
      <xdr:row>9</xdr:row>
      <xdr:rowOff>123825</xdr:rowOff>
    </xdr:from>
    <xdr:to>
      <xdr:col>0</xdr:col>
      <xdr:colOff>371475</xdr:colOff>
      <xdr:row>9</xdr:row>
      <xdr:rowOff>123825</xdr:rowOff>
    </xdr:to>
    <xdr:cxnSp macro="">
      <xdr:nvCxnSpPr>
        <xdr:cNvPr id="147384" name="直線コネクタ 22"/>
        <xdr:cNvCxnSpPr>
          <a:cxnSpLocks noChangeShapeType="1"/>
        </xdr:cNvCxnSpPr>
      </xdr:nvCxnSpPr>
      <xdr:spPr bwMode="auto">
        <a:xfrm flipH="1">
          <a:off x="200025" y="1714500"/>
          <a:ext cx="171450"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11</xdr:row>
      <xdr:rowOff>19050</xdr:rowOff>
    </xdr:from>
    <xdr:to>
      <xdr:col>0</xdr:col>
      <xdr:colOff>285750</xdr:colOff>
      <xdr:row>11</xdr:row>
      <xdr:rowOff>161925</xdr:rowOff>
    </xdr:to>
    <xdr:cxnSp macro="">
      <xdr:nvCxnSpPr>
        <xdr:cNvPr id="147385" name="直線コネクタ 23"/>
        <xdr:cNvCxnSpPr>
          <a:cxnSpLocks noChangeShapeType="1"/>
        </xdr:cNvCxnSpPr>
      </xdr:nvCxnSpPr>
      <xdr:spPr bwMode="auto">
        <a:xfrm flipV="1">
          <a:off x="285750" y="1952625"/>
          <a:ext cx="0" cy="142875"/>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200025</xdr:colOff>
      <xdr:row>11</xdr:row>
      <xdr:rowOff>161925</xdr:rowOff>
    </xdr:from>
    <xdr:to>
      <xdr:col>0</xdr:col>
      <xdr:colOff>371475</xdr:colOff>
      <xdr:row>11</xdr:row>
      <xdr:rowOff>161925</xdr:rowOff>
    </xdr:to>
    <xdr:cxnSp macro="">
      <xdr:nvCxnSpPr>
        <xdr:cNvPr id="147386" name="直線コネクタ 24"/>
        <xdr:cNvCxnSpPr>
          <a:cxnSpLocks noChangeShapeType="1"/>
        </xdr:cNvCxnSpPr>
      </xdr:nvCxnSpPr>
      <xdr:spPr bwMode="auto">
        <a:xfrm flipH="1">
          <a:off x="200025" y="2095500"/>
          <a:ext cx="171450"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228600</xdr:colOff>
      <xdr:row>6</xdr:row>
      <xdr:rowOff>133350</xdr:rowOff>
    </xdr:from>
    <xdr:to>
      <xdr:col>0</xdr:col>
      <xdr:colOff>333375</xdr:colOff>
      <xdr:row>7</xdr:row>
      <xdr:rowOff>57150</xdr:rowOff>
    </xdr:to>
    <xdr:sp macro="" textlink="">
      <xdr:nvSpPr>
        <xdr:cNvPr id="147387" name="円/楕円 25"/>
        <xdr:cNvSpPr>
          <a:spLocks noChangeArrowheads="1"/>
        </xdr:cNvSpPr>
      </xdr:nvSpPr>
      <xdr:spPr bwMode="auto">
        <a:xfrm>
          <a:off x="228600"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8</xdr:row>
      <xdr:rowOff>57150</xdr:rowOff>
    </xdr:from>
    <xdr:to>
      <xdr:col>0</xdr:col>
      <xdr:colOff>333375</xdr:colOff>
      <xdr:row>8</xdr:row>
      <xdr:rowOff>152400</xdr:rowOff>
    </xdr:to>
    <xdr:sp macro="" textlink="">
      <xdr:nvSpPr>
        <xdr:cNvPr id="147388" name="フローチャート : 判断 26"/>
        <xdr:cNvSpPr>
          <a:spLocks noChangeArrowheads="1"/>
        </xdr:cNvSpPr>
      </xdr:nvSpPr>
      <xdr:spPr bwMode="auto">
        <a:xfrm>
          <a:off x="228600" y="14763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47389" name="正方形/長方形 27"/>
        <xdr:cNvSpPr>
          <a:spLocks noChangeArrowheads="1"/>
        </xdr:cNvSpPr>
      </xdr:nvSpPr>
      <xdr:spPr bwMode="auto">
        <a:xfrm>
          <a:off x="2162175" y="16478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oneCellAnchor>
    <xdr:from>
      <xdr:col>1</xdr:col>
      <xdr:colOff>542925</xdr:colOff>
      <xdr:row>7</xdr:row>
      <xdr:rowOff>22225</xdr:rowOff>
    </xdr:from>
    <xdr:ext cx="411651" cy="275717"/>
    <xdr:sp macro="" textlink="">
      <xdr:nvSpPr>
        <xdr:cNvPr id="29" name="テキスト ボックス 28"/>
        <xdr:cNvSpPr txBox="1"/>
      </xdr:nvSpPr>
      <xdr:spPr>
        <a:xfrm>
          <a:off x="1676400" y="12700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22</xdr:row>
      <xdr:rowOff>114300</xdr:rowOff>
    </xdr:from>
    <xdr:to>
      <xdr:col>5</xdr:col>
      <xdr:colOff>733425</xdr:colOff>
      <xdr:row>22</xdr:row>
      <xdr:rowOff>114300</xdr:rowOff>
    </xdr:to>
    <xdr:cxnSp macro="">
      <xdr:nvCxnSpPr>
        <xdr:cNvPr id="147391" name="直線コネクタ 29"/>
        <xdr:cNvCxnSpPr>
          <a:cxnSpLocks noChangeShapeType="1"/>
        </xdr:cNvCxnSpPr>
      </xdr:nvCxnSpPr>
      <xdr:spPr bwMode="auto">
        <a:xfrm>
          <a:off x="2162175" y="39338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20</xdr:row>
      <xdr:rowOff>0</xdr:rowOff>
    </xdr:from>
    <xdr:to>
      <xdr:col>5</xdr:col>
      <xdr:colOff>733425</xdr:colOff>
      <xdr:row>20</xdr:row>
      <xdr:rowOff>0</xdr:rowOff>
    </xdr:to>
    <xdr:cxnSp macro="">
      <xdr:nvCxnSpPr>
        <xdr:cNvPr id="147393" name="直線コネクタ 31"/>
        <xdr:cNvCxnSpPr>
          <a:cxnSpLocks noChangeShapeType="1"/>
        </xdr:cNvCxnSpPr>
      </xdr:nvCxnSpPr>
      <xdr:spPr bwMode="auto">
        <a:xfrm>
          <a:off x="2162175" y="34766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17</xdr:row>
      <xdr:rowOff>57150</xdr:rowOff>
    </xdr:from>
    <xdr:to>
      <xdr:col>5</xdr:col>
      <xdr:colOff>733425</xdr:colOff>
      <xdr:row>17</xdr:row>
      <xdr:rowOff>57150</xdr:rowOff>
    </xdr:to>
    <xdr:cxnSp macro="">
      <xdr:nvCxnSpPr>
        <xdr:cNvPr id="147395" name="直線コネクタ 33"/>
        <xdr:cNvCxnSpPr>
          <a:cxnSpLocks noChangeShapeType="1"/>
        </xdr:cNvCxnSpPr>
      </xdr:nvCxnSpPr>
      <xdr:spPr bwMode="auto">
        <a:xfrm>
          <a:off x="2162175" y="30194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1028700</xdr:colOff>
      <xdr:row>14</xdr:row>
      <xdr:rowOff>114300</xdr:rowOff>
    </xdr:from>
    <xdr:to>
      <xdr:col>5</xdr:col>
      <xdr:colOff>733425</xdr:colOff>
      <xdr:row>14</xdr:row>
      <xdr:rowOff>114300</xdr:rowOff>
    </xdr:to>
    <xdr:cxnSp macro="">
      <xdr:nvCxnSpPr>
        <xdr:cNvPr id="147397" name="直線コネクタ 35"/>
        <xdr:cNvCxnSpPr>
          <a:cxnSpLocks noChangeShapeType="1"/>
        </xdr:cNvCxnSpPr>
      </xdr:nvCxnSpPr>
      <xdr:spPr bwMode="auto">
        <a:xfrm>
          <a:off x="2162175" y="25622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1028700</xdr:colOff>
      <xdr:row>12</xdr:row>
      <xdr:rowOff>0</xdr:rowOff>
    </xdr:from>
    <xdr:to>
      <xdr:col>5</xdr:col>
      <xdr:colOff>733425</xdr:colOff>
      <xdr:row>12</xdr:row>
      <xdr:rowOff>0</xdr:rowOff>
    </xdr:to>
    <xdr:cxnSp macro="">
      <xdr:nvCxnSpPr>
        <xdr:cNvPr id="147399" name="直線コネクタ 37"/>
        <xdr:cNvCxnSpPr>
          <a:cxnSpLocks noChangeShapeType="1"/>
        </xdr:cNvCxnSpPr>
      </xdr:nvCxnSpPr>
      <xdr:spPr bwMode="auto">
        <a:xfrm>
          <a:off x="2162175" y="21050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9</xdr:row>
      <xdr:rowOff>57150</xdr:rowOff>
    </xdr:to>
    <xdr:cxnSp macro="">
      <xdr:nvCxnSpPr>
        <xdr:cNvPr id="147401" name="直線コネクタ 39"/>
        <xdr:cNvCxnSpPr>
          <a:cxnSpLocks noChangeShapeType="1"/>
        </xdr:cNvCxnSpPr>
      </xdr:nvCxnSpPr>
      <xdr:spPr bwMode="auto">
        <a:xfrm>
          <a:off x="2162175" y="16478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1028700</xdr:colOff>
      <xdr:row>9</xdr:row>
      <xdr:rowOff>57150</xdr:rowOff>
    </xdr:from>
    <xdr:to>
      <xdr:col>5</xdr:col>
      <xdr:colOff>733425</xdr:colOff>
      <xdr:row>22</xdr:row>
      <xdr:rowOff>114300</xdr:rowOff>
    </xdr:to>
    <xdr:sp macro="" textlink="">
      <xdr:nvSpPr>
        <xdr:cNvPr id="14740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12</xdr:row>
      <xdr:rowOff>57150</xdr:rowOff>
    </xdr:from>
    <xdr:to>
      <xdr:col>4</xdr:col>
      <xdr:colOff>1114425</xdr:colOff>
      <xdr:row>19</xdr:row>
      <xdr:rowOff>9525</xdr:rowOff>
    </xdr:to>
    <xdr:cxnSp macro="">
      <xdr:nvCxnSpPr>
        <xdr:cNvPr id="147404" name="直線コネクタ 42"/>
        <xdr:cNvCxnSpPr>
          <a:cxnSpLocks noChangeShapeType="1"/>
        </xdr:cNvCxnSpPr>
      </xdr:nvCxnSpPr>
      <xdr:spPr bwMode="auto">
        <a:xfrm flipV="1">
          <a:off x="5648325" y="2162175"/>
          <a:ext cx="0" cy="1152525"/>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9525</xdr:rowOff>
    </xdr:from>
    <xdr:to>
      <xdr:col>5</xdr:col>
      <xdr:colOff>76200</xdr:colOff>
      <xdr:row>19</xdr:row>
      <xdr:rowOff>9525</xdr:rowOff>
    </xdr:to>
    <xdr:cxnSp macro="">
      <xdr:nvCxnSpPr>
        <xdr:cNvPr id="147406" name="直線コネクタ 44"/>
        <xdr:cNvCxnSpPr>
          <a:cxnSpLocks noChangeShapeType="1"/>
        </xdr:cNvCxnSpPr>
      </xdr:nvCxnSpPr>
      <xdr:spPr bwMode="auto">
        <a:xfrm>
          <a:off x="5562600" y="33147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57150</xdr:rowOff>
    </xdr:from>
    <xdr:to>
      <xdr:col>5</xdr:col>
      <xdr:colOff>76200</xdr:colOff>
      <xdr:row>12</xdr:row>
      <xdr:rowOff>57150</xdr:rowOff>
    </xdr:to>
    <xdr:cxnSp macro="">
      <xdr:nvCxnSpPr>
        <xdr:cNvPr id="147408" name="直線コネクタ 46"/>
        <xdr:cNvCxnSpPr>
          <a:cxnSpLocks noChangeShapeType="1"/>
        </xdr:cNvCxnSpPr>
      </xdr:nvCxnSpPr>
      <xdr:spPr bwMode="auto">
        <a:xfrm>
          <a:off x="5562600" y="216217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466725</xdr:colOff>
      <xdr:row>14</xdr:row>
      <xdr:rowOff>171450</xdr:rowOff>
    </xdr:from>
    <xdr:to>
      <xdr:col>4</xdr:col>
      <xdr:colOff>1114425</xdr:colOff>
      <xdr:row>15</xdr:row>
      <xdr:rowOff>19050</xdr:rowOff>
    </xdr:to>
    <xdr:cxnSp macro="">
      <xdr:nvCxnSpPr>
        <xdr:cNvPr id="147409" name="直線コネクタ 47"/>
        <xdr:cNvCxnSpPr>
          <a:cxnSpLocks noChangeShapeType="1"/>
        </xdr:cNvCxnSpPr>
      </xdr:nvCxnSpPr>
      <xdr:spPr bwMode="auto">
        <a:xfrm>
          <a:off x="5000625" y="2619375"/>
          <a:ext cx="647700" cy="1905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16</xdr:row>
      <xdr:rowOff>132409</xdr:rowOff>
    </xdr:from>
    <xdr:ext cx="762000" cy="259045"/>
    <xdr:sp macro="" textlink="">
      <xdr:nvSpPr>
        <xdr:cNvPr id="49" name="人口1人当たり決算額の推移平均値テキスト130"/>
        <xdr:cNvSpPr txBox="1"/>
      </xdr:nvSpPr>
      <xdr:spPr>
        <a:xfrm>
          <a:off x="5740400" y="2923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161925</xdr:rowOff>
    </xdr:from>
    <xdr:to>
      <xdr:col>5</xdr:col>
      <xdr:colOff>38100</xdr:colOff>
      <xdr:row>17</xdr:row>
      <xdr:rowOff>85725</xdr:rowOff>
    </xdr:to>
    <xdr:sp macro="" textlink="">
      <xdr:nvSpPr>
        <xdr:cNvPr id="147411" name="フローチャート : 判断 49"/>
        <xdr:cNvSpPr>
          <a:spLocks noChangeArrowheads="1"/>
        </xdr:cNvSpPr>
      </xdr:nvSpPr>
      <xdr:spPr bwMode="auto">
        <a:xfrm>
          <a:off x="5600700" y="2952750"/>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14</xdr:row>
      <xdr:rowOff>95250</xdr:rowOff>
    </xdr:from>
    <xdr:to>
      <xdr:col>4</xdr:col>
      <xdr:colOff>466725</xdr:colOff>
      <xdr:row>14</xdr:row>
      <xdr:rowOff>171450</xdr:rowOff>
    </xdr:to>
    <xdr:cxnSp macro="">
      <xdr:nvCxnSpPr>
        <xdr:cNvPr id="147412" name="直線コネクタ 50"/>
        <xdr:cNvCxnSpPr>
          <a:cxnSpLocks noChangeShapeType="1"/>
        </xdr:cNvCxnSpPr>
      </xdr:nvCxnSpPr>
      <xdr:spPr bwMode="auto">
        <a:xfrm>
          <a:off x="4305300" y="2543175"/>
          <a:ext cx="695325" cy="7620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419100</xdr:colOff>
      <xdr:row>16</xdr:row>
      <xdr:rowOff>133350</xdr:rowOff>
    </xdr:from>
    <xdr:to>
      <xdr:col>4</xdr:col>
      <xdr:colOff>523875</xdr:colOff>
      <xdr:row>17</xdr:row>
      <xdr:rowOff>66675</xdr:rowOff>
    </xdr:to>
    <xdr:sp macro="" textlink="">
      <xdr:nvSpPr>
        <xdr:cNvPr id="147413" name="フローチャート : 判断 51"/>
        <xdr:cNvSpPr>
          <a:spLocks noChangeArrowheads="1"/>
        </xdr:cNvSpPr>
      </xdr:nvSpPr>
      <xdr:spPr bwMode="auto">
        <a:xfrm>
          <a:off x="4953000" y="292417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17</xdr:row>
      <xdr:rowOff>52788</xdr:rowOff>
    </xdr:from>
    <xdr:ext cx="736600" cy="259045"/>
    <xdr:sp macro="" textlink="">
      <xdr:nvSpPr>
        <xdr:cNvPr id="53" name="テキスト ボックス 52"/>
        <xdr:cNvSpPr txBox="1"/>
      </xdr:nvSpPr>
      <xdr:spPr>
        <a:xfrm>
          <a:off x="4622800" y="3015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209550</xdr:colOff>
      <xdr:row>14</xdr:row>
      <xdr:rowOff>95250</xdr:rowOff>
    </xdr:from>
    <xdr:to>
      <xdr:col>3</xdr:col>
      <xdr:colOff>904875</xdr:colOff>
      <xdr:row>14</xdr:row>
      <xdr:rowOff>114300</xdr:rowOff>
    </xdr:to>
    <xdr:cxnSp macro="">
      <xdr:nvCxnSpPr>
        <xdr:cNvPr id="147415" name="直線コネクタ 53"/>
        <xdr:cNvCxnSpPr>
          <a:cxnSpLocks noChangeShapeType="1"/>
        </xdr:cNvCxnSpPr>
      </xdr:nvCxnSpPr>
      <xdr:spPr bwMode="auto">
        <a:xfrm flipV="1">
          <a:off x="3609975" y="2543175"/>
          <a:ext cx="695325" cy="1905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857250</xdr:colOff>
      <xdr:row>16</xdr:row>
      <xdr:rowOff>85725</xdr:rowOff>
    </xdr:from>
    <xdr:to>
      <xdr:col>3</xdr:col>
      <xdr:colOff>952500</xdr:colOff>
      <xdr:row>17</xdr:row>
      <xdr:rowOff>19050</xdr:rowOff>
    </xdr:to>
    <xdr:sp macro="" textlink="">
      <xdr:nvSpPr>
        <xdr:cNvPr id="147416" name="フローチャート : 判断 54"/>
        <xdr:cNvSpPr>
          <a:spLocks noChangeArrowheads="1"/>
        </xdr:cNvSpPr>
      </xdr:nvSpPr>
      <xdr:spPr bwMode="auto">
        <a:xfrm>
          <a:off x="4257675" y="2876550"/>
          <a:ext cx="95250" cy="104775"/>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17</xdr:row>
      <xdr:rowOff>873</xdr:rowOff>
    </xdr:from>
    <xdr:ext cx="762000" cy="259045"/>
    <xdr:sp macro="" textlink="">
      <xdr:nvSpPr>
        <xdr:cNvPr id="56" name="テキスト ボックス 55"/>
        <xdr:cNvSpPr txBox="1"/>
      </xdr:nvSpPr>
      <xdr:spPr>
        <a:xfrm>
          <a:off x="39243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638175</xdr:colOff>
      <xdr:row>14</xdr:row>
      <xdr:rowOff>95250</xdr:rowOff>
    </xdr:from>
    <xdr:to>
      <xdr:col>3</xdr:col>
      <xdr:colOff>209550</xdr:colOff>
      <xdr:row>14</xdr:row>
      <xdr:rowOff>114300</xdr:rowOff>
    </xdr:to>
    <xdr:cxnSp macro="">
      <xdr:nvCxnSpPr>
        <xdr:cNvPr id="147418" name="直線コネクタ 56"/>
        <xdr:cNvCxnSpPr>
          <a:cxnSpLocks noChangeShapeType="1"/>
        </xdr:cNvCxnSpPr>
      </xdr:nvCxnSpPr>
      <xdr:spPr bwMode="auto">
        <a:xfrm>
          <a:off x="2905125" y="2543175"/>
          <a:ext cx="704850" cy="1905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152400</xdr:colOff>
      <xdr:row>15</xdr:row>
      <xdr:rowOff>57150</xdr:rowOff>
    </xdr:from>
    <xdr:to>
      <xdr:col>3</xdr:col>
      <xdr:colOff>257175</xdr:colOff>
      <xdr:row>15</xdr:row>
      <xdr:rowOff>152400</xdr:rowOff>
    </xdr:to>
    <xdr:sp macro="" textlink="">
      <xdr:nvSpPr>
        <xdr:cNvPr id="147419" name="フローチャート : 判断 57"/>
        <xdr:cNvSpPr>
          <a:spLocks noChangeArrowheads="1"/>
        </xdr:cNvSpPr>
      </xdr:nvSpPr>
      <xdr:spPr bwMode="auto">
        <a:xfrm>
          <a:off x="3552825" y="2676525"/>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15</xdr:row>
      <xdr:rowOff>140685</xdr:rowOff>
    </xdr:from>
    <xdr:ext cx="762000" cy="259045"/>
    <xdr:sp macro="" textlink="">
      <xdr:nvSpPr>
        <xdr:cNvPr id="59" name="テキスト ボックス 58"/>
        <xdr:cNvSpPr txBox="1"/>
      </xdr:nvSpPr>
      <xdr:spPr>
        <a:xfrm>
          <a:off x="32258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38100</xdr:rowOff>
    </xdr:from>
    <xdr:to>
      <xdr:col>2</xdr:col>
      <xdr:colOff>695325</xdr:colOff>
      <xdr:row>15</xdr:row>
      <xdr:rowOff>133350</xdr:rowOff>
    </xdr:to>
    <xdr:sp macro="" textlink="">
      <xdr:nvSpPr>
        <xdr:cNvPr id="147421" name="フローチャート : 判断 59"/>
        <xdr:cNvSpPr>
          <a:spLocks noChangeArrowheads="1"/>
        </xdr:cNvSpPr>
      </xdr:nvSpPr>
      <xdr:spPr bwMode="auto">
        <a:xfrm>
          <a:off x="2857500" y="2657475"/>
          <a:ext cx="104775" cy="95250"/>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15</xdr:row>
      <xdr:rowOff>122877</xdr:rowOff>
    </xdr:from>
    <xdr:ext cx="762000" cy="259045"/>
    <xdr:sp macro="" textlink="">
      <xdr:nvSpPr>
        <xdr:cNvPr id="61" name="テキスト ボックス 60"/>
        <xdr:cNvSpPr txBox="1"/>
      </xdr:nvSpPr>
      <xdr:spPr>
        <a:xfrm>
          <a:off x="2527300" y="274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142875</xdr:rowOff>
    </xdr:from>
    <xdr:to>
      <xdr:col>5</xdr:col>
      <xdr:colOff>38100</xdr:colOff>
      <xdr:row>15</xdr:row>
      <xdr:rowOff>66675</xdr:rowOff>
    </xdr:to>
    <xdr:sp macro="" textlink="">
      <xdr:nvSpPr>
        <xdr:cNvPr id="147428" name="円/楕円 66"/>
        <xdr:cNvSpPr>
          <a:spLocks noChangeArrowheads="1"/>
        </xdr:cNvSpPr>
      </xdr:nvSpPr>
      <xdr:spPr bwMode="auto">
        <a:xfrm>
          <a:off x="5600700" y="2590800"/>
          <a:ext cx="104775" cy="95250"/>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13</xdr:row>
      <xdr:rowOff>154868</xdr:rowOff>
    </xdr:from>
    <xdr:ext cx="762000" cy="259045"/>
    <xdr:sp macro="" textlink="">
      <xdr:nvSpPr>
        <xdr:cNvPr id="68" name="人口1人当たり決算額の推移該当値テキスト130"/>
        <xdr:cNvSpPr txBox="1"/>
      </xdr:nvSpPr>
      <xdr:spPr>
        <a:xfrm>
          <a:off x="5740400" y="243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76,865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114300</xdr:rowOff>
    </xdr:from>
    <xdr:to>
      <xdr:col>4</xdr:col>
      <xdr:colOff>523875</xdr:colOff>
      <xdr:row>15</xdr:row>
      <xdr:rowOff>47625</xdr:rowOff>
    </xdr:to>
    <xdr:sp macro="" textlink="">
      <xdr:nvSpPr>
        <xdr:cNvPr id="147430" name="円/楕円 68"/>
        <xdr:cNvSpPr>
          <a:spLocks noChangeArrowheads="1"/>
        </xdr:cNvSpPr>
      </xdr:nvSpPr>
      <xdr:spPr bwMode="auto">
        <a:xfrm>
          <a:off x="4953000" y="256222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13</xdr:row>
      <xdr:rowOff>58163</xdr:rowOff>
    </xdr:from>
    <xdr:ext cx="736600" cy="259045"/>
    <xdr:sp macro="" textlink="">
      <xdr:nvSpPr>
        <xdr:cNvPr id="70" name="テキスト ボックス 69"/>
        <xdr:cNvSpPr txBox="1"/>
      </xdr:nvSpPr>
      <xdr:spPr>
        <a:xfrm>
          <a:off x="4622800" y="2334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77,762</a:t>
          </a:r>
          <a:endParaRPr kumimoji="1" lang="ja-JP" altLang="en-US" sz="1000" b="1">
            <a:solidFill>
              <a:srgbClr val="FF0000"/>
            </a:solidFill>
            <a:latin typeface="ＭＳ Ｐゴシック"/>
          </a:endParaRPr>
        </a:p>
      </xdr:txBody>
    </xdr:sp>
    <xdr:clientData/>
  </xdr:oneCellAnchor>
  <xdr:twoCellAnchor>
    <xdr:from>
      <xdr:col>3</xdr:col>
      <xdr:colOff>857250</xdr:colOff>
      <xdr:row>14</xdr:row>
      <xdr:rowOff>47625</xdr:rowOff>
    </xdr:from>
    <xdr:to>
      <xdr:col>3</xdr:col>
      <xdr:colOff>952500</xdr:colOff>
      <xdr:row>14</xdr:row>
      <xdr:rowOff>152400</xdr:rowOff>
    </xdr:to>
    <xdr:sp macro="" textlink="">
      <xdr:nvSpPr>
        <xdr:cNvPr id="147432" name="円/楕円 70"/>
        <xdr:cNvSpPr>
          <a:spLocks noChangeArrowheads="1"/>
        </xdr:cNvSpPr>
      </xdr:nvSpPr>
      <xdr:spPr bwMode="auto">
        <a:xfrm>
          <a:off x="4257675" y="2495550"/>
          <a:ext cx="95250" cy="104775"/>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12</xdr:row>
      <xdr:rowOff>160873</xdr:rowOff>
    </xdr:from>
    <xdr:ext cx="762000" cy="259045"/>
    <xdr:sp macro="" textlink="">
      <xdr:nvSpPr>
        <xdr:cNvPr id="72" name="テキスト ボックス 71"/>
        <xdr:cNvSpPr txBox="1"/>
      </xdr:nvSpPr>
      <xdr:spPr>
        <a:xfrm>
          <a:off x="39243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80,769</a:t>
          </a:r>
          <a:endParaRPr kumimoji="1" lang="ja-JP" altLang="en-US" sz="1000" b="1">
            <a:solidFill>
              <a:srgbClr val="FF0000"/>
            </a:solidFill>
            <a:latin typeface="ＭＳ Ｐゴシック"/>
          </a:endParaRPr>
        </a:p>
      </xdr:txBody>
    </xdr:sp>
    <xdr:clientData/>
  </xdr:oneCellAnchor>
  <xdr:twoCellAnchor>
    <xdr:from>
      <xdr:col>3</xdr:col>
      <xdr:colOff>152400</xdr:colOff>
      <xdr:row>14</xdr:row>
      <xdr:rowOff>57150</xdr:rowOff>
    </xdr:from>
    <xdr:to>
      <xdr:col>3</xdr:col>
      <xdr:colOff>257175</xdr:colOff>
      <xdr:row>14</xdr:row>
      <xdr:rowOff>161925</xdr:rowOff>
    </xdr:to>
    <xdr:sp macro="" textlink="">
      <xdr:nvSpPr>
        <xdr:cNvPr id="147434" name="円/楕円 72"/>
        <xdr:cNvSpPr>
          <a:spLocks noChangeArrowheads="1"/>
        </xdr:cNvSpPr>
      </xdr:nvSpPr>
      <xdr:spPr bwMode="auto">
        <a:xfrm>
          <a:off x="3552825" y="2505075"/>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12</xdr:row>
      <xdr:rowOff>170520</xdr:rowOff>
    </xdr:from>
    <xdr:ext cx="762000" cy="259045"/>
    <xdr:sp macro="" textlink="">
      <xdr:nvSpPr>
        <xdr:cNvPr id="74" name="テキスト ボックス 73"/>
        <xdr:cNvSpPr txBox="1"/>
      </xdr:nvSpPr>
      <xdr:spPr>
        <a:xfrm>
          <a:off x="3225800" y="22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80,347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47625</xdr:rowOff>
    </xdr:from>
    <xdr:to>
      <xdr:col>2</xdr:col>
      <xdr:colOff>695325</xdr:colOff>
      <xdr:row>14</xdr:row>
      <xdr:rowOff>142875</xdr:rowOff>
    </xdr:to>
    <xdr:sp macro="" textlink="">
      <xdr:nvSpPr>
        <xdr:cNvPr id="147436" name="円/楕円 74"/>
        <xdr:cNvSpPr>
          <a:spLocks noChangeArrowheads="1"/>
        </xdr:cNvSpPr>
      </xdr:nvSpPr>
      <xdr:spPr bwMode="auto">
        <a:xfrm>
          <a:off x="2857500" y="249555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12</xdr:row>
      <xdr:rowOff>157444</xdr:rowOff>
    </xdr:from>
    <xdr:ext cx="762000" cy="259045"/>
    <xdr:sp macro="" textlink="">
      <xdr:nvSpPr>
        <xdr:cNvPr id="76" name="テキスト ボックス 75"/>
        <xdr:cNvSpPr txBox="1"/>
      </xdr:nvSpPr>
      <xdr:spPr>
        <a:xfrm>
          <a:off x="2527300" y="2262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123825</xdr:colOff>
      <xdr:row>29</xdr:row>
      <xdr:rowOff>9525</xdr:rowOff>
    </xdr:from>
    <xdr:to>
      <xdr:col>1</xdr:col>
      <xdr:colOff>323850</xdr:colOff>
      <xdr:row>33</xdr:row>
      <xdr:rowOff>295275</xdr:rowOff>
    </xdr:to>
    <xdr:sp macro="" textlink="">
      <xdr:nvSpPr>
        <xdr:cNvPr id="4173" name="角丸四角形 77"/>
        <xdr:cNvSpPr>
          <a:spLocks noChangeArrowheads="1"/>
        </xdr:cNvSpPr>
      </xdr:nvSpPr>
      <xdr:spPr bwMode="auto">
        <a:xfrm>
          <a:off x="123825" y="5076825"/>
          <a:ext cx="1333500" cy="1143000"/>
        </a:xfrm>
        <a:prstGeom prst="roundRect">
          <a:avLst>
            <a:gd name="adj" fmla="val 0"/>
          </a:avLst>
        </a:prstGeom>
        <a:solidFill>
          <a:srgbClr val="FFFFFF"/>
        </a:solidFill>
        <a:ln w="9525" algn="ctr">
          <a:solidFill>
            <a:srgbClr val="000000"/>
          </a:solidFill>
          <a:round/>
          <a:headEnd/>
          <a:tailEnd/>
        </a:ln>
        <a:effectLst>
          <a:outerShdw dist="37356" dir="2700000" rotWithShape="0">
            <a:srgbClr val="000000"/>
          </a:outerShdw>
        </a:effectLst>
      </xdr:spPr>
      <xdr:txBody>
        <a:bodyPr/>
        <a:lstStyle/>
        <a:p>
          <a:endParaRPr lang="ja-JP" altLang="en-US"/>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200025</xdr:colOff>
      <xdr:row>30</xdr:row>
      <xdr:rowOff>19050</xdr:rowOff>
    </xdr:from>
    <xdr:to>
      <xdr:col>0</xdr:col>
      <xdr:colOff>371475</xdr:colOff>
      <xdr:row>30</xdr:row>
      <xdr:rowOff>19050</xdr:rowOff>
    </xdr:to>
    <xdr:cxnSp macro="">
      <xdr:nvCxnSpPr>
        <xdr:cNvPr id="147443" name="直線コネクタ 81"/>
        <xdr:cNvCxnSpPr>
          <a:cxnSpLocks noChangeShapeType="1"/>
        </xdr:cNvCxnSpPr>
      </xdr:nvCxnSpPr>
      <xdr:spPr bwMode="auto">
        <a:xfrm flipH="1">
          <a:off x="200025" y="5257800"/>
          <a:ext cx="171450" cy="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31</xdr:row>
      <xdr:rowOff>304800</xdr:rowOff>
    </xdr:from>
    <xdr:to>
      <xdr:col>0</xdr:col>
      <xdr:colOff>285750</xdr:colOff>
      <xdr:row>32</xdr:row>
      <xdr:rowOff>104775</xdr:rowOff>
    </xdr:to>
    <xdr:cxnSp macro="">
      <xdr:nvCxnSpPr>
        <xdr:cNvPr id="147444" name="直線コネクタ 82"/>
        <xdr:cNvCxnSpPr>
          <a:cxnSpLocks noChangeShapeType="1"/>
        </xdr:cNvCxnSpPr>
      </xdr:nvCxnSpPr>
      <xdr:spPr bwMode="auto">
        <a:xfrm>
          <a:off x="285750" y="5715000"/>
          <a:ext cx="0" cy="142875"/>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200025</xdr:colOff>
      <xdr:row>31</xdr:row>
      <xdr:rowOff>304800</xdr:rowOff>
    </xdr:from>
    <xdr:to>
      <xdr:col>0</xdr:col>
      <xdr:colOff>371475</xdr:colOff>
      <xdr:row>31</xdr:row>
      <xdr:rowOff>304800</xdr:rowOff>
    </xdr:to>
    <xdr:cxnSp macro="">
      <xdr:nvCxnSpPr>
        <xdr:cNvPr id="147445" name="直線コネクタ 83"/>
        <xdr:cNvCxnSpPr>
          <a:cxnSpLocks noChangeShapeType="1"/>
        </xdr:cNvCxnSpPr>
      </xdr:nvCxnSpPr>
      <xdr:spPr bwMode="auto">
        <a:xfrm flipH="1">
          <a:off x="200025" y="5715000"/>
          <a:ext cx="171450"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285750</xdr:colOff>
      <xdr:row>33</xdr:row>
      <xdr:rowOff>28575</xdr:rowOff>
    </xdr:from>
    <xdr:to>
      <xdr:col>0</xdr:col>
      <xdr:colOff>285750</xdr:colOff>
      <xdr:row>33</xdr:row>
      <xdr:rowOff>171450</xdr:rowOff>
    </xdr:to>
    <xdr:cxnSp macro="">
      <xdr:nvCxnSpPr>
        <xdr:cNvPr id="147446" name="直線コネクタ 84"/>
        <xdr:cNvCxnSpPr>
          <a:cxnSpLocks noChangeShapeType="1"/>
        </xdr:cNvCxnSpPr>
      </xdr:nvCxnSpPr>
      <xdr:spPr bwMode="auto">
        <a:xfrm flipV="1">
          <a:off x="285750" y="5953125"/>
          <a:ext cx="0" cy="142875"/>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200025</xdr:colOff>
      <xdr:row>33</xdr:row>
      <xdr:rowOff>171450</xdr:rowOff>
    </xdr:from>
    <xdr:to>
      <xdr:col>0</xdr:col>
      <xdr:colOff>371475</xdr:colOff>
      <xdr:row>33</xdr:row>
      <xdr:rowOff>171450</xdr:rowOff>
    </xdr:to>
    <xdr:cxnSp macro="">
      <xdr:nvCxnSpPr>
        <xdr:cNvPr id="147447" name="直線コネクタ 85"/>
        <xdr:cNvCxnSpPr>
          <a:cxnSpLocks noChangeShapeType="1"/>
        </xdr:cNvCxnSpPr>
      </xdr:nvCxnSpPr>
      <xdr:spPr bwMode="auto">
        <a:xfrm flipH="1">
          <a:off x="200025" y="6096000"/>
          <a:ext cx="171450"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228600</xdr:colOff>
      <xdr:row>29</xdr:row>
      <xdr:rowOff>142875</xdr:rowOff>
    </xdr:from>
    <xdr:to>
      <xdr:col>0</xdr:col>
      <xdr:colOff>333375</xdr:colOff>
      <xdr:row>30</xdr:row>
      <xdr:rowOff>66675</xdr:rowOff>
    </xdr:to>
    <xdr:sp macro="" textlink="">
      <xdr:nvSpPr>
        <xdr:cNvPr id="147448" name="円/楕円 86"/>
        <xdr:cNvSpPr>
          <a:spLocks noChangeArrowheads="1"/>
        </xdr:cNvSpPr>
      </xdr:nvSpPr>
      <xdr:spPr bwMode="auto">
        <a:xfrm>
          <a:off x="228600"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228600</xdr:colOff>
      <xdr:row>31</xdr:row>
      <xdr:rowOff>66675</xdr:rowOff>
    </xdr:from>
    <xdr:to>
      <xdr:col>0</xdr:col>
      <xdr:colOff>333375</xdr:colOff>
      <xdr:row>31</xdr:row>
      <xdr:rowOff>161925</xdr:rowOff>
    </xdr:to>
    <xdr:sp macro="" textlink="">
      <xdr:nvSpPr>
        <xdr:cNvPr id="147449" name="フローチャート : 判断 87"/>
        <xdr:cNvSpPr>
          <a:spLocks noChangeArrowheads="1"/>
        </xdr:cNvSpPr>
      </xdr:nvSpPr>
      <xdr:spPr bwMode="auto">
        <a:xfrm>
          <a:off x="228600" y="5476875"/>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47450" name="正方形/長方形 88"/>
        <xdr:cNvSpPr>
          <a:spLocks noChangeArrowheads="1"/>
        </xdr:cNvSpPr>
      </xdr:nvSpPr>
      <xdr:spPr bwMode="auto">
        <a:xfrm>
          <a:off x="2162175" y="56483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oneCellAnchor>
    <xdr:from>
      <xdr:col>1</xdr:col>
      <xdr:colOff>542925</xdr:colOff>
      <xdr:row>30</xdr:row>
      <xdr:rowOff>31750</xdr:rowOff>
    </xdr:from>
    <xdr:ext cx="411651" cy="275717"/>
    <xdr:sp macro="" textlink="">
      <xdr:nvSpPr>
        <xdr:cNvPr id="90" name="テキスト ボックス 89"/>
        <xdr:cNvSpPr txBox="1"/>
      </xdr:nvSpPr>
      <xdr:spPr>
        <a:xfrm>
          <a:off x="1676400" y="5270500"/>
          <a:ext cx="4116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1028700</xdr:colOff>
      <xdr:row>39</xdr:row>
      <xdr:rowOff>295275</xdr:rowOff>
    </xdr:from>
    <xdr:to>
      <xdr:col>5</xdr:col>
      <xdr:colOff>733425</xdr:colOff>
      <xdr:row>39</xdr:row>
      <xdr:rowOff>295275</xdr:rowOff>
    </xdr:to>
    <xdr:cxnSp macro="">
      <xdr:nvCxnSpPr>
        <xdr:cNvPr id="147452" name="直線コネクタ 90"/>
        <xdr:cNvCxnSpPr>
          <a:cxnSpLocks noChangeShapeType="1"/>
        </xdr:cNvCxnSpPr>
      </xdr:nvCxnSpPr>
      <xdr:spPr bwMode="auto">
        <a:xfrm>
          <a:off x="2162175" y="79343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1028700</xdr:colOff>
      <xdr:row>38</xdr:row>
      <xdr:rowOff>142875</xdr:rowOff>
    </xdr:from>
    <xdr:to>
      <xdr:col>5</xdr:col>
      <xdr:colOff>733425</xdr:colOff>
      <xdr:row>38</xdr:row>
      <xdr:rowOff>142875</xdr:rowOff>
    </xdr:to>
    <xdr:cxnSp macro="">
      <xdr:nvCxnSpPr>
        <xdr:cNvPr id="147453" name="直線コネクタ 91"/>
        <xdr:cNvCxnSpPr>
          <a:cxnSpLocks noChangeShapeType="1"/>
        </xdr:cNvCxnSpPr>
      </xdr:nvCxnSpPr>
      <xdr:spPr bwMode="auto">
        <a:xfrm>
          <a:off x="2162175" y="761047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1028700</xdr:colOff>
      <xdr:row>37</xdr:row>
      <xdr:rowOff>161925</xdr:rowOff>
    </xdr:from>
    <xdr:to>
      <xdr:col>5</xdr:col>
      <xdr:colOff>733425</xdr:colOff>
      <xdr:row>37</xdr:row>
      <xdr:rowOff>161925</xdr:rowOff>
    </xdr:to>
    <xdr:cxnSp macro="">
      <xdr:nvCxnSpPr>
        <xdr:cNvPr id="147454" name="直線コネクタ 92"/>
        <xdr:cNvCxnSpPr>
          <a:cxnSpLocks noChangeShapeType="1"/>
        </xdr:cNvCxnSpPr>
      </xdr:nvCxnSpPr>
      <xdr:spPr bwMode="auto">
        <a:xfrm>
          <a:off x="2162175" y="72866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1028700</xdr:colOff>
      <xdr:row>36</xdr:row>
      <xdr:rowOff>0</xdr:rowOff>
    </xdr:from>
    <xdr:to>
      <xdr:col>5</xdr:col>
      <xdr:colOff>733425</xdr:colOff>
      <xdr:row>36</xdr:row>
      <xdr:rowOff>0</xdr:rowOff>
    </xdr:to>
    <xdr:cxnSp macro="">
      <xdr:nvCxnSpPr>
        <xdr:cNvPr id="189440" name="直線コネクタ 94"/>
        <xdr:cNvCxnSpPr>
          <a:cxnSpLocks noChangeShapeType="1"/>
        </xdr:cNvCxnSpPr>
      </xdr:nvCxnSpPr>
      <xdr:spPr bwMode="auto">
        <a:xfrm>
          <a:off x="2162175" y="6953250"/>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1028700</xdr:colOff>
      <xdr:row>35</xdr:row>
      <xdr:rowOff>19050</xdr:rowOff>
    </xdr:from>
    <xdr:to>
      <xdr:col>5</xdr:col>
      <xdr:colOff>733425</xdr:colOff>
      <xdr:row>35</xdr:row>
      <xdr:rowOff>19050</xdr:rowOff>
    </xdr:to>
    <xdr:cxnSp macro="">
      <xdr:nvCxnSpPr>
        <xdr:cNvPr id="189442" name="直線コネクタ 96"/>
        <xdr:cNvCxnSpPr>
          <a:cxnSpLocks noChangeShapeType="1"/>
        </xdr:cNvCxnSpPr>
      </xdr:nvCxnSpPr>
      <xdr:spPr bwMode="auto">
        <a:xfrm>
          <a:off x="2162175" y="6629400"/>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1028700</xdr:colOff>
      <xdr:row>34</xdr:row>
      <xdr:rowOff>38100</xdr:rowOff>
    </xdr:from>
    <xdr:to>
      <xdr:col>5</xdr:col>
      <xdr:colOff>733425</xdr:colOff>
      <xdr:row>34</xdr:row>
      <xdr:rowOff>38100</xdr:rowOff>
    </xdr:to>
    <xdr:cxnSp macro="">
      <xdr:nvCxnSpPr>
        <xdr:cNvPr id="189444" name="直線コネクタ 98"/>
        <xdr:cNvCxnSpPr>
          <a:cxnSpLocks noChangeShapeType="1"/>
        </xdr:cNvCxnSpPr>
      </xdr:nvCxnSpPr>
      <xdr:spPr bwMode="auto">
        <a:xfrm>
          <a:off x="2162175" y="6305550"/>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1028700</xdr:colOff>
      <xdr:row>33</xdr:row>
      <xdr:rowOff>57150</xdr:rowOff>
    </xdr:from>
    <xdr:to>
      <xdr:col>5</xdr:col>
      <xdr:colOff>733425</xdr:colOff>
      <xdr:row>33</xdr:row>
      <xdr:rowOff>57150</xdr:rowOff>
    </xdr:to>
    <xdr:cxnSp macro="">
      <xdr:nvCxnSpPr>
        <xdr:cNvPr id="189446" name="直線コネクタ 100"/>
        <xdr:cNvCxnSpPr>
          <a:cxnSpLocks noChangeShapeType="1"/>
        </xdr:cNvCxnSpPr>
      </xdr:nvCxnSpPr>
      <xdr:spPr bwMode="auto">
        <a:xfrm>
          <a:off x="2162175" y="5981700"/>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31</xdr:row>
      <xdr:rowOff>238125</xdr:rowOff>
    </xdr:to>
    <xdr:cxnSp macro="">
      <xdr:nvCxnSpPr>
        <xdr:cNvPr id="189448" name="直線コネクタ 102"/>
        <xdr:cNvCxnSpPr>
          <a:cxnSpLocks noChangeShapeType="1"/>
        </xdr:cNvCxnSpPr>
      </xdr:nvCxnSpPr>
      <xdr:spPr bwMode="auto">
        <a:xfrm>
          <a:off x="2162175" y="5648325"/>
          <a:ext cx="4238625" cy="0"/>
        </a:xfrm>
        <a:prstGeom prst="line">
          <a:avLst/>
        </a:prstGeom>
        <a:noFill/>
        <a:ln w="9525" algn="ctr">
          <a:solidFill>
            <a:srgbClr val="C0C0C0"/>
          </a:solidFill>
          <a:round/>
          <a:headEnd/>
          <a:tailEnd/>
        </a:ln>
        <a:extLst>
          <a:ext uri="{909E8E84-426E-40DD-AFC4-6F175D3DCCD1}">
            <a14:hiddenFill xmlns:a14="http://schemas.microsoft.com/office/drawing/2010/main">
              <a:noFill/>
            </a14:hiddenFill>
          </a:ext>
        </a:ex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1028700</xdr:colOff>
      <xdr:row>31</xdr:row>
      <xdr:rowOff>238125</xdr:rowOff>
    </xdr:from>
    <xdr:to>
      <xdr:col>5</xdr:col>
      <xdr:colOff>733425</xdr:colOff>
      <xdr:row>39</xdr:row>
      <xdr:rowOff>295275</xdr:rowOff>
    </xdr:to>
    <xdr:sp macro="" textlink="">
      <xdr:nvSpPr>
        <xdr:cNvPr id="189450"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33</xdr:row>
      <xdr:rowOff>28575</xdr:rowOff>
    </xdr:from>
    <xdr:to>
      <xdr:col>4</xdr:col>
      <xdr:colOff>1114425</xdr:colOff>
      <xdr:row>37</xdr:row>
      <xdr:rowOff>276225</xdr:rowOff>
    </xdr:to>
    <xdr:cxnSp macro="">
      <xdr:nvCxnSpPr>
        <xdr:cNvPr id="189451" name="直線コネクタ 105"/>
        <xdr:cNvCxnSpPr>
          <a:cxnSpLocks noChangeShapeType="1"/>
        </xdr:cNvCxnSpPr>
      </xdr:nvCxnSpPr>
      <xdr:spPr bwMode="auto">
        <a:xfrm flipV="1">
          <a:off x="5648325" y="5953125"/>
          <a:ext cx="0" cy="1447800"/>
        </a:xfrm>
        <a:prstGeom prst="line">
          <a:avLst/>
        </a:prstGeom>
        <a:noFill/>
        <a:ln w="31750" algn="ctr">
          <a:solidFill>
            <a:srgbClr val="80808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276225</xdr:rowOff>
    </xdr:from>
    <xdr:to>
      <xdr:col>5</xdr:col>
      <xdr:colOff>76200</xdr:colOff>
      <xdr:row>37</xdr:row>
      <xdr:rowOff>276225</xdr:rowOff>
    </xdr:to>
    <xdr:cxnSp macro="">
      <xdr:nvCxnSpPr>
        <xdr:cNvPr id="189453" name="直線コネクタ 107"/>
        <xdr:cNvCxnSpPr>
          <a:cxnSpLocks noChangeShapeType="1"/>
        </xdr:cNvCxnSpPr>
      </xdr:nvCxnSpPr>
      <xdr:spPr bwMode="auto">
        <a:xfrm>
          <a:off x="5562600" y="74009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28575</xdr:rowOff>
    </xdr:from>
    <xdr:to>
      <xdr:col>5</xdr:col>
      <xdr:colOff>76200</xdr:colOff>
      <xdr:row>33</xdr:row>
      <xdr:rowOff>28575</xdr:rowOff>
    </xdr:to>
    <xdr:cxnSp macro="">
      <xdr:nvCxnSpPr>
        <xdr:cNvPr id="189455" name="直線コネクタ 109"/>
        <xdr:cNvCxnSpPr>
          <a:cxnSpLocks noChangeShapeType="1"/>
        </xdr:cNvCxnSpPr>
      </xdr:nvCxnSpPr>
      <xdr:spPr bwMode="auto">
        <a:xfrm>
          <a:off x="5562600" y="59531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466725</xdr:colOff>
      <xdr:row>35</xdr:row>
      <xdr:rowOff>257175</xdr:rowOff>
    </xdr:from>
    <xdr:to>
      <xdr:col>4</xdr:col>
      <xdr:colOff>1114425</xdr:colOff>
      <xdr:row>36</xdr:row>
      <xdr:rowOff>19050</xdr:rowOff>
    </xdr:to>
    <xdr:cxnSp macro="">
      <xdr:nvCxnSpPr>
        <xdr:cNvPr id="189456" name="直線コネクタ 110"/>
        <xdr:cNvCxnSpPr>
          <a:cxnSpLocks noChangeShapeType="1"/>
        </xdr:cNvCxnSpPr>
      </xdr:nvCxnSpPr>
      <xdr:spPr bwMode="auto">
        <a:xfrm>
          <a:off x="5000625" y="6867525"/>
          <a:ext cx="647700" cy="104775"/>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73025</xdr:colOff>
      <xdr:row>36</xdr:row>
      <xdr:rowOff>220</xdr:rowOff>
    </xdr:from>
    <xdr:ext cx="762000" cy="259045"/>
    <xdr:sp macro="" textlink="">
      <xdr:nvSpPr>
        <xdr:cNvPr id="112" name="人口1人当たり決算額の推移平均値テキスト445"/>
        <xdr:cNvSpPr txBox="1"/>
      </xdr:nvSpPr>
      <xdr:spPr>
        <a:xfrm>
          <a:off x="5740400" y="69534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323850</xdr:rowOff>
    </xdr:from>
    <xdr:to>
      <xdr:col>5</xdr:col>
      <xdr:colOff>38100</xdr:colOff>
      <xdr:row>36</xdr:row>
      <xdr:rowOff>76200</xdr:rowOff>
    </xdr:to>
    <xdr:sp macro="" textlink="">
      <xdr:nvSpPr>
        <xdr:cNvPr id="189458" name="フローチャート : 判断 112"/>
        <xdr:cNvSpPr>
          <a:spLocks noChangeArrowheads="1"/>
        </xdr:cNvSpPr>
      </xdr:nvSpPr>
      <xdr:spPr bwMode="auto">
        <a:xfrm>
          <a:off x="5600700" y="6934200"/>
          <a:ext cx="104775" cy="95250"/>
        </a:xfrm>
        <a:prstGeom prst="flowChartDecision">
          <a:avLst/>
        </a:prstGeom>
        <a:solidFill>
          <a:srgbClr val="000080"/>
        </a:solidFill>
        <a:ln w="9525" algn="ctr">
          <a:solidFill>
            <a:srgbClr val="000080"/>
          </a:solidFill>
          <a:round/>
          <a:headEnd/>
          <a:tailEnd/>
        </a:ln>
      </xdr:spPr>
    </xdr:sp>
    <xdr:clientData/>
  </xdr:twoCellAnchor>
  <xdr:twoCellAnchor>
    <xdr:from>
      <xdr:col>3</xdr:col>
      <xdr:colOff>904875</xdr:colOff>
      <xdr:row>35</xdr:row>
      <xdr:rowOff>133350</xdr:rowOff>
    </xdr:from>
    <xdr:to>
      <xdr:col>4</xdr:col>
      <xdr:colOff>466725</xdr:colOff>
      <xdr:row>35</xdr:row>
      <xdr:rowOff>257175</xdr:rowOff>
    </xdr:to>
    <xdr:cxnSp macro="">
      <xdr:nvCxnSpPr>
        <xdr:cNvPr id="189459" name="直線コネクタ 113"/>
        <xdr:cNvCxnSpPr>
          <a:cxnSpLocks noChangeShapeType="1"/>
        </xdr:cNvCxnSpPr>
      </xdr:nvCxnSpPr>
      <xdr:spPr bwMode="auto">
        <a:xfrm>
          <a:off x="4305300" y="6743700"/>
          <a:ext cx="695325" cy="123825"/>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419100</xdr:colOff>
      <xdr:row>35</xdr:row>
      <xdr:rowOff>257175</xdr:rowOff>
    </xdr:from>
    <xdr:to>
      <xdr:col>4</xdr:col>
      <xdr:colOff>523875</xdr:colOff>
      <xdr:row>36</xdr:row>
      <xdr:rowOff>19050</xdr:rowOff>
    </xdr:to>
    <xdr:sp macro="" textlink="">
      <xdr:nvSpPr>
        <xdr:cNvPr id="189460" name="フローチャート : 判断 114"/>
        <xdr:cNvSpPr>
          <a:spLocks noChangeArrowheads="1"/>
        </xdr:cNvSpPr>
      </xdr:nvSpPr>
      <xdr:spPr bwMode="auto">
        <a:xfrm>
          <a:off x="4953000" y="68675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209550</xdr:colOff>
      <xdr:row>35</xdr:row>
      <xdr:rowOff>133350</xdr:rowOff>
    </xdr:from>
    <xdr:to>
      <xdr:col>3</xdr:col>
      <xdr:colOff>904875</xdr:colOff>
      <xdr:row>35</xdr:row>
      <xdr:rowOff>133350</xdr:rowOff>
    </xdr:to>
    <xdr:cxnSp macro="">
      <xdr:nvCxnSpPr>
        <xdr:cNvPr id="189462" name="直線コネクタ 116"/>
        <xdr:cNvCxnSpPr>
          <a:cxnSpLocks noChangeShapeType="1"/>
        </xdr:cNvCxnSpPr>
      </xdr:nvCxnSpPr>
      <xdr:spPr bwMode="auto">
        <a:xfrm>
          <a:off x="3609975" y="6743700"/>
          <a:ext cx="695325" cy="0"/>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857250</xdr:colOff>
      <xdr:row>35</xdr:row>
      <xdr:rowOff>228600</xdr:rowOff>
    </xdr:from>
    <xdr:to>
      <xdr:col>3</xdr:col>
      <xdr:colOff>952500</xdr:colOff>
      <xdr:row>35</xdr:row>
      <xdr:rowOff>323850</xdr:rowOff>
    </xdr:to>
    <xdr:sp macro="" textlink="">
      <xdr:nvSpPr>
        <xdr:cNvPr id="189463" name="フローチャート : 判断 117"/>
        <xdr:cNvSpPr>
          <a:spLocks noChangeArrowheads="1"/>
        </xdr:cNvSpPr>
      </xdr:nvSpPr>
      <xdr:spPr bwMode="auto">
        <a:xfrm>
          <a:off x="4257675" y="6838950"/>
          <a:ext cx="95250" cy="95250"/>
        </a:xfrm>
        <a:prstGeom prst="flowChartDecision">
          <a:avLst/>
        </a:prstGeom>
        <a:solidFill>
          <a:srgbClr val="000080"/>
        </a:solidFill>
        <a:ln w="9525" algn="ctr">
          <a:solidFill>
            <a:srgbClr val="000080"/>
          </a:solidFill>
          <a:round/>
          <a:headEnd/>
          <a:tailEnd/>
        </a:ln>
      </xdr:spPr>
    </xdr:sp>
    <xdr:clientData/>
  </xdr:twoCellAnchor>
  <xdr:oneCellAnchor>
    <xdr:from>
      <xdr:col>3</xdr:col>
      <xdr:colOff>523875</xdr:colOff>
      <xdr:row>35</xdr:row>
      <xdr:rowOff>311722</xdr:rowOff>
    </xdr:from>
    <xdr:ext cx="762000" cy="259045"/>
    <xdr:sp macro="" textlink="">
      <xdr:nvSpPr>
        <xdr:cNvPr id="119" name="テキスト ボックス 118"/>
        <xdr:cNvSpPr txBox="1"/>
      </xdr:nvSpPr>
      <xdr:spPr>
        <a:xfrm>
          <a:off x="39243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638175</xdr:colOff>
      <xdr:row>35</xdr:row>
      <xdr:rowOff>123825</xdr:rowOff>
    </xdr:from>
    <xdr:to>
      <xdr:col>3</xdr:col>
      <xdr:colOff>209550</xdr:colOff>
      <xdr:row>35</xdr:row>
      <xdr:rowOff>133350</xdr:rowOff>
    </xdr:to>
    <xdr:cxnSp macro="">
      <xdr:nvCxnSpPr>
        <xdr:cNvPr id="189465" name="直線コネクタ 119"/>
        <xdr:cNvCxnSpPr>
          <a:cxnSpLocks noChangeShapeType="1"/>
        </xdr:cNvCxnSpPr>
      </xdr:nvCxnSpPr>
      <xdr:spPr bwMode="auto">
        <a:xfrm>
          <a:off x="2905125" y="6734175"/>
          <a:ext cx="704850" cy="9525"/>
        </a:xfrm>
        <a:prstGeom prst="line">
          <a:avLst/>
        </a:prstGeom>
        <a:noFill/>
        <a:ln w="635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152400</xdr:colOff>
      <xdr:row>34</xdr:row>
      <xdr:rowOff>295275</xdr:rowOff>
    </xdr:from>
    <xdr:to>
      <xdr:col>3</xdr:col>
      <xdr:colOff>257175</xdr:colOff>
      <xdr:row>35</xdr:row>
      <xdr:rowOff>57150</xdr:rowOff>
    </xdr:to>
    <xdr:sp macro="" textlink="">
      <xdr:nvSpPr>
        <xdr:cNvPr id="189466" name="フローチャート : 判断 120"/>
        <xdr:cNvSpPr>
          <a:spLocks noChangeArrowheads="1"/>
        </xdr:cNvSpPr>
      </xdr:nvSpPr>
      <xdr:spPr bwMode="auto">
        <a:xfrm>
          <a:off x="3552825" y="6562725"/>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958850</xdr:colOff>
      <xdr:row>34</xdr:row>
      <xdr:rowOff>63553</xdr:rowOff>
    </xdr:from>
    <xdr:ext cx="762000" cy="259045"/>
    <xdr:sp macro="" textlink="">
      <xdr:nvSpPr>
        <xdr:cNvPr id="122" name="テキスト ボックス 121"/>
        <xdr:cNvSpPr txBox="1"/>
      </xdr:nvSpPr>
      <xdr:spPr>
        <a:xfrm>
          <a:off x="32258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266700</xdr:rowOff>
    </xdr:from>
    <xdr:to>
      <xdr:col>2</xdr:col>
      <xdr:colOff>695325</xdr:colOff>
      <xdr:row>35</xdr:row>
      <xdr:rowOff>28575</xdr:rowOff>
    </xdr:to>
    <xdr:sp macro="" textlink="">
      <xdr:nvSpPr>
        <xdr:cNvPr id="189468" name="フローチャート : 判断 122"/>
        <xdr:cNvSpPr>
          <a:spLocks noChangeArrowheads="1"/>
        </xdr:cNvSpPr>
      </xdr:nvSpPr>
      <xdr:spPr bwMode="auto">
        <a:xfrm>
          <a:off x="2857500" y="6534150"/>
          <a:ext cx="104775" cy="104775"/>
        </a:xfrm>
        <a:prstGeom prst="flowChartDecision">
          <a:avLst/>
        </a:prstGeom>
        <a:solidFill>
          <a:srgbClr val="000080"/>
        </a:solidFill>
        <a:ln w="9525" algn="ctr">
          <a:solidFill>
            <a:srgbClr val="000080"/>
          </a:solidFill>
          <a:round/>
          <a:headEnd/>
          <a:tailEnd/>
        </a:ln>
      </xdr:spPr>
    </xdr:sp>
    <xdr:clientData/>
  </xdr:twoCellAnchor>
  <xdr:oneCellAnchor>
    <xdr:from>
      <xdr:col>2</xdr:col>
      <xdr:colOff>260350</xdr:colOff>
      <xdr:row>34</xdr:row>
      <xdr:rowOff>34848</xdr:rowOff>
    </xdr:from>
    <xdr:ext cx="762000" cy="259045"/>
    <xdr:sp macro="" textlink="">
      <xdr:nvSpPr>
        <xdr:cNvPr id="124" name="テキスト ボックス 123"/>
        <xdr:cNvSpPr txBox="1"/>
      </xdr:nvSpPr>
      <xdr:spPr>
        <a:xfrm>
          <a:off x="2527300" y="6302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304800</xdr:rowOff>
    </xdr:from>
    <xdr:to>
      <xdr:col>5</xdr:col>
      <xdr:colOff>38100</xdr:colOff>
      <xdr:row>36</xdr:row>
      <xdr:rowOff>66675</xdr:rowOff>
    </xdr:to>
    <xdr:sp macro="" textlink="">
      <xdr:nvSpPr>
        <xdr:cNvPr id="189475" name="円/楕円 129"/>
        <xdr:cNvSpPr>
          <a:spLocks noChangeArrowheads="1"/>
        </xdr:cNvSpPr>
      </xdr:nvSpPr>
      <xdr:spPr bwMode="auto">
        <a:xfrm>
          <a:off x="5600700" y="6915150"/>
          <a:ext cx="104775" cy="104775"/>
        </a:xfrm>
        <a:prstGeom prst="ellipse">
          <a:avLst/>
        </a:prstGeom>
        <a:solidFill>
          <a:srgbClr val="FF0000"/>
        </a:solidFill>
        <a:ln w="9525" algn="ctr">
          <a:solidFill>
            <a:srgbClr val="FF0000"/>
          </a:solidFill>
          <a:round/>
          <a:headEnd/>
          <a:tailEnd/>
        </a:ln>
      </xdr:spPr>
    </xdr:sp>
    <xdr:clientData/>
  </xdr:twoCellAnchor>
  <xdr:oneCellAnchor>
    <xdr:from>
      <xdr:col>5</xdr:col>
      <xdr:colOff>73025</xdr:colOff>
      <xdr:row>35</xdr:row>
      <xdr:rowOff>152620</xdr:rowOff>
    </xdr:from>
    <xdr:ext cx="762000" cy="259045"/>
    <xdr:sp macro="" textlink="">
      <xdr:nvSpPr>
        <xdr:cNvPr id="131" name="人口1人当たり決算額の推移該当値テキスト445"/>
        <xdr:cNvSpPr txBox="1"/>
      </xdr:nvSpPr>
      <xdr:spPr>
        <a:xfrm>
          <a:off x="5740400" y="6762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200025</xdr:rowOff>
    </xdr:from>
    <xdr:to>
      <xdr:col>4</xdr:col>
      <xdr:colOff>523875</xdr:colOff>
      <xdr:row>35</xdr:row>
      <xdr:rowOff>304800</xdr:rowOff>
    </xdr:to>
    <xdr:sp macro="" textlink="">
      <xdr:nvSpPr>
        <xdr:cNvPr id="189477" name="円/楕円 131"/>
        <xdr:cNvSpPr>
          <a:spLocks noChangeArrowheads="1"/>
        </xdr:cNvSpPr>
      </xdr:nvSpPr>
      <xdr:spPr bwMode="auto">
        <a:xfrm>
          <a:off x="4953000" y="6810375"/>
          <a:ext cx="104775" cy="104775"/>
        </a:xfrm>
        <a:prstGeom prst="ellipse">
          <a:avLst/>
        </a:prstGeom>
        <a:solidFill>
          <a:srgbClr val="FF0000"/>
        </a:solidFill>
        <a:ln w="9525" algn="ctr">
          <a:solidFill>
            <a:srgbClr val="FF0000"/>
          </a:solidFill>
          <a:round/>
          <a:headEnd/>
          <a:tailEnd/>
        </a:ln>
      </xdr:spPr>
    </xdr:sp>
    <xdr:clientData/>
  </xdr:twoCellAnchor>
  <xdr:oneCellAnchor>
    <xdr:from>
      <xdr:col>4</xdr:col>
      <xdr:colOff>88900</xdr:colOff>
      <xdr:row>34</xdr:row>
      <xdr:rowOff>315372</xdr:rowOff>
    </xdr:from>
    <xdr:ext cx="736600" cy="259045"/>
    <xdr:sp macro="" textlink="">
      <xdr:nvSpPr>
        <xdr:cNvPr id="133" name="テキスト ボックス 132"/>
        <xdr:cNvSpPr txBox="1"/>
      </xdr:nvSpPr>
      <xdr:spPr>
        <a:xfrm>
          <a:off x="4622800" y="6582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12,849</a:t>
          </a:r>
          <a:endParaRPr kumimoji="1" lang="ja-JP" altLang="en-US" sz="1000" b="1">
            <a:solidFill>
              <a:srgbClr val="FF0000"/>
            </a:solidFill>
            <a:latin typeface="ＭＳ Ｐゴシック"/>
          </a:endParaRPr>
        </a:p>
      </xdr:txBody>
    </xdr:sp>
    <xdr:clientData/>
  </xdr:oneCellAnchor>
  <xdr:twoCellAnchor>
    <xdr:from>
      <xdr:col>3</xdr:col>
      <xdr:colOff>857250</xdr:colOff>
      <xdr:row>35</xdr:row>
      <xdr:rowOff>85725</xdr:rowOff>
    </xdr:from>
    <xdr:to>
      <xdr:col>3</xdr:col>
      <xdr:colOff>952500</xdr:colOff>
      <xdr:row>35</xdr:row>
      <xdr:rowOff>180975</xdr:rowOff>
    </xdr:to>
    <xdr:sp macro="" textlink="">
      <xdr:nvSpPr>
        <xdr:cNvPr id="189479" name="円/楕円 133"/>
        <xdr:cNvSpPr>
          <a:spLocks noChangeArrowheads="1"/>
        </xdr:cNvSpPr>
      </xdr:nvSpPr>
      <xdr:spPr bwMode="auto">
        <a:xfrm>
          <a:off x="4257675" y="6696075"/>
          <a:ext cx="95250" cy="95250"/>
        </a:xfrm>
        <a:prstGeom prst="ellipse">
          <a:avLst/>
        </a:prstGeom>
        <a:solidFill>
          <a:srgbClr val="FF0000"/>
        </a:solidFill>
        <a:ln w="9525" algn="ctr">
          <a:solidFill>
            <a:srgbClr val="FF0000"/>
          </a:solidFill>
          <a:round/>
          <a:headEnd/>
          <a:tailEnd/>
        </a:ln>
      </xdr:spPr>
    </xdr:sp>
    <xdr:clientData/>
  </xdr:twoCellAnchor>
  <xdr:oneCellAnchor>
    <xdr:from>
      <xdr:col>3</xdr:col>
      <xdr:colOff>523875</xdr:colOff>
      <xdr:row>34</xdr:row>
      <xdr:rowOff>194541</xdr:rowOff>
    </xdr:from>
    <xdr:ext cx="762000" cy="259045"/>
    <xdr:sp macro="" textlink="">
      <xdr:nvSpPr>
        <xdr:cNvPr id="135" name="テキスト ボックス 134"/>
        <xdr:cNvSpPr txBox="1"/>
      </xdr:nvSpPr>
      <xdr:spPr>
        <a:xfrm>
          <a:off x="3924300" y="6461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16,549</a:t>
          </a:r>
          <a:endParaRPr kumimoji="1" lang="ja-JP" altLang="en-US" sz="1000" b="1">
            <a:solidFill>
              <a:srgbClr val="FF0000"/>
            </a:solidFill>
            <a:latin typeface="ＭＳ Ｐゴシック"/>
          </a:endParaRPr>
        </a:p>
      </xdr:txBody>
    </xdr:sp>
    <xdr:clientData/>
  </xdr:oneCellAnchor>
  <xdr:twoCellAnchor>
    <xdr:from>
      <xdr:col>3</xdr:col>
      <xdr:colOff>152400</xdr:colOff>
      <xdr:row>35</xdr:row>
      <xdr:rowOff>76200</xdr:rowOff>
    </xdr:from>
    <xdr:to>
      <xdr:col>3</xdr:col>
      <xdr:colOff>257175</xdr:colOff>
      <xdr:row>35</xdr:row>
      <xdr:rowOff>180975</xdr:rowOff>
    </xdr:to>
    <xdr:sp macro="" textlink="">
      <xdr:nvSpPr>
        <xdr:cNvPr id="189481" name="円/楕円 135"/>
        <xdr:cNvSpPr>
          <a:spLocks noChangeArrowheads="1"/>
        </xdr:cNvSpPr>
      </xdr:nvSpPr>
      <xdr:spPr bwMode="auto">
        <a:xfrm>
          <a:off x="3552825" y="6686550"/>
          <a:ext cx="104775" cy="104775"/>
        </a:xfrm>
        <a:prstGeom prst="ellipse">
          <a:avLst/>
        </a:prstGeom>
        <a:solidFill>
          <a:srgbClr val="FF0000"/>
        </a:solidFill>
        <a:ln w="9525" algn="ctr">
          <a:solidFill>
            <a:srgbClr val="FF0000"/>
          </a:solidFill>
          <a:round/>
          <a:headEnd/>
          <a:tailEnd/>
        </a:ln>
      </xdr:spPr>
    </xdr:sp>
    <xdr:clientData/>
  </xdr:twoCellAnchor>
  <xdr:oneCellAnchor>
    <xdr:from>
      <xdr:col>2</xdr:col>
      <xdr:colOff>958850</xdr:colOff>
      <xdr:row>35</xdr:row>
      <xdr:rowOff>165745</xdr:rowOff>
    </xdr:from>
    <xdr:ext cx="762000" cy="259045"/>
    <xdr:sp macro="" textlink="">
      <xdr:nvSpPr>
        <xdr:cNvPr id="137" name="テキスト ボックス 136"/>
        <xdr:cNvSpPr txBox="1"/>
      </xdr:nvSpPr>
      <xdr:spPr>
        <a:xfrm>
          <a:off x="3225800" y="6776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76200</xdr:rowOff>
    </xdr:from>
    <xdr:to>
      <xdr:col>2</xdr:col>
      <xdr:colOff>695325</xdr:colOff>
      <xdr:row>35</xdr:row>
      <xdr:rowOff>171450</xdr:rowOff>
    </xdr:to>
    <xdr:sp macro="" textlink="">
      <xdr:nvSpPr>
        <xdr:cNvPr id="189483" name="円/楕円 137"/>
        <xdr:cNvSpPr>
          <a:spLocks noChangeArrowheads="1"/>
        </xdr:cNvSpPr>
      </xdr:nvSpPr>
      <xdr:spPr bwMode="auto">
        <a:xfrm>
          <a:off x="2857500" y="6686550"/>
          <a:ext cx="104775" cy="95250"/>
        </a:xfrm>
        <a:prstGeom prst="ellipse">
          <a:avLst/>
        </a:prstGeom>
        <a:solidFill>
          <a:srgbClr val="FF0000"/>
        </a:solidFill>
        <a:ln w="9525" algn="ctr">
          <a:solidFill>
            <a:srgbClr val="FF0000"/>
          </a:solidFill>
          <a:round/>
          <a:headEnd/>
          <a:tailEnd/>
        </a:ln>
      </xdr:spPr>
    </xdr:sp>
    <xdr:clientData/>
  </xdr:twoCellAnchor>
  <xdr:oneCellAnchor>
    <xdr:from>
      <xdr:col>2</xdr:col>
      <xdr:colOff>260350</xdr:colOff>
      <xdr:row>35</xdr:row>
      <xdr:rowOff>158528</xdr:rowOff>
    </xdr:from>
    <xdr:ext cx="762000" cy="259045"/>
    <xdr:sp macro="" textlink="">
      <xdr:nvSpPr>
        <xdr:cNvPr id="139" name="テキスト ボックス 138"/>
        <xdr:cNvSpPr txBox="1"/>
      </xdr:nvSpPr>
      <xdr:spPr>
        <a:xfrm>
          <a:off x="2527300" y="6768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54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549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550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501" name="Line 4"/>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5502" name="Oval 5"/>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550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550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lnSpc>
              <a:spcPts val="1500"/>
            </a:lnSpc>
          </a:pPr>
          <a:r>
            <a:rPr lang="ja-JP" altLang="ja-JP" sz="1300" b="0" i="0" baseline="0">
              <a:solidFill>
                <a:schemeClr val="dk1"/>
              </a:solidFill>
              <a:latin typeface="+mn-lt"/>
              <a:ea typeface="+mn-ea"/>
              <a:cs typeface="+mn-cs"/>
            </a:rPr>
            <a:t>財政調整基金の残高については、ごみ処理施設の更新にかかる市債借入に伴う公債費の増大、及び、いわゆる合併による普通交付税の算定の特例の終了に伴う普通交付税の漸減に対応するため、一定の額を確保する必要がある。実質収支については概ね、</a:t>
          </a:r>
          <a:r>
            <a:rPr lang="en-US" altLang="ja-JP" sz="1300" b="0" i="0" baseline="0">
              <a:solidFill>
                <a:schemeClr val="dk1"/>
              </a:solidFill>
              <a:latin typeface="+mn-lt"/>
              <a:ea typeface="+mn-ea"/>
              <a:cs typeface="+mn-cs"/>
            </a:rPr>
            <a:t>1</a:t>
          </a:r>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3</a:t>
          </a:r>
          <a:r>
            <a:rPr lang="ja-JP" altLang="ja-JP" sz="1300" b="0" i="0" baseline="0">
              <a:solidFill>
                <a:schemeClr val="dk1"/>
              </a:solidFill>
              <a:latin typeface="+mn-lt"/>
              <a:ea typeface="+mn-ea"/>
              <a:cs typeface="+mn-cs"/>
            </a:rPr>
            <a:t>％の間で推移している。実質単年度収支については、平成</a:t>
          </a:r>
          <a:r>
            <a:rPr lang="en-US" altLang="ja-JP" sz="1300" b="0" i="0" baseline="0">
              <a:solidFill>
                <a:schemeClr val="dk1"/>
              </a:solidFill>
              <a:latin typeface="+mn-lt"/>
              <a:ea typeface="+mn-ea"/>
              <a:cs typeface="+mn-cs"/>
            </a:rPr>
            <a:t>20</a:t>
          </a:r>
          <a:r>
            <a:rPr lang="ja-JP" altLang="ja-JP" sz="1300" b="0" i="0" baseline="0">
              <a:solidFill>
                <a:schemeClr val="dk1"/>
              </a:solidFill>
              <a:latin typeface="+mn-lt"/>
              <a:ea typeface="+mn-ea"/>
              <a:cs typeface="+mn-cs"/>
            </a:rPr>
            <a:t>年度以降黒字となり比較的安定している。</a:t>
          </a:r>
          <a:endParaRPr lang="ja-JP" altLang="ja-JP" sz="13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67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6726"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lnSpc>
              <a:spcPts val="1600"/>
            </a:lnSpc>
          </a:pPr>
          <a:r>
            <a:rPr lang="ja-JP" altLang="en-US" sz="1300" b="0" i="0" baseline="0">
              <a:solidFill>
                <a:schemeClr val="dk1"/>
              </a:solidFill>
              <a:latin typeface="+mn-lt"/>
              <a:ea typeface="+mn-ea"/>
              <a:cs typeface="+mn-cs"/>
            </a:rPr>
            <a:t>昨年度に</a:t>
          </a:r>
          <a:r>
            <a:rPr lang="ja-JP" altLang="ja-JP" sz="1300" b="0" i="0" baseline="0">
              <a:solidFill>
                <a:schemeClr val="dk1"/>
              </a:solidFill>
              <a:latin typeface="+mn-lt"/>
              <a:ea typeface="+mn-ea"/>
              <a:cs typeface="+mn-cs"/>
            </a:rPr>
            <a:t>おいては各会計</a:t>
          </a:r>
          <a:r>
            <a:rPr lang="ja-JP" altLang="en-US" sz="1300" b="0" i="0" baseline="0">
              <a:solidFill>
                <a:schemeClr val="dk1"/>
              </a:solidFill>
              <a:latin typeface="+mn-lt"/>
              <a:ea typeface="+mn-ea"/>
              <a:cs typeface="+mn-cs"/>
            </a:rPr>
            <a:t>は</a:t>
          </a:r>
          <a:r>
            <a:rPr lang="ja-JP" altLang="ja-JP" sz="1300" b="0" i="0" baseline="0">
              <a:solidFill>
                <a:schemeClr val="dk1"/>
              </a:solidFill>
              <a:latin typeface="+mn-lt"/>
              <a:ea typeface="+mn-ea"/>
              <a:cs typeface="+mn-cs"/>
            </a:rPr>
            <a:t>、すべて黒字化を達成したところである</a:t>
          </a:r>
          <a:r>
            <a:rPr lang="ja-JP" altLang="en-US" sz="1300" b="0" i="0" baseline="0">
              <a:solidFill>
                <a:schemeClr val="dk1"/>
              </a:solidFill>
              <a:latin typeface="+mn-lt"/>
              <a:ea typeface="+mn-ea"/>
              <a:cs typeface="+mn-cs"/>
            </a:rPr>
            <a:t>が、平成</a:t>
          </a:r>
          <a:r>
            <a:rPr lang="en-US" altLang="ja-JP" sz="1300" b="0" i="0" baseline="0">
              <a:solidFill>
                <a:schemeClr val="dk1"/>
              </a:solidFill>
              <a:latin typeface="+mn-lt"/>
              <a:ea typeface="+mn-ea"/>
              <a:cs typeface="+mn-cs"/>
            </a:rPr>
            <a:t>25</a:t>
          </a:r>
          <a:r>
            <a:rPr lang="ja-JP" altLang="en-US" sz="1300" b="0" i="0" baseline="0">
              <a:solidFill>
                <a:schemeClr val="dk1"/>
              </a:solidFill>
              <a:latin typeface="+mn-lt"/>
              <a:ea typeface="+mn-ea"/>
              <a:cs typeface="+mn-cs"/>
            </a:rPr>
            <a:t>年度は競輪事業会計において赤字となった</a:t>
          </a:r>
          <a:r>
            <a:rPr lang="ja-JP" altLang="ja-JP" sz="1300" b="0" i="0" baseline="0">
              <a:solidFill>
                <a:schemeClr val="dk1"/>
              </a:solidFill>
              <a:latin typeface="+mn-lt"/>
              <a:ea typeface="+mn-ea"/>
              <a:cs typeface="+mn-cs"/>
            </a:rPr>
            <a:t>。競輪競技の人気の低迷により収益が低下しており、競輪事業の保有する財政調整基金を毎年取り崩す状況で</a:t>
          </a:r>
          <a:r>
            <a:rPr lang="ja-JP" altLang="en-US" sz="1300" b="0" i="0" baseline="0">
              <a:solidFill>
                <a:schemeClr val="dk1"/>
              </a:solidFill>
              <a:latin typeface="+mn-lt"/>
              <a:ea typeface="+mn-ea"/>
              <a:cs typeface="+mn-cs"/>
            </a:rPr>
            <a:t>あり、このままでは</a:t>
          </a:r>
          <a:r>
            <a:rPr lang="ja-JP" altLang="ja-JP" sz="1300" b="0" i="0" baseline="0">
              <a:solidFill>
                <a:schemeClr val="dk1"/>
              </a:solidFill>
              <a:latin typeface="+mn-lt"/>
              <a:ea typeface="+mn-ea"/>
              <a:cs typeface="+mn-cs"/>
            </a:rPr>
            <a:t>基金の枯渇により一般会計からの繰出しを余儀なくされる</a:t>
          </a:r>
          <a:r>
            <a:rPr lang="ja-JP" altLang="en-US" sz="1300" b="0" i="0" baseline="0">
              <a:solidFill>
                <a:schemeClr val="dk1"/>
              </a:solidFill>
              <a:latin typeface="+mn-lt"/>
              <a:ea typeface="+mn-ea"/>
              <a:cs typeface="+mn-cs"/>
            </a:rPr>
            <a:t>ことから</a:t>
          </a:r>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25</a:t>
          </a:r>
          <a:r>
            <a:rPr lang="ja-JP" altLang="ja-JP" sz="1300" b="0" i="0" baseline="0">
              <a:solidFill>
                <a:schemeClr val="dk1"/>
              </a:solidFill>
              <a:latin typeface="+mn-lt"/>
              <a:ea typeface="+mn-ea"/>
              <a:cs typeface="+mn-cs"/>
            </a:rPr>
            <a:t>年度下半期から、包括業務委託を取り入れた事業運営を行っている。</a:t>
          </a:r>
          <a:r>
            <a:rPr lang="ja-JP" altLang="en-US" sz="1300" b="0" i="0" baseline="0">
              <a:solidFill>
                <a:schemeClr val="dk1"/>
              </a:solidFill>
              <a:latin typeface="+mn-lt"/>
              <a:ea typeface="+mn-ea"/>
              <a:cs typeface="+mn-cs"/>
            </a:rPr>
            <a:t>当初見込においては</a:t>
          </a:r>
          <a:r>
            <a:rPr lang="en-US" altLang="ja-JP" sz="1300" b="0" i="0" baseline="0">
              <a:solidFill>
                <a:schemeClr val="dk1"/>
              </a:solidFill>
              <a:latin typeface="+mn-lt"/>
              <a:ea typeface="+mn-ea"/>
              <a:cs typeface="+mn-cs"/>
            </a:rPr>
            <a:t>2</a:t>
          </a:r>
          <a:r>
            <a:rPr lang="ja-JP" altLang="en-US" sz="1300" b="0" i="0" baseline="0">
              <a:solidFill>
                <a:schemeClr val="dk1"/>
              </a:solidFill>
              <a:latin typeface="+mn-lt"/>
              <a:ea typeface="+mn-ea"/>
              <a:cs typeface="+mn-cs"/>
            </a:rPr>
            <a:t>億円の赤字を見込んでいたが、業務委託による経営合理化により</a:t>
          </a:r>
          <a:r>
            <a:rPr lang="en-US" altLang="ja-JP" sz="1300" b="0" i="0" baseline="0">
              <a:solidFill>
                <a:schemeClr val="dk1"/>
              </a:solidFill>
              <a:latin typeface="+mn-lt"/>
              <a:ea typeface="+mn-ea"/>
              <a:cs typeface="+mn-cs"/>
            </a:rPr>
            <a:t>13</a:t>
          </a:r>
          <a:r>
            <a:rPr lang="ja-JP" altLang="en-US" sz="1300" b="0" i="0" baseline="0">
              <a:solidFill>
                <a:schemeClr val="dk1"/>
              </a:solidFill>
              <a:latin typeface="+mn-lt"/>
              <a:ea typeface="+mn-ea"/>
              <a:cs typeface="+mn-cs"/>
            </a:rPr>
            <a:t>百万円に圧縮されたものと思われる。</a:t>
          </a:r>
          <a:endParaRPr lang="en-US" altLang="ja-JP" sz="1300" b="0" i="0" baseline="0">
            <a:solidFill>
              <a:schemeClr val="dk1"/>
            </a:solidFill>
            <a:latin typeface="+mn-lt"/>
            <a:ea typeface="+mn-ea"/>
            <a:cs typeface="+mn-cs"/>
          </a:endParaRPr>
        </a:p>
        <a:p>
          <a:pPr algn="l" rtl="1" eaLnBrk="1" fontAlgn="auto" latinLnBrk="0" hangingPunct="1">
            <a:lnSpc>
              <a:spcPts val="1500"/>
            </a:lnSpc>
          </a:pPr>
          <a:r>
            <a:rPr lang="ja-JP" altLang="ja-JP" sz="1300" b="0" i="0" baseline="0">
              <a:solidFill>
                <a:schemeClr val="dk1"/>
              </a:solidFill>
              <a:latin typeface="+mn-lt"/>
              <a:ea typeface="+mn-ea"/>
              <a:cs typeface="+mn-cs"/>
            </a:rPr>
            <a:t>松阪市民病院事業会計においては、業務の効率化を徹底することで</a:t>
          </a:r>
          <a:r>
            <a:rPr lang="en-US" altLang="ja-JP" sz="1300" b="0" i="0" baseline="0">
              <a:solidFill>
                <a:schemeClr val="dk1"/>
              </a:solidFill>
              <a:latin typeface="+mn-lt"/>
              <a:ea typeface="+mn-ea"/>
              <a:cs typeface="+mn-cs"/>
            </a:rPr>
            <a:t>4</a:t>
          </a:r>
          <a:r>
            <a:rPr lang="ja-JP" altLang="ja-JP" sz="1300" b="0" i="0" baseline="0">
              <a:solidFill>
                <a:schemeClr val="dk1"/>
              </a:solidFill>
              <a:latin typeface="+mn-lt"/>
              <a:ea typeface="+mn-ea"/>
              <a:cs typeface="+mn-cs"/>
            </a:rPr>
            <a:t>年連続の黒字化を達成している。ただし</a:t>
          </a:r>
          <a:r>
            <a:rPr lang="ja-JP" altLang="ja-JP" sz="1300" b="1" i="0" baseline="0">
              <a:solidFill>
                <a:sysClr val="windowText" lastClr="000000"/>
              </a:solidFill>
              <a:latin typeface="+mn-lt"/>
              <a:ea typeface="+mn-ea"/>
              <a:cs typeface="+mn-cs"/>
            </a:rPr>
            <a:t>、</a:t>
          </a:r>
          <a:r>
            <a:rPr lang="en-US" altLang="ja-JP" sz="1300" b="0" i="0" baseline="0">
              <a:solidFill>
                <a:sysClr val="windowText" lastClr="000000"/>
              </a:solidFill>
              <a:latin typeface="+mn-lt"/>
              <a:ea typeface="+mn-ea"/>
              <a:cs typeface="+mn-cs"/>
            </a:rPr>
            <a:t>70.6</a:t>
          </a:r>
          <a:r>
            <a:rPr lang="ja-JP" altLang="ja-JP" sz="1300" b="0" i="0" baseline="0">
              <a:solidFill>
                <a:schemeClr val="dk1"/>
              </a:solidFill>
              <a:latin typeface="+mn-lt"/>
              <a:ea typeface="+mn-ea"/>
              <a:cs typeface="+mn-cs"/>
            </a:rPr>
            <a:t>億円程度の未処理欠損金が依然として残っている状況である。国民健康保険事業特別会計、介護保険事業特別会計、後期高齢者医療事業特別会計については、医療費等が年々増加する中で、収支の悪化が避けられないため、平成</a:t>
          </a:r>
          <a:r>
            <a:rPr lang="en-US" altLang="ja-JP" sz="1300" b="0" i="0" baseline="0">
              <a:solidFill>
                <a:schemeClr val="dk1"/>
              </a:solidFill>
              <a:latin typeface="+mn-lt"/>
              <a:ea typeface="+mn-ea"/>
              <a:cs typeface="+mn-cs"/>
            </a:rPr>
            <a:t>23</a:t>
          </a:r>
          <a:r>
            <a:rPr lang="ja-JP" altLang="ja-JP" sz="1300" b="0" i="0" baseline="0">
              <a:solidFill>
                <a:schemeClr val="dk1"/>
              </a:solidFill>
              <a:latin typeface="+mn-lt"/>
              <a:ea typeface="+mn-ea"/>
              <a:cs typeface="+mn-cs"/>
            </a:rPr>
            <a:t>年度に国民健康保険税を引き上げ、平成</a:t>
          </a:r>
          <a:r>
            <a:rPr lang="en-US" altLang="ja-JP" sz="1300" b="0" i="0" baseline="0">
              <a:solidFill>
                <a:schemeClr val="dk1"/>
              </a:solidFill>
              <a:latin typeface="+mn-lt"/>
              <a:ea typeface="+mn-ea"/>
              <a:cs typeface="+mn-cs"/>
            </a:rPr>
            <a:t>24</a:t>
          </a:r>
          <a:r>
            <a:rPr lang="ja-JP" altLang="ja-JP" sz="1300" b="0" i="0" baseline="0">
              <a:solidFill>
                <a:schemeClr val="dk1"/>
              </a:solidFill>
              <a:latin typeface="+mn-lt"/>
              <a:ea typeface="+mn-ea"/>
              <a:cs typeface="+mn-cs"/>
            </a:rPr>
            <a:t>年度には介護保険料及び後期高齢者医療保険料を引き上げた。</a:t>
          </a:r>
          <a:endParaRPr lang="en-US" altLang="ja-JP" sz="1300" b="0" i="0" baseline="0">
            <a:solidFill>
              <a:schemeClr val="dk1"/>
            </a:solidFill>
            <a:latin typeface="+mn-lt"/>
            <a:ea typeface="+mn-ea"/>
            <a:cs typeface="+mn-cs"/>
          </a:endParaRPr>
        </a:p>
        <a:p>
          <a:pPr algn="l" rtl="1" eaLnBrk="1" fontAlgn="auto" latinLnBrk="0" hangingPunct="1">
            <a:lnSpc>
              <a:spcPts val="1500"/>
            </a:lnSpc>
          </a:pPr>
          <a:r>
            <a:rPr lang="ja-JP" altLang="ja-JP" sz="1300" b="0" i="0" baseline="0">
              <a:solidFill>
                <a:schemeClr val="dk1"/>
              </a:solidFill>
              <a:latin typeface="+mn-lt"/>
              <a:ea typeface="+mn-ea"/>
              <a:cs typeface="+mn-cs"/>
            </a:rPr>
            <a:t>公共下水道事業会計については、実質収支は黒字であるものの、未処理欠損金（平成</a:t>
          </a:r>
          <a:r>
            <a:rPr lang="en-US" altLang="ja-JP" sz="1300" b="0" i="0" baseline="0">
              <a:solidFill>
                <a:schemeClr val="dk1"/>
              </a:solidFill>
              <a:latin typeface="+mn-lt"/>
              <a:ea typeface="+mn-ea"/>
              <a:cs typeface="+mn-cs"/>
            </a:rPr>
            <a:t>25</a:t>
          </a:r>
          <a:r>
            <a:rPr lang="ja-JP" altLang="ja-JP" sz="1300" b="0" i="0" baseline="0">
              <a:solidFill>
                <a:schemeClr val="dk1"/>
              </a:solidFill>
              <a:latin typeface="+mn-lt"/>
              <a:ea typeface="+mn-ea"/>
              <a:cs typeface="+mn-cs"/>
            </a:rPr>
            <a:t>年度末</a:t>
          </a:r>
          <a:r>
            <a:rPr lang="en-US" altLang="ja-JP" sz="1300" b="0" i="0" baseline="0">
              <a:solidFill>
                <a:sysClr val="windowText" lastClr="000000"/>
              </a:solidFill>
              <a:latin typeface="+mn-lt"/>
              <a:ea typeface="+mn-ea"/>
              <a:cs typeface="+mn-cs"/>
            </a:rPr>
            <a:t>9.7</a:t>
          </a:r>
          <a:r>
            <a:rPr lang="ja-JP" altLang="ja-JP" sz="1300" b="0" i="0" baseline="0">
              <a:solidFill>
                <a:schemeClr val="dk1"/>
              </a:solidFill>
              <a:latin typeface="+mn-lt"/>
              <a:ea typeface="+mn-ea"/>
              <a:cs typeface="+mn-cs"/>
            </a:rPr>
            <a:t>億円）が増加傾向にあり、今後も下水道普及率を向上させるため事業を実施していく必要があることから、各種経費の見直しを徹底する。</a:t>
          </a:r>
          <a:endParaRPr lang="ja-JP" altLang="ja-JP" sz="1300"/>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6735" name="凡例1"/>
        <xdr:cNvSpPr>
          <a:spLocks noChangeArrowheads="1"/>
        </xdr:cNvSpPr>
      </xdr:nvSpPr>
      <xdr:spPr bwMode="auto">
        <a:xfrm>
          <a:off x="638175" y="7477125"/>
          <a:ext cx="504825" cy="295275"/>
        </a:xfrm>
        <a:prstGeom prst="rect">
          <a:avLst/>
        </a:prstGeom>
        <a:solidFill>
          <a:srgbClr val="FF8080"/>
        </a:solidFill>
        <a:ln w="6350" algn="ctr">
          <a:solidFill>
            <a:srgbClr val="000000"/>
          </a:solidFill>
          <a:round/>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6736" name="凡例2"/>
        <xdr:cNvSpPr>
          <a:spLocks noChangeArrowheads="1"/>
        </xdr:cNvSpPr>
      </xdr:nvSpPr>
      <xdr:spPr bwMode="auto">
        <a:xfrm>
          <a:off x="638175" y="7972425"/>
          <a:ext cx="504825" cy="295275"/>
        </a:xfrm>
        <a:prstGeom prst="rect">
          <a:avLst/>
        </a:prstGeom>
        <a:solidFill>
          <a:srgbClr val="00FFFF"/>
        </a:solidFill>
        <a:ln w="6350" algn="ctr">
          <a:solidFill>
            <a:srgbClr val="000000"/>
          </a:solidFill>
          <a:round/>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6737" name="凡例3"/>
        <xdr:cNvSpPr>
          <a:spLocks noChangeArrowheads="1"/>
        </xdr:cNvSpPr>
      </xdr:nvSpPr>
      <xdr:spPr bwMode="auto">
        <a:xfrm>
          <a:off x="638175" y="8467725"/>
          <a:ext cx="504825" cy="295275"/>
        </a:xfrm>
        <a:prstGeom prst="rect">
          <a:avLst/>
        </a:prstGeom>
        <a:solidFill>
          <a:srgbClr val="008000"/>
        </a:solidFill>
        <a:ln w="6350" algn="ctr">
          <a:solidFill>
            <a:srgbClr val="000000"/>
          </a:solidFill>
          <a:round/>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6738" name="凡例4"/>
        <xdr:cNvSpPr>
          <a:spLocks noChangeArrowheads="1"/>
        </xdr:cNvSpPr>
      </xdr:nvSpPr>
      <xdr:spPr bwMode="auto">
        <a:xfrm>
          <a:off x="638175" y="8963025"/>
          <a:ext cx="504825" cy="295275"/>
        </a:xfrm>
        <a:prstGeom prst="rect">
          <a:avLst/>
        </a:prstGeom>
        <a:solidFill>
          <a:srgbClr val="9999FF"/>
        </a:solidFill>
        <a:ln w="6350" algn="ctr">
          <a:solidFill>
            <a:srgbClr val="000000"/>
          </a:solidFill>
          <a:round/>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6739" name="凡例5"/>
        <xdr:cNvSpPr>
          <a:spLocks noChangeArrowheads="1"/>
        </xdr:cNvSpPr>
      </xdr:nvSpPr>
      <xdr:spPr bwMode="auto">
        <a:xfrm>
          <a:off x="638175" y="9458325"/>
          <a:ext cx="504825" cy="295275"/>
        </a:xfrm>
        <a:prstGeom prst="rect">
          <a:avLst/>
        </a:prstGeom>
        <a:solidFill>
          <a:srgbClr val="FF6600"/>
        </a:solidFill>
        <a:ln w="6350" algn="ctr">
          <a:solidFill>
            <a:srgbClr val="000000"/>
          </a:solidFill>
          <a:round/>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6740" name="凡例6"/>
        <xdr:cNvSpPr>
          <a:spLocks noChangeArrowheads="1"/>
        </xdr:cNvSpPr>
      </xdr:nvSpPr>
      <xdr:spPr bwMode="auto">
        <a:xfrm>
          <a:off x="638175" y="9953625"/>
          <a:ext cx="504825" cy="295275"/>
        </a:xfrm>
        <a:prstGeom prst="rect">
          <a:avLst/>
        </a:prstGeom>
        <a:solidFill>
          <a:srgbClr val="FFFF00"/>
        </a:solidFill>
        <a:ln w="6350" algn="ctr">
          <a:solidFill>
            <a:srgbClr val="000000"/>
          </a:solidFill>
          <a:round/>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6741" name="凡例7"/>
        <xdr:cNvSpPr>
          <a:spLocks noChangeArrowheads="1"/>
        </xdr:cNvSpPr>
      </xdr:nvSpPr>
      <xdr:spPr bwMode="auto">
        <a:xfrm>
          <a:off x="638175" y="10448925"/>
          <a:ext cx="504825" cy="295275"/>
        </a:xfrm>
        <a:prstGeom prst="rect">
          <a:avLst/>
        </a:prstGeom>
        <a:solidFill>
          <a:srgbClr val="800080"/>
        </a:solidFill>
        <a:ln w="6350" algn="ctr">
          <a:solidFill>
            <a:srgbClr val="000000"/>
          </a:solidFill>
          <a:round/>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6742" name="凡例8"/>
        <xdr:cNvSpPr>
          <a:spLocks noChangeArrowheads="1"/>
        </xdr:cNvSpPr>
      </xdr:nvSpPr>
      <xdr:spPr bwMode="auto">
        <a:xfrm>
          <a:off x="638175" y="10944225"/>
          <a:ext cx="504825" cy="295275"/>
        </a:xfrm>
        <a:prstGeom prst="rect">
          <a:avLst/>
        </a:prstGeom>
        <a:solidFill>
          <a:srgbClr val="00FF00"/>
        </a:solidFill>
        <a:ln w="6350" algn="ctr">
          <a:solidFill>
            <a:srgbClr val="000000"/>
          </a:solidFill>
          <a:round/>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6743" name="凡例9"/>
        <xdr:cNvSpPr>
          <a:spLocks noChangeArrowheads="1"/>
        </xdr:cNvSpPr>
      </xdr:nvSpPr>
      <xdr:spPr bwMode="auto">
        <a:xfrm>
          <a:off x="638175" y="11439525"/>
          <a:ext cx="504825" cy="295275"/>
        </a:xfrm>
        <a:prstGeom prst="rect">
          <a:avLst/>
        </a:prstGeom>
        <a:solidFill>
          <a:srgbClr val="FF0000"/>
        </a:solidFill>
        <a:ln w="6350" algn="ctr">
          <a:solidFill>
            <a:srgbClr val="000000"/>
          </a:solidFill>
          <a:round/>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6744" name="凡例10"/>
        <xdr:cNvSpPr>
          <a:spLocks noChangeArrowheads="1"/>
        </xdr:cNvSpPr>
      </xdr:nvSpPr>
      <xdr:spPr bwMode="auto">
        <a:xfrm>
          <a:off x="638175" y="11934825"/>
          <a:ext cx="504825" cy="295275"/>
        </a:xfrm>
        <a:prstGeom prst="rect">
          <a:avLst/>
        </a:prstGeom>
        <a:solidFill>
          <a:srgbClr val="0000FF"/>
        </a:solidFill>
        <a:ln w="6350" algn="ctr">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772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772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72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772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772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772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772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773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773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7732" name="Line 31"/>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7733" name="Oval 32"/>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773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773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1" eaLnBrk="1" fontAlgn="base" latinLnBrk="0" hangingPunct="1">
            <a:lnSpc>
              <a:spcPts val="16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交付税措置において、合併特例事業債、臨時財政対策債等の償還が増加していることにより、算入公債費等の額が年々増加していることと、</a:t>
          </a:r>
          <a:r>
            <a:rPr lang="ja-JP" altLang="en-US" sz="1300" b="0" i="0" baseline="0">
              <a:solidFill>
                <a:schemeClr val="dk1"/>
              </a:solidFill>
              <a:latin typeface="+mn-lt"/>
              <a:ea typeface="+mn-ea"/>
              <a:cs typeface="+mn-cs"/>
            </a:rPr>
            <a:t>元利償還金等</a:t>
          </a:r>
          <a:r>
            <a:rPr lang="ja-JP" altLang="ja-JP" sz="1300" b="0" i="0" baseline="0">
              <a:solidFill>
                <a:schemeClr val="dk1"/>
              </a:solidFill>
              <a:latin typeface="+mn-lt"/>
              <a:ea typeface="+mn-ea"/>
              <a:cs typeface="+mn-cs"/>
            </a:rPr>
            <a:t>についても年々減少していることから、実質公債費比率の分子については、年々減少している。</a:t>
          </a:r>
          <a:endParaRPr lang="en-US" altLang="ja-JP" sz="1300" b="0" i="0" baseline="0">
            <a:solidFill>
              <a:schemeClr val="dk1"/>
            </a:solidFill>
            <a:latin typeface="+mn-lt"/>
            <a:ea typeface="+mn-ea"/>
            <a:cs typeface="+mn-cs"/>
          </a:endParaRPr>
        </a:p>
        <a:p>
          <a:pPr marL="0" marR="0" indent="0" algn="l" defTabSz="914400" rtl="1" eaLnBrk="1" fontAlgn="base" latinLnBrk="0" hangingPunct="1">
            <a:lnSpc>
              <a:spcPts val="1500"/>
            </a:lnSpc>
            <a:spcBef>
              <a:spcPts val="0"/>
            </a:spcBef>
            <a:spcAft>
              <a:spcPts val="0"/>
            </a:spcAft>
            <a:buClrTx/>
            <a:buSzTx/>
            <a:buFontTx/>
            <a:buNone/>
            <a:tabLst/>
            <a:defRPr/>
          </a:pPr>
          <a:endParaRPr lang="en-US" altLang="ja-JP" sz="1300" b="0" i="0" baseline="0">
            <a:solidFill>
              <a:schemeClr val="dk1"/>
            </a:solidFill>
            <a:latin typeface="+mn-lt"/>
            <a:ea typeface="+mn-ea"/>
            <a:cs typeface="+mn-cs"/>
          </a:endParaRPr>
        </a:p>
        <a:p>
          <a:pPr marL="0" marR="0" indent="0" algn="l" defTabSz="914400" rtl="1" eaLnBrk="1" fontAlgn="base" latinLnBrk="0" hangingPunct="1">
            <a:lnSpc>
              <a:spcPts val="1600"/>
            </a:lnSpc>
            <a:spcBef>
              <a:spcPts val="0"/>
            </a:spcBef>
            <a:spcAft>
              <a:spcPts val="0"/>
            </a:spcAft>
            <a:buClrTx/>
            <a:buSzTx/>
            <a:buFontTx/>
            <a:buNone/>
            <a:tabLst/>
            <a:defRPr/>
          </a:pPr>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しかし、</a:t>
          </a:r>
          <a:r>
            <a:rPr lang="en-US" altLang="ja-JP" sz="1300" b="0" i="0" baseline="0">
              <a:solidFill>
                <a:schemeClr val="dk1"/>
              </a:solidFill>
              <a:latin typeface="+mn-lt"/>
              <a:ea typeface="+mn-ea"/>
              <a:cs typeface="+mn-cs"/>
            </a:rPr>
            <a:t>26</a:t>
          </a:r>
          <a:r>
            <a:rPr lang="ja-JP" altLang="en-US" sz="1300" b="0" i="0" baseline="0">
              <a:solidFill>
                <a:schemeClr val="dk1"/>
              </a:solidFill>
              <a:latin typeface="+mn-lt"/>
              <a:ea typeface="+mn-ea"/>
              <a:cs typeface="+mn-cs"/>
            </a:rPr>
            <a:t>年度には</a:t>
          </a:r>
          <a:r>
            <a:rPr lang="ja-JP" altLang="ja-JP" sz="1300" b="0" i="0" baseline="0">
              <a:solidFill>
                <a:schemeClr val="dk1"/>
              </a:solidFill>
              <a:latin typeface="+mn-lt"/>
              <a:ea typeface="+mn-ea"/>
              <a:cs typeface="+mn-cs"/>
            </a:rPr>
            <a:t>ごみ処理施設建設事業の</a:t>
          </a:r>
          <a:r>
            <a:rPr lang="ja-JP" altLang="en-US" sz="1300" b="0" i="0" baseline="0">
              <a:solidFill>
                <a:schemeClr val="dk1"/>
              </a:solidFill>
              <a:latin typeface="+mn-lt"/>
              <a:ea typeface="+mn-ea"/>
              <a:cs typeface="+mn-cs"/>
            </a:rPr>
            <a:t>完成</a:t>
          </a:r>
          <a:r>
            <a:rPr lang="ja-JP" altLang="ja-JP" sz="1300" b="0" i="0" baseline="0">
              <a:solidFill>
                <a:schemeClr val="dk1"/>
              </a:solidFill>
              <a:latin typeface="+mn-lt"/>
              <a:ea typeface="+mn-ea"/>
              <a:cs typeface="+mn-cs"/>
            </a:rPr>
            <a:t>に伴い、市債発行が大幅に増加するため、</a:t>
          </a:r>
          <a:r>
            <a:rPr lang="ja-JP" altLang="ja-JP" sz="1300" baseline="0">
              <a:solidFill>
                <a:schemeClr val="dk1"/>
              </a:solidFill>
              <a:latin typeface="+mn-lt"/>
              <a:ea typeface="+mn-ea"/>
              <a:cs typeface="+mn-cs"/>
            </a:rPr>
            <a:t>引き続き、</a:t>
          </a:r>
          <a:r>
            <a:rPr lang="ja-JP" altLang="ja-JP" sz="1300" b="0" i="0" baseline="0">
              <a:solidFill>
                <a:schemeClr val="dk1"/>
              </a:solidFill>
              <a:latin typeface="+mn-lt"/>
              <a:ea typeface="+mn-ea"/>
              <a:cs typeface="+mn-cs"/>
            </a:rPr>
            <a:t>松阪市の償還能力の範囲内で、</a:t>
          </a:r>
          <a:r>
            <a:rPr lang="ja-JP" altLang="ja-JP" sz="1300" baseline="0">
              <a:solidFill>
                <a:schemeClr val="dk1"/>
              </a:solidFill>
              <a:latin typeface="+mn-lt"/>
              <a:ea typeface="+mn-ea"/>
              <a:cs typeface="+mn-cs"/>
            </a:rPr>
            <a:t>企業債を含めた市債発行額の適正管理に努める。</a:t>
          </a:r>
          <a:endParaRPr lang="ja-JP" altLang="ja-JP" sz="1300" b="0" i="0" baseline="0">
            <a:solidFill>
              <a:schemeClr val="dk1"/>
            </a:solidFill>
            <a:latin typeface="+mn-lt"/>
            <a:ea typeface="+mn-ea"/>
            <a:cs typeface="+mn-cs"/>
          </a:endParaRPr>
        </a:p>
        <a:p>
          <a:pPr algn="l" rtl="1" eaLnBrk="1" fontAlgn="base" latinLnBrk="0" hangingPunct="1">
            <a:lnSpc>
              <a:spcPts val="1200"/>
            </a:lnSpc>
          </a:pPr>
          <a:endParaRPr lang="ja-JP" altLang="ja-JP" sz="1100" b="0" i="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88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883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883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883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883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83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883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883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884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884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884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884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884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884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884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三重県松阪市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885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ts val="1400"/>
            </a:lnSpc>
          </a:pPr>
          <a:r>
            <a:rPr lang="ja-JP" altLang="ja-JP" sz="1300" b="0" i="0" baseline="0">
              <a:solidFill>
                <a:schemeClr val="dk1"/>
              </a:solidFill>
              <a:latin typeface="+mn-lt"/>
              <a:ea typeface="+mn-ea"/>
              <a:cs typeface="+mn-cs"/>
            </a:rPr>
            <a:t>将来負担額については、近年、公共事業の選択と集中に努め、また、借入額を元金償還額の範囲内に抑制する取組みを徹底した結果、地方債の現在高が</a:t>
          </a:r>
          <a:r>
            <a:rPr lang="en-US" altLang="ja-JP" sz="1300" b="0" i="0" baseline="0">
              <a:solidFill>
                <a:schemeClr val="dk1"/>
              </a:solidFill>
              <a:latin typeface="+mn-lt"/>
              <a:ea typeface="+mn-ea"/>
              <a:cs typeface="+mn-cs"/>
            </a:rPr>
            <a:t>24</a:t>
          </a:r>
          <a:r>
            <a:rPr lang="ja-JP" altLang="en-US" sz="1300" b="0" i="0" baseline="0">
              <a:solidFill>
                <a:schemeClr val="dk1"/>
              </a:solidFill>
              <a:latin typeface="+mn-lt"/>
              <a:ea typeface="+mn-ea"/>
              <a:cs typeface="+mn-cs"/>
            </a:rPr>
            <a:t>億の減、</a:t>
          </a:r>
          <a:r>
            <a:rPr lang="ja-JP" altLang="ja-JP" sz="1300" b="0" i="0" baseline="0">
              <a:solidFill>
                <a:schemeClr val="dk1"/>
              </a:solidFill>
              <a:latin typeface="+mn-lt"/>
              <a:ea typeface="+mn-ea"/>
              <a:cs typeface="+mn-cs"/>
            </a:rPr>
            <a:t>また、普通会計以外の公営企業等繰入見込額も同様に</a:t>
          </a:r>
          <a:r>
            <a:rPr lang="en-US" altLang="ja-JP" sz="1300" b="0" i="0" baseline="0">
              <a:solidFill>
                <a:schemeClr val="dk1"/>
              </a:solidFill>
              <a:latin typeface="+mn-lt"/>
              <a:ea typeface="+mn-ea"/>
              <a:cs typeface="+mn-cs"/>
            </a:rPr>
            <a:t>20</a:t>
          </a:r>
          <a:r>
            <a:rPr lang="ja-JP" altLang="ja-JP" sz="1300" b="0" i="0" baseline="0">
              <a:solidFill>
                <a:schemeClr val="dk1"/>
              </a:solidFill>
              <a:latin typeface="+mn-lt"/>
              <a:ea typeface="+mn-ea"/>
              <a:cs typeface="+mn-cs"/>
            </a:rPr>
            <a:t>億の減</a:t>
          </a:r>
          <a:r>
            <a:rPr lang="ja-JP" altLang="en-US" sz="1300" b="0" i="0" baseline="0">
              <a:solidFill>
                <a:schemeClr val="dk1"/>
              </a:solidFill>
              <a:latin typeface="+mn-lt"/>
              <a:ea typeface="+mn-ea"/>
              <a:cs typeface="+mn-cs"/>
            </a:rPr>
            <a:t>と</a:t>
          </a:r>
          <a:r>
            <a:rPr lang="ja-JP" altLang="ja-JP" sz="1300" b="0" i="0" baseline="0">
              <a:solidFill>
                <a:schemeClr val="dk1"/>
              </a:solidFill>
              <a:latin typeface="+mn-lt"/>
              <a:ea typeface="+mn-ea"/>
              <a:cs typeface="+mn-cs"/>
            </a:rPr>
            <a:t>着実に減少している。</a:t>
          </a:r>
          <a:endParaRPr lang="en-US" altLang="ja-JP" sz="1300" b="0" i="0" baseline="0">
            <a:solidFill>
              <a:schemeClr val="dk1"/>
            </a:solidFill>
            <a:latin typeface="+mn-lt"/>
            <a:ea typeface="+mn-ea"/>
            <a:cs typeface="+mn-cs"/>
          </a:endParaRPr>
        </a:p>
        <a:p>
          <a:pPr rtl="0">
            <a:lnSpc>
              <a:spcPts val="1300"/>
            </a:lnSpc>
          </a:pPr>
          <a:endParaRPr lang="ja-JP" altLang="ja-JP" sz="1300">
            <a:solidFill>
              <a:schemeClr val="dk1"/>
            </a:solidFill>
            <a:latin typeface="+mn-lt"/>
            <a:ea typeface="+mn-ea"/>
            <a:cs typeface="+mn-cs"/>
          </a:endParaRPr>
        </a:p>
        <a:p>
          <a:pPr rtl="0">
            <a:lnSpc>
              <a:spcPts val="1400"/>
            </a:lnSpc>
          </a:pPr>
          <a:r>
            <a:rPr lang="ja-JP" altLang="ja-JP" sz="1300" b="0" i="0" baseline="0">
              <a:solidFill>
                <a:schemeClr val="dk1"/>
              </a:solidFill>
              <a:latin typeface="+mn-lt"/>
              <a:ea typeface="+mn-ea"/>
              <a:cs typeface="+mn-cs"/>
            </a:rPr>
            <a:t>充当可能財源等については、基準財政需要額算入見込額において、交付税算入率の高い合併特例事業債、臨時財政対策債等の残高の割合が増加しているため、年々増加している。</a:t>
          </a:r>
          <a:endParaRPr lang="ja-JP" altLang="ja-JP" sz="1300">
            <a:solidFill>
              <a:schemeClr val="dk1"/>
            </a:solidFill>
            <a:latin typeface="+mn-lt"/>
            <a:ea typeface="+mn-ea"/>
            <a:cs typeface="+mn-cs"/>
          </a:endParaRPr>
        </a:p>
        <a:p>
          <a:pPr rtl="0">
            <a:lnSpc>
              <a:spcPts val="1300"/>
            </a:lnSpc>
          </a:pPr>
          <a:endParaRPr lang="en-US" altLang="ja-JP" sz="1300" b="0" i="0" baseline="0">
            <a:solidFill>
              <a:schemeClr val="dk1"/>
            </a:solidFill>
            <a:latin typeface="+mn-lt"/>
            <a:ea typeface="+mn-ea"/>
            <a:cs typeface="+mn-cs"/>
          </a:endParaRPr>
        </a:p>
        <a:p>
          <a:pPr rtl="0">
            <a:lnSpc>
              <a:spcPts val="1400"/>
            </a:lnSpc>
          </a:pPr>
          <a:r>
            <a:rPr lang="ja-JP" altLang="ja-JP" sz="1300" b="0" i="0" baseline="0">
              <a:solidFill>
                <a:schemeClr val="dk1"/>
              </a:solidFill>
              <a:latin typeface="+mn-lt"/>
              <a:ea typeface="+mn-ea"/>
              <a:cs typeface="+mn-cs"/>
            </a:rPr>
            <a:t>以上の要因により、将来負担比率の分子については、</a:t>
          </a:r>
          <a:r>
            <a:rPr lang="ja-JP" altLang="en-US" sz="1300" b="0" i="0" baseline="0">
              <a:solidFill>
                <a:schemeClr val="dk1"/>
              </a:solidFill>
              <a:latin typeface="+mn-lt"/>
              <a:ea typeface="+mn-ea"/>
              <a:cs typeface="+mn-cs"/>
            </a:rPr>
            <a:t>本年度は大きく</a:t>
          </a:r>
          <a:r>
            <a:rPr lang="ja-JP" altLang="ja-JP" sz="1300" b="0" i="0" baseline="0">
              <a:solidFill>
                <a:schemeClr val="dk1"/>
              </a:solidFill>
              <a:latin typeface="+mn-lt"/>
              <a:ea typeface="+mn-ea"/>
              <a:cs typeface="+mn-cs"/>
            </a:rPr>
            <a:t>減少しているが、</a:t>
          </a:r>
          <a:r>
            <a:rPr lang="en-US" altLang="ja-JP" sz="1300" b="0" i="0" baseline="0">
              <a:solidFill>
                <a:schemeClr val="dk1"/>
              </a:solidFill>
              <a:latin typeface="+mn-lt"/>
              <a:ea typeface="+mn-ea"/>
              <a:cs typeface="+mn-cs"/>
            </a:rPr>
            <a:t>26</a:t>
          </a:r>
          <a:r>
            <a:rPr lang="ja-JP" altLang="en-US" sz="1300" b="0" i="0" baseline="0">
              <a:solidFill>
                <a:schemeClr val="dk1"/>
              </a:solidFill>
              <a:latin typeface="+mn-lt"/>
              <a:ea typeface="+mn-ea"/>
              <a:cs typeface="+mn-cs"/>
            </a:rPr>
            <a:t>年度には</a:t>
          </a:r>
          <a:r>
            <a:rPr lang="ja-JP" altLang="ja-JP" sz="1300" b="0" i="0" baseline="0">
              <a:solidFill>
                <a:schemeClr val="dk1"/>
              </a:solidFill>
              <a:latin typeface="+mn-lt"/>
              <a:ea typeface="+mn-ea"/>
              <a:cs typeface="+mn-cs"/>
            </a:rPr>
            <a:t>、ごみ処理施設建設事業の</a:t>
          </a:r>
          <a:r>
            <a:rPr lang="ja-JP" altLang="en-US" sz="1300" b="0" i="0" baseline="0">
              <a:solidFill>
                <a:schemeClr val="dk1"/>
              </a:solidFill>
              <a:latin typeface="+mn-lt"/>
              <a:ea typeface="+mn-ea"/>
              <a:cs typeface="+mn-cs"/>
            </a:rPr>
            <a:t>完成</a:t>
          </a:r>
          <a:r>
            <a:rPr lang="ja-JP" altLang="ja-JP" sz="1300" b="0" i="0" baseline="0">
              <a:solidFill>
                <a:schemeClr val="dk1"/>
              </a:solidFill>
              <a:latin typeface="+mn-lt"/>
              <a:ea typeface="+mn-ea"/>
              <a:cs typeface="+mn-cs"/>
            </a:rPr>
            <a:t>に伴い、市債発行が大幅に増加する</a:t>
          </a:r>
          <a:r>
            <a:rPr lang="ja-JP" altLang="en-US" sz="1300" b="0" i="0" baseline="0">
              <a:solidFill>
                <a:schemeClr val="dk1"/>
              </a:solidFill>
              <a:latin typeface="+mn-lt"/>
              <a:ea typeface="+mn-ea"/>
              <a:cs typeface="+mn-cs"/>
            </a:rPr>
            <a:t>ことから</a:t>
          </a:r>
          <a:r>
            <a:rPr lang="ja-JP" altLang="ja-JP" sz="1300" b="0" i="0" baseline="0">
              <a:solidFill>
                <a:schemeClr val="dk1"/>
              </a:solidFill>
              <a:latin typeface="+mn-lt"/>
              <a:ea typeface="+mn-ea"/>
              <a:cs typeface="+mn-cs"/>
            </a:rPr>
            <a:t>、</a:t>
          </a:r>
          <a:r>
            <a:rPr lang="ja-JP" altLang="en-US" sz="1300" b="0" i="0" baseline="0">
              <a:solidFill>
                <a:schemeClr val="dk1"/>
              </a:solidFill>
              <a:latin typeface="+mn-lt"/>
              <a:ea typeface="+mn-ea"/>
              <a:cs typeface="+mn-cs"/>
            </a:rPr>
            <a:t>本年度の数値は一時的なものに留まると思われ、</a:t>
          </a:r>
          <a:r>
            <a:rPr lang="ja-JP" altLang="ja-JP" sz="1300" b="0" i="0" baseline="0">
              <a:solidFill>
                <a:schemeClr val="dk1"/>
              </a:solidFill>
              <a:latin typeface="+mn-lt"/>
              <a:ea typeface="+mn-ea"/>
              <a:cs typeface="+mn-cs"/>
            </a:rPr>
            <a:t>引き続き、</a:t>
          </a:r>
          <a:r>
            <a:rPr lang="ja-JP" altLang="ja-JP" sz="1300" baseline="0">
              <a:solidFill>
                <a:schemeClr val="dk1"/>
              </a:solidFill>
              <a:latin typeface="+mn-lt"/>
              <a:ea typeface="+mn-ea"/>
              <a:cs typeface="+mn-cs"/>
            </a:rPr>
            <a:t>、</a:t>
          </a:r>
          <a:r>
            <a:rPr lang="ja-JP" altLang="ja-JP" sz="1300" b="0" i="0" baseline="0">
              <a:solidFill>
                <a:schemeClr val="dk1"/>
              </a:solidFill>
              <a:latin typeface="+mn-lt"/>
              <a:ea typeface="+mn-ea"/>
              <a:cs typeface="+mn-cs"/>
            </a:rPr>
            <a:t>松阪市の償還能力の範囲内で、企業債を含めた市債発行額の適正管理に努める。</a:t>
          </a:r>
          <a:endParaRPr lang="ja-JP" altLang="ja-JP" sz="1300">
            <a:solidFill>
              <a:schemeClr val="dk1"/>
            </a:solidFill>
            <a:latin typeface="+mn-lt"/>
            <a:ea typeface="+mn-ea"/>
            <a:cs typeface="+mn-cs"/>
          </a:endParaRPr>
        </a:p>
        <a:p>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53" t="s">
        <v>68</v>
      </c>
      <c r="X3" s="454"/>
      <c r="Y3" s="454"/>
      <c r="Z3" s="454"/>
      <c r="AA3" s="454"/>
      <c r="AB3" s="558"/>
      <c r="AC3" s="562" t="s">
        <v>69</v>
      </c>
      <c r="AD3" s="454"/>
      <c r="AE3" s="454"/>
      <c r="AF3" s="454"/>
      <c r="AG3" s="454"/>
      <c r="AH3" s="454"/>
      <c r="AI3" s="454"/>
      <c r="AJ3" s="454"/>
      <c r="AK3" s="454"/>
      <c r="AL3" s="521"/>
      <c r="AM3" s="453" t="s">
        <v>70</v>
      </c>
      <c r="AN3" s="454"/>
      <c r="AO3" s="454"/>
      <c r="AP3" s="454"/>
      <c r="AQ3" s="454"/>
      <c r="AR3" s="454"/>
      <c r="AS3" s="454"/>
      <c r="AT3" s="454"/>
      <c r="AU3" s="454"/>
      <c r="AV3" s="454"/>
      <c r="AW3" s="454"/>
      <c r="AX3" s="521"/>
      <c r="AY3" s="513" t="s">
        <v>1</v>
      </c>
      <c r="AZ3" s="514"/>
      <c r="BA3" s="514"/>
      <c r="BB3" s="514"/>
      <c r="BC3" s="514"/>
      <c r="BD3" s="514"/>
      <c r="BE3" s="514"/>
      <c r="BF3" s="514"/>
      <c r="BG3" s="514"/>
      <c r="BH3" s="514"/>
      <c r="BI3" s="514"/>
      <c r="BJ3" s="514"/>
      <c r="BK3" s="514"/>
      <c r="BL3" s="514"/>
      <c r="BM3" s="566"/>
      <c r="BN3" s="453" t="s">
        <v>71</v>
      </c>
      <c r="BO3" s="454"/>
      <c r="BP3" s="454"/>
      <c r="BQ3" s="454"/>
      <c r="BR3" s="454"/>
      <c r="BS3" s="454"/>
      <c r="BT3" s="454"/>
      <c r="BU3" s="521"/>
      <c r="BV3" s="453" t="s">
        <v>72</v>
      </c>
      <c r="BW3" s="454"/>
      <c r="BX3" s="454"/>
      <c r="BY3" s="454"/>
      <c r="BZ3" s="454"/>
      <c r="CA3" s="454"/>
      <c r="CB3" s="454"/>
      <c r="CC3" s="521"/>
      <c r="CD3" s="513" t="s">
        <v>1</v>
      </c>
      <c r="CE3" s="514"/>
      <c r="CF3" s="514"/>
      <c r="CG3" s="514"/>
      <c r="CH3" s="514"/>
      <c r="CI3" s="514"/>
      <c r="CJ3" s="514"/>
      <c r="CK3" s="514"/>
      <c r="CL3" s="514"/>
      <c r="CM3" s="514"/>
      <c r="CN3" s="514"/>
      <c r="CO3" s="514"/>
      <c r="CP3" s="514"/>
      <c r="CQ3" s="514"/>
      <c r="CR3" s="514"/>
      <c r="CS3" s="566"/>
      <c r="CT3" s="453" t="s">
        <v>73</v>
      </c>
      <c r="CU3" s="454"/>
      <c r="CV3" s="454"/>
      <c r="CW3" s="454"/>
      <c r="CX3" s="454"/>
      <c r="CY3" s="454"/>
      <c r="CZ3" s="454"/>
      <c r="DA3" s="521"/>
      <c r="DB3" s="453" t="s">
        <v>74</v>
      </c>
      <c r="DC3" s="454"/>
      <c r="DD3" s="454"/>
      <c r="DE3" s="454"/>
      <c r="DF3" s="454"/>
      <c r="DG3" s="454"/>
      <c r="DH3" s="454"/>
      <c r="DI3" s="521"/>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2"/>
      <c r="X4" s="345"/>
      <c r="Y4" s="345"/>
      <c r="Z4" s="345"/>
      <c r="AA4" s="345"/>
      <c r="AB4" s="533"/>
      <c r="AC4" s="538"/>
      <c r="AD4" s="345"/>
      <c r="AE4" s="345"/>
      <c r="AF4" s="345"/>
      <c r="AG4" s="345"/>
      <c r="AH4" s="345"/>
      <c r="AI4" s="345"/>
      <c r="AJ4" s="345"/>
      <c r="AK4" s="345"/>
      <c r="AL4" s="523"/>
      <c r="AM4" s="488"/>
      <c r="AN4" s="402"/>
      <c r="AO4" s="402"/>
      <c r="AP4" s="402"/>
      <c r="AQ4" s="402"/>
      <c r="AR4" s="402"/>
      <c r="AS4" s="402"/>
      <c r="AT4" s="402"/>
      <c r="AU4" s="402"/>
      <c r="AV4" s="402"/>
      <c r="AW4" s="402"/>
      <c r="AX4" s="565"/>
      <c r="AY4" s="380" t="s">
        <v>75</v>
      </c>
      <c r="AZ4" s="381"/>
      <c r="BA4" s="381"/>
      <c r="BB4" s="381"/>
      <c r="BC4" s="381"/>
      <c r="BD4" s="381"/>
      <c r="BE4" s="381"/>
      <c r="BF4" s="381"/>
      <c r="BG4" s="381"/>
      <c r="BH4" s="381"/>
      <c r="BI4" s="381"/>
      <c r="BJ4" s="381"/>
      <c r="BK4" s="381"/>
      <c r="BL4" s="381"/>
      <c r="BM4" s="382"/>
      <c r="BN4" s="359">
        <v>59939441</v>
      </c>
      <c r="BO4" s="360"/>
      <c r="BP4" s="360"/>
      <c r="BQ4" s="360"/>
      <c r="BR4" s="360"/>
      <c r="BS4" s="360"/>
      <c r="BT4" s="360"/>
      <c r="BU4" s="361"/>
      <c r="BV4" s="359">
        <v>58214505</v>
      </c>
      <c r="BW4" s="360"/>
      <c r="BX4" s="360"/>
      <c r="BY4" s="360"/>
      <c r="BZ4" s="360"/>
      <c r="CA4" s="360"/>
      <c r="CB4" s="360"/>
      <c r="CC4" s="361"/>
      <c r="CD4" s="550" t="s">
        <v>76</v>
      </c>
      <c r="CE4" s="551"/>
      <c r="CF4" s="551"/>
      <c r="CG4" s="551"/>
      <c r="CH4" s="551"/>
      <c r="CI4" s="551"/>
      <c r="CJ4" s="551"/>
      <c r="CK4" s="551"/>
      <c r="CL4" s="551"/>
      <c r="CM4" s="551"/>
      <c r="CN4" s="551"/>
      <c r="CO4" s="551"/>
      <c r="CP4" s="551"/>
      <c r="CQ4" s="551"/>
      <c r="CR4" s="551"/>
      <c r="CS4" s="552"/>
      <c r="CT4" s="553">
        <v>2.8</v>
      </c>
      <c r="CU4" s="554"/>
      <c r="CV4" s="554"/>
      <c r="CW4" s="554"/>
      <c r="CX4" s="554"/>
      <c r="CY4" s="554"/>
      <c r="CZ4" s="554"/>
      <c r="DA4" s="555"/>
      <c r="DB4" s="553">
        <v>3.1</v>
      </c>
      <c r="DC4" s="554"/>
      <c r="DD4" s="554"/>
      <c r="DE4" s="554"/>
      <c r="DF4" s="554"/>
      <c r="DG4" s="554"/>
      <c r="DH4" s="554"/>
      <c r="DI4" s="555"/>
      <c r="DJ4" s="137"/>
      <c r="DK4" s="137"/>
      <c r="DL4" s="137"/>
      <c r="DM4" s="137"/>
      <c r="DN4" s="137"/>
      <c r="DO4" s="137"/>
    </row>
    <row r="5" spans="1:119" ht="18.75" customHeight="1">
      <c r="A5" s="138"/>
      <c r="B5" s="560"/>
      <c r="C5" s="403"/>
      <c r="D5" s="403"/>
      <c r="E5" s="561"/>
      <c r="F5" s="561"/>
      <c r="G5" s="561"/>
      <c r="H5" s="561"/>
      <c r="I5" s="561"/>
      <c r="J5" s="561"/>
      <c r="K5" s="561"/>
      <c r="L5" s="561"/>
      <c r="M5" s="561"/>
      <c r="N5" s="561"/>
      <c r="O5" s="561"/>
      <c r="P5" s="561"/>
      <c r="Q5" s="561"/>
      <c r="R5" s="401"/>
      <c r="S5" s="401"/>
      <c r="T5" s="401"/>
      <c r="U5" s="401"/>
      <c r="V5" s="564"/>
      <c r="W5" s="488"/>
      <c r="X5" s="402"/>
      <c r="Y5" s="402"/>
      <c r="Z5" s="402"/>
      <c r="AA5" s="402"/>
      <c r="AB5" s="403"/>
      <c r="AC5" s="401"/>
      <c r="AD5" s="402"/>
      <c r="AE5" s="402"/>
      <c r="AF5" s="402"/>
      <c r="AG5" s="402"/>
      <c r="AH5" s="402"/>
      <c r="AI5" s="402"/>
      <c r="AJ5" s="402"/>
      <c r="AK5" s="402"/>
      <c r="AL5" s="565"/>
      <c r="AM5" s="457" t="s">
        <v>77</v>
      </c>
      <c r="AN5" s="369"/>
      <c r="AO5" s="369"/>
      <c r="AP5" s="369"/>
      <c r="AQ5" s="369"/>
      <c r="AR5" s="369"/>
      <c r="AS5" s="369"/>
      <c r="AT5" s="370"/>
      <c r="AU5" s="462" t="s">
        <v>78</v>
      </c>
      <c r="AV5" s="463"/>
      <c r="AW5" s="463"/>
      <c r="AX5" s="463"/>
      <c r="AY5" s="395" t="s">
        <v>79</v>
      </c>
      <c r="AZ5" s="396"/>
      <c r="BA5" s="396"/>
      <c r="BB5" s="396"/>
      <c r="BC5" s="396"/>
      <c r="BD5" s="396"/>
      <c r="BE5" s="396"/>
      <c r="BF5" s="396"/>
      <c r="BG5" s="396"/>
      <c r="BH5" s="396"/>
      <c r="BI5" s="396"/>
      <c r="BJ5" s="396"/>
      <c r="BK5" s="396"/>
      <c r="BL5" s="396"/>
      <c r="BM5" s="397"/>
      <c r="BN5" s="365">
        <v>58582909</v>
      </c>
      <c r="BO5" s="366"/>
      <c r="BP5" s="366"/>
      <c r="BQ5" s="366"/>
      <c r="BR5" s="366"/>
      <c r="BS5" s="366"/>
      <c r="BT5" s="366"/>
      <c r="BU5" s="367"/>
      <c r="BV5" s="365">
        <v>56885105</v>
      </c>
      <c r="BW5" s="366"/>
      <c r="BX5" s="366"/>
      <c r="BY5" s="366"/>
      <c r="BZ5" s="366"/>
      <c r="CA5" s="366"/>
      <c r="CB5" s="366"/>
      <c r="CC5" s="367"/>
      <c r="CD5" s="356" t="s">
        <v>80</v>
      </c>
      <c r="CE5" s="357"/>
      <c r="CF5" s="357"/>
      <c r="CG5" s="357"/>
      <c r="CH5" s="357"/>
      <c r="CI5" s="357"/>
      <c r="CJ5" s="357"/>
      <c r="CK5" s="357"/>
      <c r="CL5" s="357"/>
      <c r="CM5" s="357"/>
      <c r="CN5" s="357"/>
      <c r="CO5" s="357"/>
      <c r="CP5" s="357"/>
      <c r="CQ5" s="357"/>
      <c r="CR5" s="357"/>
      <c r="CS5" s="358"/>
      <c r="CT5" s="347">
        <v>90.7</v>
      </c>
      <c r="CU5" s="348"/>
      <c r="CV5" s="348"/>
      <c r="CW5" s="348"/>
      <c r="CX5" s="348"/>
      <c r="CY5" s="348"/>
      <c r="CZ5" s="348"/>
      <c r="DA5" s="349"/>
      <c r="DB5" s="347">
        <v>90.9</v>
      </c>
      <c r="DC5" s="348"/>
      <c r="DD5" s="348"/>
      <c r="DE5" s="348"/>
      <c r="DF5" s="348"/>
      <c r="DG5" s="348"/>
      <c r="DH5" s="348"/>
      <c r="DI5" s="349"/>
      <c r="DJ5" s="137"/>
      <c r="DK5" s="137"/>
      <c r="DL5" s="137"/>
      <c r="DM5" s="137"/>
      <c r="DN5" s="137"/>
      <c r="DO5" s="137"/>
    </row>
    <row r="6" spans="1:119" ht="18.75" customHeight="1">
      <c r="A6" s="138"/>
      <c r="B6" s="530" t="s">
        <v>81</v>
      </c>
      <c r="C6" s="400"/>
      <c r="D6" s="400"/>
      <c r="E6" s="531"/>
      <c r="F6" s="531"/>
      <c r="G6" s="531"/>
      <c r="H6" s="531"/>
      <c r="I6" s="531"/>
      <c r="J6" s="531"/>
      <c r="K6" s="531"/>
      <c r="L6" s="531" t="s">
        <v>82</v>
      </c>
      <c r="M6" s="531"/>
      <c r="N6" s="531"/>
      <c r="O6" s="531"/>
      <c r="P6" s="531"/>
      <c r="Q6" s="531"/>
      <c r="R6" s="424"/>
      <c r="S6" s="424"/>
      <c r="T6" s="424"/>
      <c r="U6" s="424"/>
      <c r="V6" s="537"/>
      <c r="W6" s="470" t="s">
        <v>83</v>
      </c>
      <c r="X6" s="399"/>
      <c r="Y6" s="399"/>
      <c r="Z6" s="399"/>
      <c r="AA6" s="399"/>
      <c r="AB6" s="400"/>
      <c r="AC6" s="542" t="s">
        <v>84</v>
      </c>
      <c r="AD6" s="543"/>
      <c r="AE6" s="543"/>
      <c r="AF6" s="543"/>
      <c r="AG6" s="543"/>
      <c r="AH6" s="543"/>
      <c r="AI6" s="543"/>
      <c r="AJ6" s="543"/>
      <c r="AK6" s="543"/>
      <c r="AL6" s="544"/>
      <c r="AM6" s="457" t="s">
        <v>85</v>
      </c>
      <c r="AN6" s="369"/>
      <c r="AO6" s="369"/>
      <c r="AP6" s="369"/>
      <c r="AQ6" s="369"/>
      <c r="AR6" s="369"/>
      <c r="AS6" s="369"/>
      <c r="AT6" s="370"/>
      <c r="AU6" s="462" t="s">
        <v>78</v>
      </c>
      <c r="AV6" s="463"/>
      <c r="AW6" s="463"/>
      <c r="AX6" s="463"/>
      <c r="AY6" s="395" t="s">
        <v>86</v>
      </c>
      <c r="AZ6" s="396"/>
      <c r="BA6" s="396"/>
      <c r="BB6" s="396"/>
      <c r="BC6" s="396"/>
      <c r="BD6" s="396"/>
      <c r="BE6" s="396"/>
      <c r="BF6" s="396"/>
      <c r="BG6" s="396"/>
      <c r="BH6" s="396"/>
      <c r="BI6" s="396"/>
      <c r="BJ6" s="396"/>
      <c r="BK6" s="396"/>
      <c r="BL6" s="396"/>
      <c r="BM6" s="397"/>
      <c r="BN6" s="365">
        <v>1356532</v>
      </c>
      <c r="BO6" s="366"/>
      <c r="BP6" s="366"/>
      <c r="BQ6" s="366"/>
      <c r="BR6" s="366"/>
      <c r="BS6" s="366"/>
      <c r="BT6" s="366"/>
      <c r="BU6" s="367"/>
      <c r="BV6" s="365">
        <v>1329400</v>
      </c>
      <c r="BW6" s="366"/>
      <c r="BX6" s="366"/>
      <c r="BY6" s="366"/>
      <c r="BZ6" s="366"/>
      <c r="CA6" s="366"/>
      <c r="CB6" s="366"/>
      <c r="CC6" s="367"/>
      <c r="CD6" s="356" t="s">
        <v>87</v>
      </c>
      <c r="CE6" s="357"/>
      <c r="CF6" s="357"/>
      <c r="CG6" s="357"/>
      <c r="CH6" s="357"/>
      <c r="CI6" s="357"/>
      <c r="CJ6" s="357"/>
      <c r="CK6" s="357"/>
      <c r="CL6" s="357"/>
      <c r="CM6" s="357"/>
      <c r="CN6" s="357"/>
      <c r="CO6" s="357"/>
      <c r="CP6" s="357"/>
      <c r="CQ6" s="357"/>
      <c r="CR6" s="357"/>
      <c r="CS6" s="358"/>
      <c r="CT6" s="527">
        <v>93.1</v>
      </c>
      <c r="CU6" s="528"/>
      <c r="CV6" s="528"/>
      <c r="CW6" s="528"/>
      <c r="CX6" s="528"/>
      <c r="CY6" s="528"/>
      <c r="CZ6" s="528"/>
      <c r="DA6" s="529"/>
      <c r="DB6" s="527">
        <v>94.1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2"/>
      <c r="X7" s="345"/>
      <c r="Y7" s="345"/>
      <c r="Z7" s="345"/>
      <c r="AA7" s="345"/>
      <c r="AB7" s="533"/>
      <c r="AC7" s="545"/>
      <c r="AD7" s="346"/>
      <c r="AE7" s="346"/>
      <c r="AF7" s="346"/>
      <c r="AG7" s="346"/>
      <c r="AH7" s="346"/>
      <c r="AI7" s="346"/>
      <c r="AJ7" s="346"/>
      <c r="AK7" s="346"/>
      <c r="AL7" s="546"/>
      <c r="AM7" s="457" t="s">
        <v>88</v>
      </c>
      <c r="AN7" s="369"/>
      <c r="AO7" s="369"/>
      <c r="AP7" s="369"/>
      <c r="AQ7" s="369"/>
      <c r="AR7" s="369"/>
      <c r="AS7" s="369"/>
      <c r="AT7" s="370"/>
      <c r="AU7" s="462" t="s">
        <v>89</v>
      </c>
      <c r="AV7" s="463"/>
      <c r="AW7" s="463"/>
      <c r="AX7" s="463"/>
      <c r="AY7" s="395" t="s">
        <v>90</v>
      </c>
      <c r="AZ7" s="396"/>
      <c r="BA7" s="396"/>
      <c r="BB7" s="396"/>
      <c r="BC7" s="396"/>
      <c r="BD7" s="396"/>
      <c r="BE7" s="396"/>
      <c r="BF7" s="396"/>
      <c r="BG7" s="396"/>
      <c r="BH7" s="396"/>
      <c r="BI7" s="396"/>
      <c r="BJ7" s="396"/>
      <c r="BK7" s="396"/>
      <c r="BL7" s="396"/>
      <c r="BM7" s="397"/>
      <c r="BN7" s="365">
        <v>232587</v>
      </c>
      <c r="BO7" s="366"/>
      <c r="BP7" s="366"/>
      <c r="BQ7" s="366"/>
      <c r="BR7" s="366"/>
      <c r="BS7" s="366"/>
      <c r="BT7" s="366"/>
      <c r="BU7" s="367"/>
      <c r="BV7" s="365">
        <v>99154</v>
      </c>
      <c r="BW7" s="366"/>
      <c r="BX7" s="366"/>
      <c r="BY7" s="366"/>
      <c r="BZ7" s="366"/>
      <c r="CA7" s="366"/>
      <c r="CB7" s="366"/>
      <c r="CC7" s="367"/>
      <c r="CD7" s="356" t="s">
        <v>91</v>
      </c>
      <c r="CE7" s="357"/>
      <c r="CF7" s="357"/>
      <c r="CG7" s="357"/>
      <c r="CH7" s="357"/>
      <c r="CI7" s="357"/>
      <c r="CJ7" s="357"/>
      <c r="CK7" s="357"/>
      <c r="CL7" s="357"/>
      <c r="CM7" s="357"/>
      <c r="CN7" s="357"/>
      <c r="CO7" s="357"/>
      <c r="CP7" s="357"/>
      <c r="CQ7" s="357"/>
      <c r="CR7" s="357"/>
      <c r="CS7" s="358"/>
      <c r="CT7" s="365">
        <v>40405275</v>
      </c>
      <c r="CU7" s="366"/>
      <c r="CV7" s="366"/>
      <c r="CW7" s="366"/>
      <c r="CX7" s="366"/>
      <c r="CY7" s="366"/>
      <c r="CZ7" s="366"/>
      <c r="DA7" s="367"/>
      <c r="DB7" s="365">
        <v>39862793</v>
      </c>
      <c r="DC7" s="366"/>
      <c r="DD7" s="366"/>
      <c r="DE7" s="366"/>
      <c r="DF7" s="366"/>
      <c r="DG7" s="366"/>
      <c r="DH7" s="366"/>
      <c r="DI7" s="367"/>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55"/>
      <c r="X8" s="456"/>
      <c r="Y8" s="456"/>
      <c r="Z8" s="456"/>
      <c r="AA8" s="456"/>
      <c r="AB8" s="471"/>
      <c r="AC8" s="547"/>
      <c r="AD8" s="548"/>
      <c r="AE8" s="548"/>
      <c r="AF8" s="548"/>
      <c r="AG8" s="548"/>
      <c r="AH8" s="548"/>
      <c r="AI8" s="548"/>
      <c r="AJ8" s="548"/>
      <c r="AK8" s="548"/>
      <c r="AL8" s="549"/>
      <c r="AM8" s="457" t="s">
        <v>92</v>
      </c>
      <c r="AN8" s="369"/>
      <c r="AO8" s="369"/>
      <c r="AP8" s="369"/>
      <c r="AQ8" s="369"/>
      <c r="AR8" s="369"/>
      <c r="AS8" s="369"/>
      <c r="AT8" s="370"/>
      <c r="AU8" s="462" t="s">
        <v>93</v>
      </c>
      <c r="AV8" s="463"/>
      <c r="AW8" s="463"/>
      <c r="AX8" s="463"/>
      <c r="AY8" s="395" t="s">
        <v>94</v>
      </c>
      <c r="AZ8" s="396"/>
      <c r="BA8" s="396"/>
      <c r="BB8" s="396"/>
      <c r="BC8" s="396"/>
      <c r="BD8" s="396"/>
      <c r="BE8" s="396"/>
      <c r="BF8" s="396"/>
      <c r="BG8" s="396"/>
      <c r="BH8" s="396"/>
      <c r="BI8" s="396"/>
      <c r="BJ8" s="396"/>
      <c r="BK8" s="396"/>
      <c r="BL8" s="396"/>
      <c r="BM8" s="397"/>
      <c r="BN8" s="365">
        <v>1123945</v>
      </c>
      <c r="BO8" s="366"/>
      <c r="BP8" s="366"/>
      <c r="BQ8" s="366"/>
      <c r="BR8" s="366"/>
      <c r="BS8" s="366"/>
      <c r="BT8" s="366"/>
      <c r="BU8" s="367"/>
      <c r="BV8" s="365">
        <v>1230246</v>
      </c>
      <c r="BW8" s="366"/>
      <c r="BX8" s="366"/>
      <c r="BY8" s="366"/>
      <c r="BZ8" s="366"/>
      <c r="CA8" s="366"/>
      <c r="CB8" s="366"/>
      <c r="CC8" s="367"/>
      <c r="CD8" s="356" t="s">
        <v>95</v>
      </c>
      <c r="CE8" s="357"/>
      <c r="CF8" s="357"/>
      <c r="CG8" s="357"/>
      <c r="CH8" s="357"/>
      <c r="CI8" s="357"/>
      <c r="CJ8" s="357"/>
      <c r="CK8" s="357"/>
      <c r="CL8" s="357"/>
      <c r="CM8" s="357"/>
      <c r="CN8" s="357"/>
      <c r="CO8" s="357"/>
      <c r="CP8" s="357"/>
      <c r="CQ8" s="357"/>
      <c r="CR8" s="357"/>
      <c r="CS8" s="358"/>
      <c r="CT8" s="490">
        <v>0.63</v>
      </c>
      <c r="CU8" s="491"/>
      <c r="CV8" s="491"/>
      <c r="CW8" s="491"/>
      <c r="CX8" s="491"/>
      <c r="CY8" s="491"/>
      <c r="CZ8" s="491"/>
      <c r="DA8" s="492"/>
      <c r="DB8" s="490">
        <v>0.63</v>
      </c>
      <c r="DC8" s="491"/>
      <c r="DD8" s="491"/>
      <c r="DE8" s="491"/>
      <c r="DF8" s="491"/>
      <c r="DG8" s="491"/>
      <c r="DH8" s="491"/>
      <c r="DI8" s="492"/>
      <c r="DJ8" s="137"/>
      <c r="DK8" s="137"/>
      <c r="DL8" s="137"/>
      <c r="DM8" s="137"/>
      <c r="DN8" s="137"/>
      <c r="DO8" s="137"/>
    </row>
    <row r="9" spans="1:119" ht="18.75" customHeight="1" thickBot="1">
      <c r="A9" s="138"/>
      <c r="B9" s="513" t="s">
        <v>96</v>
      </c>
      <c r="C9" s="514"/>
      <c r="D9" s="514"/>
      <c r="E9" s="514"/>
      <c r="F9" s="514"/>
      <c r="G9" s="514"/>
      <c r="H9" s="514"/>
      <c r="I9" s="514"/>
      <c r="J9" s="514"/>
      <c r="K9" s="442"/>
      <c r="L9" s="515" t="s">
        <v>97</v>
      </c>
      <c r="M9" s="516"/>
      <c r="N9" s="516"/>
      <c r="O9" s="516"/>
      <c r="P9" s="516"/>
      <c r="Q9" s="517"/>
      <c r="R9" s="518">
        <v>168017</v>
      </c>
      <c r="S9" s="519"/>
      <c r="T9" s="519"/>
      <c r="U9" s="519"/>
      <c r="V9" s="520"/>
      <c r="W9" s="453" t="s">
        <v>98</v>
      </c>
      <c r="X9" s="454"/>
      <c r="Y9" s="454"/>
      <c r="Z9" s="454"/>
      <c r="AA9" s="454"/>
      <c r="AB9" s="454"/>
      <c r="AC9" s="454"/>
      <c r="AD9" s="454"/>
      <c r="AE9" s="454"/>
      <c r="AF9" s="454"/>
      <c r="AG9" s="454"/>
      <c r="AH9" s="454"/>
      <c r="AI9" s="454"/>
      <c r="AJ9" s="454"/>
      <c r="AK9" s="454"/>
      <c r="AL9" s="521"/>
      <c r="AM9" s="457" t="s">
        <v>99</v>
      </c>
      <c r="AN9" s="369"/>
      <c r="AO9" s="369"/>
      <c r="AP9" s="369"/>
      <c r="AQ9" s="369"/>
      <c r="AR9" s="369"/>
      <c r="AS9" s="369"/>
      <c r="AT9" s="370"/>
      <c r="AU9" s="462" t="s">
        <v>100</v>
      </c>
      <c r="AV9" s="463"/>
      <c r="AW9" s="463"/>
      <c r="AX9" s="463"/>
      <c r="AY9" s="395" t="s">
        <v>101</v>
      </c>
      <c r="AZ9" s="396"/>
      <c r="BA9" s="396"/>
      <c r="BB9" s="396"/>
      <c r="BC9" s="396"/>
      <c r="BD9" s="396"/>
      <c r="BE9" s="396"/>
      <c r="BF9" s="396"/>
      <c r="BG9" s="396"/>
      <c r="BH9" s="396"/>
      <c r="BI9" s="396"/>
      <c r="BJ9" s="396"/>
      <c r="BK9" s="396"/>
      <c r="BL9" s="396"/>
      <c r="BM9" s="397"/>
      <c r="BN9" s="365">
        <v>-106301</v>
      </c>
      <c r="BO9" s="366"/>
      <c r="BP9" s="366"/>
      <c r="BQ9" s="366"/>
      <c r="BR9" s="366"/>
      <c r="BS9" s="366"/>
      <c r="BT9" s="366"/>
      <c r="BU9" s="367"/>
      <c r="BV9" s="365">
        <v>192996</v>
      </c>
      <c r="BW9" s="366"/>
      <c r="BX9" s="366"/>
      <c r="BY9" s="366"/>
      <c r="BZ9" s="366"/>
      <c r="CA9" s="366"/>
      <c r="CB9" s="366"/>
      <c r="CC9" s="367"/>
      <c r="CD9" s="356" t="s">
        <v>102</v>
      </c>
      <c r="CE9" s="357"/>
      <c r="CF9" s="357"/>
      <c r="CG9" s="357"/>
      <c r="CH9" s="357"/>
      <c r="CI9" s="357"/>
      <c r="CJ9" s="357"/>
      <c r="CK9" s="357"/>
      <c r="CL9" s="357"/>
      <c r="CM9" s="357"/>
      <c r="CN9" s="357"/>
      <c r="CO9" s="357"/>
      <c r="CP9" s="357"/>
      <c r="CQ9" s="357"/>
      <c r="CR9" s="357"/>
      <c r="CS9" s="358"/>
      <c r="CT9" s="347">
        <v>13.5</v>
      </c>
      <c r="CU9" s="348"/>
      <c r="CV9" s="348"/>
      <c r="CW9" s="348"/>
      <c r="CX9" s="348"/>
      <c r="CY9" s="348"/>
      <c r="CZ9" s="348"/>
      <c r="DA9" s="349"/>
      <c r="DB9" s="347">
        <v>14.8</v>
      </c>
      <c r="DC9" s="348"/>
      <c r="DD9" s="348"/>
      <c r="DE9" s="348"/>
      <c r="DF9" s="348"/>
      <c r="DG9" s="348"/>
      <c r="DH9" s="348"/>
      <c r="DI9" s="349"/>
      <c r="DJ9" s="137"/>
      <c r="DK9" s="137"/>
      <c r="DL9" s="137"/>
      <c r="DM9" s="137"/>
      <c r="DN9" s="137"/>
      <c r="DO9" s="137"/>
    </row>
    <row r="10" spans="1:119" ht="18.75" customHeight="1" thickBot="1">
      <c r="A10" s="138"/>
      <c r="B10" s="513"/>
      <c r="C10" s="514"/>
      <c r="D10" s="514"/>
      <c r="E10" s="514"/>
      <c r="F10" s="514"/>
      <c r="G10" s="514"/>
      <c r="H10" s="514"/>
      <c r="I10" s="514"/>
      <c r="J10" s="514"/>
      <c r="K10" s="442"/>
      <c r="L10" s="368" t="s">
        <v>103</v>
      </c>
      <c r="M10" s="369"/>
      <c r="N10" s="369"/>
      <c r="O10" s="369"/>
      <c r="P10" s="369"/>
      <c r="Q10" s="370"/>
      <c r="R10" s="353">
        <v>168973</v>
      </c>
      <c r="S10" s="354"/>
      <c r="T10" s="354"/>
      <c r="U10" s="354"/>
      <c r="V10" s="355"/>
      <c r="W10" s="522"/>
      <c r="X10" s="345"/>
      <c r="Y10" s="345"/>
      <c r="Z10" s="345"/>
      <c r="AA10" s="345"/>
      <c r="AB10" s="345"/>
      <c r="AC10" s="345"/>
      <c r="AD10" s="345"/>
      <c r="AE10" s="345"/>
      <c r="AF10" s="345"/>
      <c r="AG10" s="345"/>
      <c r="AH10" s="345"/>
      <c r="AI10" s="345"/>
      <c r="AJ10" s="345"/>
      <c r="AK10" s="345"/>
      <c r="AL10" s="523"/>
      <c r="AM10" s="457" t="s">
        <v>104</v>
      </c>
      <c r="AN10" s="369"/>
      <c r="AO10" s="369"/>
      <c r="AP10" s="369"/>
      <c r="AQ10" s="369"/>
      <c r="AR10" s="369"/>
      <c r="AS10" s="369"/>
      <c r="AT10" s="370"/>
      <c r="AU10" s="462" t="s">
        <v>105</v>
      </c>
      <c r="AV10" s="463"/>
      <c r="AW10" s="463"/>
      <c r="AX10" s="463"/>
      <c r="AY10" s="395" t="s">
        <v>106</v>
      </c>
      <c r="AZ10" s="396"/>
      <c r="BA10" s="396"/>
      <c r="BB10" s="396"/>
      <c r="BC10" s="396"/>
      <c r="BD10" s="396"/>
      <c r="BE10" s="396"/>
      <c r="BF10" s="396"/>
      <c r="BG10" s="396"/>
      <c r="BH10" s="396"/>
      <c r="BI10" s="396"/>
      <c r="BJ10" s="396"/>
      <c r="BK10" s="396"/>
      <c r="BL10" s="396"/>
      <c r="BM10" s="397"/>
      <c r="BN10" s="365">
        <v>812129</v>
      </c>
      <c r="BO10" s="366"/>
      <c r="BP10" s="366"/>
      <c r="BQ10" s="366"/>
      <c r="BR10" s="366"/>
      <c r="BS10" s="366"/>
      <c r="BT10" s="366"/>
      <c r="BU10" s="367"/>
      <c r="BV10" s="365">
        <v>550968</v>
      </c>
      <c r="BW10" s="366"/>
      <c r="BX10" s="366"/>
      <c r="BY10" s="366"/>
      <c r="BZ10" s="366"/>
      <c r="CA10" s="366"/>
      <c r="CB10" s="366"/>
      <c r="CC10" s="36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3"/>
      <c r="C11" s="514"/>
      <c r="D11" s="514"/>
      <c r="E11" s="514"/>
      <c r="F11" s="514"/>
      <c r="G11" s="514"/>
      <c r="H11" s="514"/>
      <c r="I11" s="514"/>
      <c r="J11" s="514"/>
      <c r="K11" s="442"/>
      <c r="L11" s="386" t="s">
        <v>108</v>
      </c>
      <c r="M11" s="387"/>
      <c r="N11" s="387"/>
      <c r="O11" s="387"/>
      <c r="P11" s="387"/>
      <c r="Q11" s="388"/>
      <c r="R11" s="524" t="s">
        <v>109</v>
      </c>
      <c r="S11" s="525"/>
      <c r="T11" s="525"/>
      <c r="U11" s="525"/>
      <c r="V11" s="526"/>
      <c r="W11" s="522"/>
      <c r="X11" s="345"/>
      <c r="Y11" s="345"/>
      <c r="Z11" s="345"/>
      <c r="AA11" s="345"/>
      <c r="AB11" s="345"/>
      <c r="AC11" s="345"/>
      <c r="AD11" s="345"/>
      <c r="AE11" s="345"/>
      <c r="AF11" s="345"/>
      <c r="AG11" s="345"/>
      <c r="AH11" s="345"/>
      <c r="AI11" s="345"/>
      <c r="AJ11" s="345"/>
      <c r="AK11" s="345"/>
      <c r="AL11" s="523"/>
      <c r="AM11" s="457" t="s">
        <v>110</v>
      </c>
      <c r="AN11" s="369"/>
      <c r="AO11" s="369"/>
      <c r="AP11" s="369"/>
      <c r="AQ11" s="369"/>
      <c r="AR11" s="369"/>
      <c r="AS11" s="369"/>
      <c r="AT11" s="370"/>
      <c r="AU11" s="462" t="s">
        <v>100</v>
      </c>
      <c r="AV11" s="463"/>
      <c r="AW11" s="463"/>
      <c r="AX11" s="463"/>
      <c r="AY11" s="395" t="s">
        <v>111</v>
      </c>
      <c r="AZ11" s="396"/>
      <c r="BA11" s="396"/>
      <c r="BB11" s="396"/>
      <c r="BC11" s="396"/>
      <c r="BD11" s="396"/>
      <c r="BE11" s="396"/>
      <c r="BF11" s="396"/>
      <c r="BG11" s="396"/>
      <c r="BH11" s="396"/>
      <c r="BI11" s="396"/>
      <c r="BJ11" s="396"/>
      <c r="BK11" s="396"/>
      <c r="BL11" s="396"/>
      <c r="BM11" s="397"/>
      <c r="BN11" s="365" t="s">
        <v>112</v>
      </c>
      <c r="BO11" s="366"/>
      <c r="BP11" s="366"/>
      <c r="BQ11" s="366"/>
      <c r="BR11" s="366"/>
      <c r="BS11" s="366"/>
      <c r="BT11" s="366"/>
      <c r="BU11" s="367"/>
      <c r="BV11" s="365">
        <v>169816</v>
      </c>
      <c r="BW11" s="366"/>
      <c r="BX11" s="366"/>
      <c r="BY11" s="366"/>
      <c r="BZ11" s="366"/>
      <c r="CA11" s="366"/>
      <c r="CB11" s="366"/>
      <c r="CC11" s="367"/>
      <c r="CD11" s="356" t="s">
        <v>113</v>
      </c>
      <c r="CE11" s="357"/>
      <c r="CF11" s="357"/>
      <c r="CG11" s="357"/>
      <c r="CH11" s="357"/>
      <c r="CI11" s="357"/>
      <c r="CJ11" s="357"/>
      <c r="CK11" s="357"/>
      <c r="CL11" s="357"/>
      <c r="CM11" s="357"/>
      <c r="CN11" s="357"/>
      <c r="CO11" s="357"/>
      <c r="CP11" s="357"/>
      <c r="CQ11" s="357"/>
      <c r="CR11" s="357"/>
      <c r="CS11" s="358"/>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169444</v>
      </c>
      <c r="S12" s="506"/>
      <c r="T12" s="506"/>
      <c r="U12" s="506"/>
      <c r="V12" s="507"/>
      <c r="W12" s="508" t="s">
        <v>1</v>
      </c>
      <c r="X12" s="463"/>
      <c r="Y12" s="463"/>
      <c r="Z12" s="463"/>
      <c r="AA12" s="463"/>
      <c r="AB12" s="509"/>
      <c r="AC12" s="462" t="s">
        <v>116</v>
      </c>
      <c r="AD12" s="463"/>
      <c r="AE12" s="463"/>
      <c r="AF12" s="463"/>
      <c r="AG12" s="509"/>
      <c r="AH12" s="462" t="s">
        <v>117</v>
      </c>
      <c r="AI12" s="463"/>
      <c r="AJ12" s="463"/>
      <c r="AK12" s="463"/>
      <c r="AL12" s="510"/>
      <c r="AM12" s="457" t="s">
        <v>118</v>
      </c>
      <c r="AN12" s="369"/>
      <c r="AO12" s="369"/>
      <c r="AP12" s="369"/>
      <c r="AQ12" s="369"/>
      <c r="AR12" s="369"/>
      <c r="AS12" s="369"/>
      <c r="AT12" s="370"/>
      <c r="AU12" s="462" t="s">
        <v>119</v>
      </c>
      <c r="AV12" s="463"/>
      <c r="AW12" s="463"/>
      <c r="AX12" s="463"/>
      <c r="AY12" s="395" t="s">
        <v>120</v>
      </c>
      <c r="AZ12" s="396"/>
      <c r="BA12" s="396"/>
      <c r="BB12" s="396"/>
      <c r="BC12" s="396"/>
      <c r="BD12" s="396"/>
      <c r="BE12" s="396"/>
      <c r="BF12" s="396"/>
      <c r="BG12" s="396"/>
      <c r="BH12" s="396"/>
      <c r="BI12" s="396"/>
      <c r="BJ12" s="396"/>
      <c r="BK12" s="396"/>
      <c r="BL12" s="396"/>
      <c r="BM12" s="397"/>
      <c r="BN12" s="365" t="s">
        <v>121</v>
      </c>
      <c r="BO12" s="366"/>
      <c r="BP12" s="366"/>
      <c r="BQ12" s="366"/>
      <c r="BR12" s="366"/>
      <c r="BS12" s="366"/>
      <c r="BT12" s="366"/>
      <c r="BU12" s="367"/>
      <c r="BV12" s="365">
        <v>114537</v>
      </c>
      <c r="BW12" s="366"/>
      <c r="BX12" s="366"/>
      <c r="BY12" s="366"/>
      <c r="BZ12" s="366"/>
      <c r="CA12" s="366"/>
      <c r="CB12" s="366"/>
      <c r="CC12" s="367"/>
      <c r="CD12" s="356" t="s">
        <v>122</v>
      </c>
      <c r="CE12" s="357"/>
      <c r="CF12" s="357"/>
      <c r="CG12" s="357"/>
      <c r="CH12" s="357"/>
      <c r="CI12" s="357"/>
      <c r="CJ12" s="357"/>
      <c r="CK12" s="357"/>
      <c r="CL12" s="357"/>
      <c r="CM12" s="357"/>
      <c r="CN12" s="357"/>
      <c r="CO12" s="357"/>
      <c r="CP12" s="357"/>
      <c r="CQ12" s="357"/>
      <c r="CR12" s="357"/>
      <c r="CS12" s="358"/>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82" t="s">
        <v>123</v>
      </c>
      <c r="N13" s="483"/>
      <c r="O13" s="483"/>
      <c r="P13" s="483"/>
      <c r="Q13" s="484"/>
      <c r="R13" s="485">
        <v>165509</v>
      </c>
      <c r="S13" s="486"/>
      <c r="T13" s="486"/>
      <c r="U13" s="486"/>
      <c r="V13" s="487"/>
      <c r="W13" s="470" t="s">
        <v>124</v>
      </c>
      <c r="X13" s="399"/>
      <c r="Y13" s="399"/>
      <c r="Z13" s="399"/>
      <c r="AA13" s="399"/>
      <c r="AB13" s="400"/>
      <c r="AC13" s="353">
        <v>3244</v>
      </c>
      <c r="AD13" s="354"/>
      <c r="AE13" s="354"/>
      <c r="AF13" s="354"/>
      <c r="AG13" s="362"/>
      <c r="AH13" s="353">
        <v>4453</v>
      </c>
      <c r="AI13" s="354"/>
      <c r="AJ13" s="354"/>
      <c r="AK13" s="354"/>
      <c r="AL13" s="355"/>
      <c r="AM13" s="457" t="s">
        <v>125</v>
      </c>
      <c r="AN13" s="369"/>
      <c r="AO13" s="369"/>
      <c r="AP13" s="369"/>
      <c r="AQ13" s="369"/>
      <c r="AR13" s="369"/>
      <c r="AS13" s="369"/>
      <c r="AT13" s="370"/>
      <c r="AU13" s="462" t="s">
        <v>126</v>
      </c>
      <c r="AV13" s="463"/>
      <c r="AW13" s="463"/>
      <c r="AX13" s="463"/>
      <c r="AY13" s="395" t="s">
        <v>127</v>
      </c>
      <c r="AZ13" s="396"/>
      <c r="BA13" s="396"/>
      <c r="BB13" s="396"/>
      <c r="BC13" s="396"/>
      <c r="BD13" s="396"/>
      <c r="BE13" s="396"/>
      <c r="BF13" s="396"/>
      <c r="BG13" s="396"/>
      <c r="BH13" s="396"/>
      <c r="BI13" s="396"/>
      <c r="BJ13" s="396"/>
      <c r="BK13" s="396"/>
      <c r="BL13" s="396"/>
      <c r="BM13" s="397"/>
      <c r="BN13" s="365">
        <v>705828</v>
      </c>
      <c r="BO13" s="366"/>
      <c r="BP13" s="366"/>
      <c r="BQ13" s="366"/>
      <c r="BR13" s="366"/>
      <c r="BS13" s="366"/>
      <c r="BT13" s="366"/>
      <c r="BU13" s="367"/>
      <c r="BV13" s="365">
        <v>799243</v>
      </c>
      <c r="BW13" s="366"/>
      <c r="BX13" s="366"/>
      <c r="BY13" s="366"/>
      <c r="BZ13" s="366"/>
      <c r="CA13" s="366"/>
      <c r="CB13" s="366"/>
      <c r="CC13" s="367"/>
      <c r="CD13" s="356" t="s">
        <v>128</v>
      </c>
      <c r="CE13" s="357"/>
      <c r="CF13" s="357"/>
      <c r="CG13" s="357"/>
      <c r="CH13" s="357"/>
      <c r="CI13" s="357"/>
      <c r="CJ13" s="357"/>
      <c r="CK13" s="357"/>
      <c r="CL13" s="357"/>
      <c r="CM13" s="357"/>
      <c r="CN13" s="357"/>
      <c r="CO13" s="357"/>
      <c r="CP13" s="357"/>
      <c r="CQ13" s="357"/>
      <c r="CR13" s="357"/>
      <c r="CS13" s="358"/>
      <c r="CT13" s="347">
        <v>6.3</v>
      </c>
      <c r="CU13" s="348"/>
      <c r="CV13" s="348"/>
      <c r="CW13" s="348"/>
      <c r="CX13" s="348"/>
      <c r="CY13" s="348"/>
      <c r="CZ13" s="348"/>
      <c r="DA13" s="349"/>
      <c r="DB13" s="347">
        <v>7.5</v>
      </c>
      <c r="DC13" s="348"/>
      <c r="DD13" s="348"/>
      <c r="DE13" s="348"/>
      <c r="DF13" s="348"/>
      <c r="DG13" s="348"/>
      <c r="DH13" s="348"/>
      <c r="DI13" s="349"/>
      <c r="DJ13" s="137"/>
      <c r="DK13" s="137"/>
      <c r="DL13" s="137"/>
      <c r="DM13" s="137"/>
      <c r="DN13" s="137"/>
      <c r="DO13" s="137"/>
    </row>
    <row r="14" spans="1:119" ht="18.75" customHeight="1" thickBot="1">
      <c r="A14" s="138"/>
      <c r="B14" s="496"/>
      <c r="C14" s="497"/>
      <c r="D14" s="497"/>
      <c r="E14" s="497"/>
      <c r="F14" s="497"/>
      <c r="G14" s="497"/>
      <c r="H14" s="497"/>
      <c r="I14" s="497"/>
      <c r="J14" s="497"/>
      <c r="K14" s="498"/>
      <c r="L14" s="475" t="s">
        <v>129</v>
      </c>
      <c r="M14" s="511"/>
      <c r="N14" s="511"/>
      <c r="O14" s="511"/>
      <c r="P14" s="511"/>
      <c r="Q14" s="512"/>
      <c r="R14" s="485">
        <v>169681</v>
      </c>
      <c r="S14" s="486"/>
      <c r="T14" s="486"/>
      <c r="U14" s="486"/>
      <c r="V14" s="487"/>
      <c r="W14" s="488"/>
      <c r="X14" s="402"/>
      <c r="Y14" s="402"/>
      <c r="Z14" s="402"/>
      <c r="AA14" s="402"/>
      <c r="AB14" s="403"/>
      <c r="AC14" s="478">
        <v>4.2</v>
      </c>
      <c r="AD14" s="479"/>
      <c r="AE14" s="479"/>
      <c r="AF14" s="479"/>
      <c r="AG14" s="480"/>
      <c r="AH14" s="478">
        <v>5.3</v>
      </c>
      <c r="AI14" s="479"/>
      <c r="AJ14" s="479"/>
      <c r="AK14" s="479"/>
      <c r="AL14" s="481"/>
      <c r="AM14" s="457"/>
      <c r="AN14" s="369"/>
      <c r="AO14" s="369"/>
      <c r="AP14" s="369"/>
      <c r="AQ14" s="369"/>
      <c r="AR14" s="369"/>
      <c r="AS14" s="369"/>
      <c r="AT14" s="370"/>
      <c r="AU14" s="462"/>
      <c r="AV14" s="463"/>
      <c r="AW14" s="463"/>
      <c r="AX14" s="463"/>
      <c r="AY14" s="395"/>
      <c r="AZ14" s="396"/>
      <c r="BA14" s="396"/>
      <c r="BB14" s="396"/>
      <c r="BC14" s="396"/>
      <c r="BD14" s="396"/>
      <c r="BE14" s="396"/>
      <c r="BF14" s="396"/>
      <c r="BG14" s="396"/>
      <c r="BH14" s="396"/>
      <c r="BI14" s="396"/>
      <c r="BJ14" s="396"/>
      <c r="BK14" s="396"/>
      <c r="BL14" s="396"/>
      <c r="BM14" s="397"/>
      <c r="BN14" s="365"/>
      <c r="BO14" s="366"/>
      <c r="BP14" s="366"/>
      <c r="BQ14" s="366"/>
      <c r="BR14" s="366"/>
      <c r="BS14" s="366"/>
      <c r="BT14" s="366"/>
      <c r="BU14" s="367"/>
      <c r="BV14" s="365"/>
      <c r="BW14" s="366"/>
      <c r="BX14" s="366"/>
      <c r="BY14" s="366"/>
      <c r="BZ14" s="366"/>
      <c r="CA14" s="366"/>
      <c r="CB14" s="366"/>
      <c r="CC14" s="367"/>
      <c r="CD14" s="383" t="s">
        <v>130</v>
      </c>
      <c r="CE14" s="384"/>
      <c r="CF14" s="384"/>
      <c r="CG14" s="384"/>
      <c r="CH14" s="384"/>
      <c r="CI14" s="384"/>
      <c r="CJ14" s="384"/>
      <c r="CK14" s="384"/>
      <c r="CL14" s="384"/>
      <c r="CM14" s="384"/>
      <c r="CN14" s="384"/>
      <c r="CO14" s="384"/>
      <c r="CP14" s="384"/>
      <c r="CQ14" s="384"/>
      <c r="CR14" s="384"/>
      <c r="CS14" s="385"/>
      <c r="CT14" s="489">
        <v>1.9</v>
      </c>
      <c r="CU14" s="447"/>
      <c r="CV14" s="447"/>
      <c r="CW14" s="447"/>
      <c r="CX14" s="447"/>
      <c r="CY14" s="447"/>
      <c r="CZ14" s="447"/>
      <c r="DA14" s="448"/>
      <c r="DB14" s="489">
        <v>18.7</v>
      </c>
      <c r="DC14" s="447"/>
      <c r="DD14" s="447"/>
      <c r="DE14" s="447"/>
      <c r="DF14" s="447"/>
      <c r="DG14" s="447"/>
      <c r="DH14" s="447"/>
      <c r="DI14" s="448"/>
      <c r="DJ14" s="137"/>
      <c r="DK14" s="137"/>
      <c r="DL14" s="137"/>
      <c r="DM14" s="137"/>
      <c r="DN14" s="137"/>
      <c r="DO14" s="137"/>
    </row>
    <row r="15" spans="1:119" ht="18.75" customHeight="1">
      <c r="A15" s="138"/>
      <c r="B15" s="496"/>
      <c r="C15" s="497"/>
      <c r="D15" s="497"/>
      <c r="E15" s="497"/>
      <c r="F15" s="497"/>
      <c r="G15" s="497"/>
      <c r="H15" s="497"/>
      <c r="I15" s="497"/>
      <c r="J15" s="497"/>
      <c r="K15" s="498"/>
      <c r="L15" s="148"/>
      <c r="M15" s="482" t="s">
        <v>123</v>
      </c>
      <c r="N15" s="483"/>
      <c r="O15" s="483"/>
      <c r="P15" s="483"/>
      <c r="Q15" s="484"/>
      <c r="R15" s="485">
        <v>165918</v>
      </c>
      <c r="S15" s="486"/>
      <c r="T15" s="486"/>
      <c r="U15" s="486"/>
      <c r="V15" s="487"/>
      <c r="W15" s="470" t="s">
        <v>131</v>
      </c>
      <c r="X15" s="399"/>
      <c r="Y15" s="399"/>
      <c r="Z15" s="399"/>
      <c r="AA15" s="399"/>
      <c r="AB15" s="400"/>
      <c r="AC15" s="353">
        <v>24679</v>
      </c>
      <c r="AD15" s="354"/>
      <c r="AE15" s="354"/>
      <c r="AF15" s="354"/>
      <c r="AG15" s="362"/>
      <c r="AH15" s="353">
        <v>27251</v>
      </c>
      <c r="AI15" s="354"/>
      <c r="AJ15" s="354"/>
      <c r="AK15" s="354"/>
      <c r="AL15" s="355"/>
      <c r="AM15" s="457"/>
      <c r="AN15" s="369"/>
      <c r="AO15" s="369"/>
      <c r="AP15" s="369"/>
      <c r="AQ15" s="369"/>
      <c r="AR15" s="369"/>
      <c r="AS15" s="369"/>
      <c r="AT15" s="370"/>
      <c r="AU15" s="462"/>
      <c r="AV15" s="463"/>
      <c r="AW15" s="463"/>
      <c r="AX15" s="463"/>
      <c r="AY15" s="380" t="s">
        <v>132</v>
      </c>
      <c r="AZ15" s="381"/>
      <c r="BA15" s="381"/>
      <c r="BB15" s="381"/>
      <c r="BC15" s="381"/>
      <c r="BD15" s="381"/>
      <c r="BE15" s="381"/>
      <c r="BF15" s="381"/>
      <c r="BG15" s="381"/>
      <c r="BH15" s="381"/>
      <c r="BI15" s="381"/>
      <c r="BJ15" s="381"/>
      <c r="BK15" s="381"/>
      <c r="BL15" s="381"/>
      <c r="BM15" s="382"/>
      <c r="BN15" s="359">
        <v>17813433</v>
      </c>
      <c r="BO15" s="360"/>
      <c r="BP15" s="360"/>
      <c r="BQ15" s="360"/>
      <c r="BR15" s="360"/>
      <c r="BS15" s="360"/>
      <c r="BT15" s="360"/>
      <c r="BU15" s="361"/>
      <c r="BV15" s="359">
        <v>17742105</v>
      </c>
      <c r="BW15" s="360"/>
      <c r="BX15" s="360"/>
      <c r="BY15" s="360"/>
      <c r="BZ15" s="360"/>
      <c r="CA15" s="360"/>
      <c r="CB15" s="360"/>
      <c r="CC15" s="361"/>
      <c r="CD15" s="472" t="s">
        <v>133</v>
      </c>
      <c r="CE15" s="473"/>
      <c r="CF15" s="473"/>
      <c r="CG15" s="473"/>
      <c r="CH15" s="473"/>
      <c r="CI15" s="473"/>
      <c r="CJ15" s="473"/>
      <c r="CK15" s="473"/>
      <c r="CL15" s="473"/>
      <c r="CM15" s="473"/>
      <c r="CN15" s="473"/>
      <c r="CO15" s="473"/>
      <c r="CP15" s="473"/>
      <c r="CQ15" s="473"/>
      <c r="CR15" s="473"/>
      <c r="CS15" s="474"/>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5" t="s">
        <v>134</v>
      </c>
      <c r="M16" s="476"/>
      <c r="N16" s="476"/>
      <c r="O16" s="476"/>
      <c r="P16" s="476"/>
      <c r="Q16" s="477"/>
      <c r="R16" s="467" t="s">
        <v>135</v>
      </c>
      <c r="S16" s="468"/>
      <c r="T16" s="468"/>
      <c r="U16" s="468"/>
      <c r="V16" s="469"/>
      <c r="W16" s="488"/>
      <c r="X16" s="402"/>
      <c r="Y16" s="402"/>
      <c r="Z16" s="402"/>
      <c r="AA16" s="402"/>
      <c r="AB16" s="403"/>
      <c r="AC16" s="478">
        <v>32</v>
      </c>
      <c r="AD16" s="479"/>
      <c r="AE16" s="479"/>
      <c r="AF16" s="479"/>
      <c r="AG16" s="480"/>
      <c r="AH16" s="478">
        <v>32.700000000000003</v>
      </c>
      <c r="AI16" s="479"/>
      <c r="AJ16" s="479"/>
      <c r="AK16" s="479"/>
      <c r="AL16" s="481"/>
      <c r="AM16" s="457"/>
      <c r="AN16" s="369"/>
      <c r="AO16" s="369"/>
      <c r="AP16" s="369"/>
      <c r="AQ16" s="369"/>
      <c r="AR16" s="369"/>
      <c r="AS16" s="369"/>
      <c r="AT16" s="370"/>
      <c r="AU16" s="462"/>
      <c r="AV16" s="463"/>
      <c r="AW16" s="463"/>
      <c r="AX16" s="463"/>
      <c r="AY16" s="395" t="s">
        <v>136</v>
      </c>
      <c r="AZ16" s="396"/>
      <c r="BA16" s="396"/>
      <c r="BB16" s="396"/>
      <c r="BC16" s="396"/>
      <c r="BD16" s="396"/>
      <c r="BE16" s="396"/>
      <c r="BF16" s="396"/>
      <c r="BG16" s="396"/>
      <c r="BH16" s="396"/>
      <c r="BI16" s="396"/>
      <c r="BJ16" s="396"/>
      <c r="BK16" s="396"/>
      <c r="BL16" s="396"/>
      <c r="BM16" s="397"/>
      <c r="BN16" s="365">
        <v>28375272</v>
      </c>
      <c r="BO16" s="366"/>
      <c r="BP16" s="366"/>
      <c r="BQ16" s="366"/>
      <c r="BR16" s="366"/>
      <c r="BS16" s="366"/>
      <c r="BT16" s="366"/>
      <c r="BU16" s="367"/>
      <c r="BV16" s="365">
        <v>28278602</v>
      </c>
      <c r="BW16" s="366"/>
      <c r="BX16" s="366"/>
      <c r="BY16" s="366"/>
      <c r="BZ16" s="366"/>
      <c r="CA16" s="366"/>
      <c r="CB16" s="366"/>
      <c r="CC16" s="367"/>
      <c r="CD16" s="152"/>
      <c r="CE16" s="363"/>
      <c r="CF16" s="363"/>
      <c r="CG16" s="363"/>
      <c r="CH16" s="363"/>
      <c r="CI16" s="363"/>
      <c r="CJ16" s="363"/>
      <c r="CK16" s="363"/>
      <c r="CL16" s="363"/>
      <c r="CM16" s="363"/>
      <c r="CN16" s="363"/>
      <c r="CO16" s="363"/>
      <c r="CP16" s="363"/>
      <c r="CQ16" s="363"/>
      <c r="CR16" s="363"/>
      <c r="CS16" s="364"/>
      <c r="CT16" s="347"/>
      <c r="CU16" s="348"/>
      <c r="CV16" s="348"/>
      <c r="CW16" s="348"/>
      <c r="CX16" s="348"/>
      <c r="CY16" s="348"/>
      <c r="CZ16" s="348"/>
      <c r="DA16" s="349"/>
      <c r="DB16" s="347"/>
      <c r="DC16" s="348"/>
      <c r="DD16" s="348"/>
      <c r="DE16" s="348"/>
      <c r="DF16" s="348"/>
      <c r="DG16" s="348"/>
      <c r="DH16" s="348"/>
      <c r="DI16" s="349"/>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9"/>
      <c r="Y17" s="399"/>
      <c r="Z17" s="399"/>
      <c r="AA17" s="399"/>
      <c r="AB17" s="400"/>
      <c r="AC17" s="353">
        <v>49110</v>
      </c>
      <c r="AD17" s="354"/>
      <c r="AE17" s="354"/>
      <c r="AF17" s="354"/>
      <c r="AG17" s="362"/>
      <c r="AH17" s="353">
        <v>50986</v>
      </c>
      <c r="AI17" s="354"/>
      <c r="AJ17" s="354"/>
      <c r="AK17" s="354"/>
      <c r="AL17" s="355"/>
      <c r="AM17" s="457"/>
      <c r="AN17" s="369"/>
      <c r="AO17" s="369"/>
      <c r="AP17" s="369"/>
      <c r="AQ17" s="369"/>
      <c r="AR17" s="369"/>
      <c r="AS17" s="369"/>
      <c r="AT17" s="370"/>
      <c r="AU17" s="462"/>
      <c r="AV17" s="463"/>
      <c r="AW17" s="463"/>
      <c r="AX17" s="463"/>
      <c r="AY17" s="395" t="s">
        <v>140</v>
      </c>
      <c r="AZ17" s="396"/>
      <c r="BA17" s="396"/>
      <c r="BB17" s="396"/>
      <c r="BC17" s="396"/>
      <c r="BD17" s="396"/>
      <c r="BE17" s="396"/>
      <c r="BF17" s="396"/>
      <c r="BG17" s="396"/>
      <c r="BH17" s="396"/>
      <c r="BI17" s="396"/>
      <c r="BJ17" s="396"/>
      <c r="BK17" s="396"/>
      <c r="BL17" s="396"/>
      <c r="BM17" s="397"/>
      <c r="BN17" s="365">
        <v>23064482</v>
      </c>
      <c r="BO17" s="366"/>
      <c r="BP17" s="366"/>
      <c r="BQ17" s="366"/>
      <c r="BR17" s="366"/>
      <c r="BS17" s="366"/>
      <c r="BT17" s="366"/>
      <c r="BU17" s="367"/>
      <c r="BV17" s="365">
        <v>22925584</v>
      </c>
      <c r="BW17" s="366"/>
      <c r="BX17" s="366"/>
      <c r="BY17" s="366"/>
      <c r="BZ17" s="366"/>
      <c r="CA17" s="366"/>
      <c r="CB17" s="366"/>
      <c r="CC17" s="367"/>
      <c r="CD17" s="152"/>
      <c r="CE17" s="363"/>
      <c r="CF17" s="363"/>
      <c r="CG17" s="363"/>
      <c r="CH17" s="363"/>
      <c r="CI17" s="363"/>
      <c r="CJ17" s="363"/>
      <c r="CK17" s="363"/>
      <c r="CL17" s="363"/>
      <c r="CM17" s="363"/>
      <c r="CN17" s="363"/>
      <c r="CO17" s="363"/>
      <c r="CP17" s="363"/>
      <c r="CQ17" s="363"/>
      <c r="CR17" s="363"/>
      <c r="CS17" s="364"/>
      <c r="CT17" s="347"/>
      <c r="CU17" s="348"/>
      <c r="CV17" s="348"/>
      <c r="CW17" s="348"/>
      <c r="CX17" s="348"/>
      <c r="CY17" s="348"/>
      <c r="CZ17" s="348"/>
      <c r="DA17" s="349"/>
      <c r="DB17" s="347"/>
      <c r="DC17" s="348"/>
      <c r="DD17" s="348"/>
      <c r="DE17" s="348"/>
      <c r="DF17" s="348"/>
      <c r="DG17" s="348"/>
      <c r="DH17" s="348"/>
      <c r="DI17" s="349"/>
      <c r="DJ17" s="137"/>
      <c r="DK17" s="137"/>
      <c r="DL17" s="137"/>
      <c r="DM17" s="137"/>
      <c r="DN17" s="137"/>
      <c r="DO17" s="137"/>
    </row>
    <row r="18" spans="1:119" ht="18.75" customHeight="1" thickBot="1">
      <c r="A18" s="138"/>
      <c r="B18" s="441" t="s">
        <v>141</v>
      </c>
      <c r="C18" s="442"/>
      <c r="D18" s="442"/>
      <c r="E18" s="443"/>
      <c r="F18" s="443"/>
      <c r="G18" s="443"/>
      <c r="H18" s="443"/>
      <c r="I18" s="443"/>
      <c r="J18" s="443"/>
      <c r="K18" s="443"/>
      <c r="L18" s="458">
        <v>623.77</v>
      </c>
      <c r="M18" s="458"/>
      <c r="N18" s="458"/>
      <c r="O18" s="458"/>
      <c r="P18" s="458"/>
      <c r="Q18" s="458"/>
      <c r="R18" s="459"/>
      <c r="S18" s="459"/>
      <c r="T18" s="459"/>
      <c r="U18" s="459"/>
      <c r="V18" s="460"/>
      <c r="W18" s="455"/>
      <c r="X18" s="456"/>
      <c r="Y18" s="456"/>
      <c r="Z18" s="456"/>
      <c r="AA18" s="456"/>
      <c r="AB18" s="471"/>
      <c r="AC18" s="389">
        <v>63.8</v>
      </c>
      <c r="AD18" s="390"/>
      <c r="AE18" s="390"/>
      <c r="AF18" s="390"/>
      <c r="AG18" s="461"/>
      <c r="AH18" s="389">
        <v>61.2</v>
      </c>
      <c r="AI18" s="390"/>
      <c r="AJ18" s="390"/>
      <c r="AK18" s="390"/>
      <c r="AL18" s="391"/>
      <c r="AM18" s="457"/>
      <c r="AN18" s="369"/>
      <c r="AO18" s="369"/>
      <c r="AP18" s="369"/>
      <c r="AQ18" s="369"/>
      <c r="AR18" s="369"/>
      <c r="AS18" s="369"/>
      <c r="AT18" s="370"/>
      <c r="AU18" s="462"/>
      <c r="AV18" s="463"/>
      <c r="AW18" s="463"/>
      <c r="AX18" s="463"/>
      <c r="AY18" s="395" t="s">
        <v>142</v>
      </c>
      <c r="AZ18" s="396"/>
      <c r="BA18" s="396"/>
      <c r="BB18" s="396"/>
      <c r="BC18" s="396"/>
      <c r="BD18" s="396"/>
      <c r="BE18" s="396"/>
      <c r="BF18" s="396"/>
      <c r="BG18" s="396"/>
      <c r="BH18" s="396"/>
      <c r="BI18" s="396"/>
      <c r="BJ18" s="396"/>
      <c r="BK18" s="396"/>
      <c r="BL18" s="396"/>
      <c r="BM18" s="397"/>
      <c r="BN18" s="365">
        <v>34610329</v>
      </c>
      <c r="BO18" s="366"/>
      <c r="BP18" s="366"/>
      <c r="BQ18" s="366"/>
      <c r="BR18" s="366"/>
      <c r="BS18" s="366"/>
      <c r="BT18" s="366"/>
      <c r="BU18" s="367"/>
      <c r="BV18" s="365">
        <v>34569257</v>
      </c>
      <c r="BW18" s="366"/>
      <c r="BX18" s="366"/>
      <c r="BY18" s="366"/>
      <c r="BZ18" s="366"/>
      <c r="CA18" s="366"/>
      <c r="CB18" s="366"/>
      <c r="CC18" s="367"/>
      <c r="CD18" s="152"/>
      <c r="CE18" s="363"/>
      <c r="CF18" s="363"/>
      <c r="CG18" s="363"/>
      <c r="CH18" s="363"/>
      <c r="CI18" s="363"/>
      <c r="CJ18" s="363"/>
      <c r="CK18" s="363"/>
      <c r="CL18" s="363"/>
      <c r="CM18" s="363"/>
      <c r="CN18" s="363"/>
      <c r="CO18" s="363"/>
      <c r="CP18" s="363"/>
      <c r="CQ18" s="363"/>
      <c r="CR18" s="363"/>
      <c r="CS18" s="364"/>
      <c r="CT18" s="347"/>
      <c r="CU18" s="348"/>
      <c r="CV18" s="348"/>
      <c r="CW18" s="348"/>
      <c r="CX18" s="348"/>
      <c r="CY18" s="348"/>
      <c r="CZ18" s="348"/>
      <c r="DA18" s="349"/>
      <c r="DB18" s="347"/>
      <c r="DC18" s="348"/>
      <c r="DD18" s="348"/>
      <c r="DE18" s="348"/>
      <c r="DF18" s="348"/>
      <c r="DG18" s="348"/>
      <c r="DH18" s="348"/>
      <c r="DI18" s="349"/>
      <c r="DJ18" s="137"/>
      <c r="DK18" s="137"/>
      <c r="DL18" s="137"/>
      <c r="DM18" s="137"/>
      <c r="DN18" s="137"/>
      <c r="DO18" s="137"/>
    </row>
    <row r="19" spans="1:119" ht="18.75" customHeight="1" thickBot="1">
      <c r="A19" s="138"/>
      <c r="B19" s="441" t="s">
        <v>143</v>
      </c>
      <c r="C19" s="442"/>
      <c r="D19" s="442"/>
      <c r="E19" s="443"/>
      <c r="F19" s="443"/>
      <c r="G19" s="443"/>
      <c r="H19" s="443"/>
      <c r="I19" s="443"/>
      <c r="J19" s="443"/>
      <c r="K19" s="443"/>
      <c r="L19" s="444">
        <v>269</v>
      </c>
      <c r="M19" s="444"/>
      <c r="N19" s="444"/>
      <c r="O19" s="444"/>
      <c r="P19" s="444"/>
      <c r="Q19" s="444"/>
      <c r="R19" s="445"/>
      <c r="S19" s="445"/>
      <c r="T19" s="445"/>
      <c r="U19" s="445"/>
      <c r="V19" s="446"/>
      <c r="W19" s="453"/>
      <c r="X19" s="454"/>
      <c r="Y19" s="454"/>
      <c r="Z19" s="454"/>
      <c r="AA19" s="454"/>
      <c r="AB19" s="454"/>
      <c r="AC19" s="360"/>
      <c r="AD19" s="360"/>
      <c r="AE19" s="360"/>
      <c r="AF19" s="360"/>
      <c r="AG19" s="360"/>
      <c r="AH19" s="360"/>
      <c r="AI19" s="360"/>
      <c r="AJ19" s="360"/>
      <c r="AK19" s="360"/>
      <c r="AL19" s="361"/>
      <c r="AM19" s="457"/>
      <c r="AN19" s="369"/>
      <c r="AO19" s="369"/>
      <c r="AP19" s="369"/>
      <c r="AQ19" s="369"/>
      <c r="AR19" s="369"/>
      <c r="AS19" s="369"/>
      <c r="AT19" s="370"/>
      <c r="AU19" s="462"/>
      <c r="AV19" s="463"/>
      <c r="AW19" s="463"/>
      <c r="AX19" s="463"/>
      <c r="AY19" s="395" t="s">
        <v>144</v>
      </c>
      <c r="AZ19" s="396"/>
      <c r="BA19" s="396"/>
      <c r="BB19" s="396"/>
      <c r="BC19" s="396"/>
      <c r="BD19" s="396"/>
      <c r="BE19" s="396"/>
      <c r="BF19" s="396"/>
      <c r="BG19" s="396"/>
      <c r="BH19" s="396"/>
      <c r="BI19" s="396"/>
      <c r="BJ19" s="396"/>
      <c r="BK19" s="396"/>
      <c r="BL19" s="396"/>
      <c r="BM19" s="397"/>
      <c r="BN19" s="365">
        <v>42482066</v>
      </c>
      <c r="BO19" s="366"/>
      <c r="BP19" s="366"/>
      <c r="BQ19" s="366"/>
      <c r="BR19" s="366"/>
      <c r="BS19" s="366"/>
      <c r="BT19" s="366"/>
      <c r="BU19" s="367"/>
      <c r="BV19" s="365">
        <v>42205347</v>
      </c>
      <c r="BW19" s="366"/>
      <c r="BX19" s="366"/>
      <c r="BY19" s="366"/>
      <c r="BZ19" s="366"/>
      <c r="CA19" s="366"/>
      <c r="CB19" s="366"/>
      <c r="CC19" s="367"/>
      <c r="CD19" s="152"/>
      <c r="CE19" s="363"/>
      <c r="CF19" s="363"/>
      <c r="CG19" s="363"/>
      <c r="CH19" s="363"/>
      <c r="CI19" s="363"/>
      <c r="CJ19" s="363"/>
      <c r="CK19" s="363"/>
      <c r="CL19" s="363"/>
      <c r="CM19" s="363"/>
      <c r="CN19" s="363"/>
      <c r="CO19" s="363"/>
      <c r="CP19" s="363"/>
      <c r="CQ19" s="363"/>
      <c r="CR19" s="363"/>
      <c r="CS19" s="364"/>
      <c r="CT19" s="347"/>
      <c r="CU19" s="348"/>
      <c r="CV19" s="348"/>
      <c r="CW19" s="348"/>
      <c r="CX19" s="348"/>
      <c r="CY19" s="348"/>
      <c r="CZ19" s="348"/>
      <c r="DA19" s="349"/>
      <c r="DB19" s="347"/>
      <c r="DC19" s="348"/>
      <c r="DD19" s="348"/>
      <c r="DE19" s="348"/>
      <c r="DF19" s="348"/>
      <c r="DG19" s="348"/>
      <c r="DH19" s="348"/>
      <c r="DI19" s="349"/>
      <c r="DJ19" s="137"/>
      <c r="DK19" s="137"/>
      <c r="DL19" s="137"/>
      <c r="DM19" s="137"/>
      <c r="DN19" s="137"/>
      <c r="DO19" s="137"/>
    </row>
    <row r="20" spans="1:119" ht="18.75" customHeight="1" thickBot="1">
      <c r="A20" s="138"/>
      <c r="B20" s="441" t="s">
        <v>145</v>
      </c>
      <c r="C20" s="442"/>
      <c r="D20" s="442"/>
      <c r="E20" s="443"/>
      <c r="F20" s="443"/>
      <c r="G20" s="443"/>
      <c r="H20" s="443"/>
      <c r="I20" s="443"/>
      <c r="J20" s="443"/>
      <c r="K20" s="443"/>
      <c r="L20" s="444">
        <v>63611</v>
      </c>
      <c r="M20" s="444"/>
      <c r="N20" s="444"/>
      <c r="O20" s="444"/>
      <c r="P20" s="444"/>
      <c r="Q20" s="444"/>
      <c r="R20" s="445"/>
      <c r="S20" s="445"/>
      <c r="T20" s="445"/>
      <c r="U20" s="445"/>
      <c r="V20" s="446"/>
      <c r="W20" s="455"/>
      <c r="X20" s="456"/>
      <c r="Y20" s="456"/>
      <c r="Z20" s="456"/>
      <c r="AA20" s="456"/>
      <c r="AB20" s="456"/>
      <c r="AC20" s="447"/>
      <c r="AD20" s="447"/>
      <c r="AE20" s="447"/>
      <c r="AF20" s="447"/>
      <c r="AG20" s="447"/>
      <c r="AH20" s="447"/>
      <c r="AI20" s="447"/>
      <c r="AJ20" s="447"/>
      <c r="AK20" s="447"/>
      <c r="AL20" s="448"/>
      <c r="AM20" s="449"/>
      <c r="AN20" s="387"/>
      <c r="AO20" s="387"/>
      <c r="AP20" s="387"/>
      <c r="AQ20" s="387"/>
      <c r="AR20" s="387"/>
      <c r="AS20" s="387"/>
      <c r="AT20" s="388"/>
      <c r="AU20" s="450"/>
      <c r="AV20" s="451"/>
      <c r="AW20" s="451"/>
      <c r="AX20" s="452"/>
      <c r="AY20" s="395"/>
      <c r="AZ20" s="396"/>
      <c r="BA20" s="396"/>
      <c r="BB20" s="396"/>
      <c r="BC20" s="396"/>
      <c r="BD20" s="396"/>
      <c r="BE20" s="396"/>
      <c r="BF20" s="396"/>
      <c r="BG20" s="396"/>
      <c r="BH20" s="396"/>
      <c r="BI20" s="396"/>
      <c r="BJ20" s="396"/>
      <c r="BK20" s="396"/>
      <c r="BL20" s="396"/>
      <c r="BM20" s="397"/>
      <c r="BN20" s="365"/>
      <c r="BO20" s="366"/>
      <c r="BP20" s="366"/>
      <c r="BQ20" s="366"/>
      <c r="BR20" s="366"/>
      <c r="BS20" s="366"/>
      <c r="BT20" s="366"/>
      <c r="BU20" s="367"/>
      <c r="BV20" s="365"/>
      <c r="BW20" s="366"/>
      <c r="BX20" s="366"/>
      <c r="BY20" s="366"/>
      <c r="BZ20" s="366"/>
      <c r="CA20" s="366"/>
      <c r="CB20" s="366"/>
      <c r="CC20" s="367"/>
      <c r="CD20" s="152"/>
      <c r="CE20" s="363"/>
      <c r="CF20" s="363"/>
      <c r="CG20" s="363"/>
      <c r="CH20" s="363"/>
      <c r="CI20" s="363"/>
      <c r="CJ20" s="363"/>
      <c r="CK20" s="363"/>
      <c r="CL20" s="363"/>
      <c r="CM20" s="363"/>
      <c r="CN20" s="363"/>
      <c r="CO20" s="363"/>
      <c r="CP20" s="363"/>
      <c r="CQ20" s="363"/>
      <c r="CR20" s="363"/>
      <c r="CS20" s="364"/>
      <c r="CT20" s="347"/>
      <c r="CU20" s="348"/>
      <c r="CV20" s="348"/>
      <c r="CW20" s="348"/>
      <c r="CX20" s="348"/>
      <c r="CY20" s="348"/>
      <c r="CZ20" s="348"/>
      <c r="DA20" s="349"/>
      <c r="DB20" s="347"/>
      <c r="DC20" s="348"/>
      <c r="DD20" s="348"/>
      <c r="DE20" s="348"/>
      <c r="DF20" s="348"/>
      <c r="DG20" s="348"/>
      <c r="DH20" s="348"/>
      <c r="DI20" s="349"/>
      <c r="DJ20" s="137"/>
      <c r="DK20" s="137"/>
      <c r="DL20" s="137"/>
      <c r="DM20" s="137"/>
      <c r="DN20" s="137"/>
      <c r="DO20" s="137"/>
    </row>
    <row r="21" spans="1:119" ht="18.75" customHeight="1">
      <c r="A21" s="138"/>
      <c r="B21" s="438" t="s">
        <v>146</v>
      </c>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39"/>
      <c r="AV21" s="439"/>
      <c r="AW21" s="439"/>
      <c r="AX21" s="440"/>
      <c r="AY21" s="395"/>
      <c r="AZ21" s="396"/>
      <c r="BA21" s="396"/>
      <c r="BB21" s="396"/>
      <c r="BC21" s="396"/>
      <c r="BD21" s="396"/>
      <c r="BE21" s="396"/>
      <c r="BF21" s="396"/>
      <c r="BG21" s="396"/>
      <c r="BH21" s="396"/>
      <c r="BI21" s="396"/>
      <c r="BJ21" s="396"/>
      <c r="BK21" s="396"/>
      <c r="BL21" s="396"/>
      <c r="BM21" s="397"/>
      <c r="BN21" s="365"/>
      <c r="BO21" s="366"/>
      <c r="BP21" s="366"/>
      <c r="BQ21" s="366"/>
      <c r="BR21" s="366"/>
      <c r="BS21" s="366"/>
      <c r="BT21" s="366"/>
      <c r="BU21" s="367"/>
      <c r="BV21" s="365"/>
      <c r="BW21" s="366"/>
      <c r="BX21" s="366"/>
      <c r="BY21" s="366"/>
      <c r="BZ21" s="366"/>
      <c r="CA21" s="366"/>
      <c r="CB21" s="366"/>
      <c r="CC21" s="367"/>
      <c r="CD21" s="152"/>
      <c r="CE21" s="363"/>
      <c r="CF21" s="363"/>
      <c r="CG21" s="363"/>
      <c r="CH21" s="363"/>
      <c r="CI21" s="363"/>
      <c r="CJ21" s="363"/>
      <c r="CK21" s="363"/>
      <c r="CL21" s="363"/>
      <c r="CM21" s="363"/>
      <c r="CN21" s="363"/>
      <c r="CO21" s="363"/>
      <c r="CP21" s="363"/>
      <c r="CQ21" s="363"/>
      <c r="CR21" s="363"/>
      <c r="CS21" s="364"/>
      <c r="CT21" s="347"/>
      <c r="CU21" s="348"/>
      <c r="CV21" s="348"/>
      <c r="CW21" s="348"/>
      <c r="CX21" s="348"/>
      <c r="CY21" s="348"/>
      <c r="CZ21" s="348"/>
      <c r="DA21" s="349"/>
      <c r="DB21" s="347"/>
      <c r="DC21" s="348"/>
      <c r="DD21" s="348"/>
      <c r="DE21" s="348"/>
      <c r="DF21" s="348"/>
      <c r="DG21" s="348"/>
      <c r="DH21" s="348"/>
      <c r="DI21" s="349"/>
      <c r="DJ21" s="137"/>
      <c r="DK21" s="137"/>
      <c r="DL21" s="137"/>
      <c r="DM21" s="137"/>
      <c r="DN21" s="137"/>
      <c r="DO21" s="137"/>
    </row>
    <row r="22" spans="1:119" ht="18.75" customHeight="1" thickBot="1">
      <c r="A22" s="138"/>
      <c r="B22" s="415" t="s">
        <v>147</v>
      </c>
      <c r="C22" s="416"/>
      <c r="D22" s="417"/>
      <c r="E22" s="424" t="s">
        <v>1</v>
      </c>
      <c r="F22" s="399"/>
      <c r="G22" s="399"/>
      <c r="H22" s="399"/>
      <c r="I22" s="399"/>
      <c r="J22" s="399"/>
      <c r="K22" s="400"/>
      <c r="L22" s="424" t="s">
        <v>148</v>
      </c>
      <c r="M22" s="399"/>
      <c r="N22" s="399"/>
      <c r="O22" s="399"/>
      <c r="P22" s="400"/>
      <c r="Q22" s="409" t="s">
        <v>149</v>
      </c>
      <c r="R22" s="410"/>
      <c r="S22" s="410"/>
      <c r="T22" s="410"/>
      <c r="U22" s="410"/>
      <c r="V22" s="425"/>
      <c r="W22" s="427" t="s">
        <v>150</v>
      </c>
      <c r="X22" s="416"/>
      <c r="Y22" s="417"/>
      <c r="Z22" s="424" t="s">
        <v>1</v>
      </c>
      <c r="AA22" s="399"/>
      <c r="AB22" s="399"/>
      <c r="AC22" s="399"/>
      <c r="AD22" s="399"/>
      <c r="AE22" s="399"/>
      <c r="AF22" s="399"/>
      <c r="AG22" s="400"/>
      <c r="AH22" s="398" t="s">
        <v>151</v>
      </c>
      <c r="AI22" s="399"/>
      <c r="AJ22" s="399"/>
      <c r="AK22" s="399"/>
      <c r="AL22" s="400"/>
      <c r="AM22" s="398" t="s">
        <v>152</v>
      </c>
      <c r="AN22" s="404"/>
      <c r="AO22" s="404"/>
      <c r="AP22" s="404"/>
      <c r="AQ22" s="404"/>
      <c r="AR22" s="405"/>
      <c r="AS22" s="409" t="s">
        <v>149</v>
      </c>
      <c r="AT22" s="410"/>
      <c r="AU22" s="410"/>
      <c r="AV22" s="410"/>
      <c r="AW22" s="410"/>
      <c r="AX22" s="411"/>
      <c r="AY22" s="392"/>
      <c r="AZ22" s="393"/>
      <c r="BA22" s="393"/>
      <c r="BB22" s="393"/>
      <c r="BC22" s="393"/>
      <c r="BD22" s="393"/>
      <c r="BE22" s="393"/>
      <c r="BF22" s="393"/>
      <c r="BG22" s="393"/>
      <c r="BH22" s="393"/>
      <c r="BI22" s="393"/>
      <c r="BJ22" s="393"/>
      <c r="BK22" s="393"/>
      <c r="BL22" s="393"/>
      <c r="BM22" s="394"/>
      <c r="BN22" s="350"/>
      <c r="BO22" s="351"/>
      <c r="BP22" s="351"/>
      <c r="BQ22" s="351"/>
      <c r="BR22" s="351"/>
      <c r="BS22" s="351"/>
      <c r="BT22" s="351"/>
      <c r="BU22" s="352"/>
      <c r="BV22" s="350"/>
      <c r="BW22" s="351"/>
      <c r="BX22" s="351"/>
      <c r="BY22" s="351"/>
      <c r="BZ22" s="351"/>
      <c r="CA22" s="351"/>
      <c r="CB22" s="351"/>
      <c r="CC22" s="352"/>
      <c r="CD22" s="152"/>
      <c r="CE22" s="363"/>
      <c r="CF22" s="363"/>
      <c r="CG22" s="363"/>
      <c r="CH22" s="363"/>
      <c r="CI22" s="363"/>
      <c r="CJ22" s="363"/>
      <c r="CK22" s="363"/>
      <c r="CL22" s="363"/>
      <c r="CM22" s="363"/>
      <c r="CN22" s="363"/>
      <c r="CO22" s="363"/>
      <c r="CP22" s="363"/>
      <c r="CQ22" s="363"/>
      <c r="CR22" s="363"/>
      <c r="CS22" s="364"/>
      <c r="CT22" s="347"/>
      <c r="CU22" s="348"/>
      <c r="CV22" s="348"/>
      <c r="CW22" s="348"/>
      <c r="CX22" s="348"/>
      <c r="CY22" s="348"/>
      <c r="CZ22" s="348"/>
      <c r="DA22" s="349"/>
      <c r="DB22" s="347"/>
      <c r="DC22" s="348"/>
      <c r="DD22" s="348"/>
      <c r="DE22" s="348"/>
      <c r="DF22" s="348"/>
      <c r="DG22" s="348"/>
      <c r="DH22" s="348"/>
      <c r="DI22" s="349"/>
      <c r="DJ22" s="137"/>
      <c r="DK22" s="137"/>
      <c r="DL22" s="137"/>
      <c r="DM22" s="137"/>
      <c r="DN22" s="137"/>
      <c r="DO22" s="137"/>
    </row>
    <row r="23" spans="1:119" ht="18.75" customHeight="1">
      <c r="A23" s="138"/>
      <c r="B23" s="418"/>
      <c r="C23" s="419"/>
      <c r="D23" s="420"/>
      <c r="E23" s="401"/>
      <c r="F23" s="402"/>
      <c r="G23" s="402"/>
      <c r="H23" s="402"/>
      <c r="I23" s="402"/>
      <c r="J23" s="402"/>
      <c r="K23" s="403"/>
      <c r="L23" s="401"/>
      <c r="M23" s="402"/>
      <c r="N23" s="402"/>
      <c r="O23" s="402"/>
      <c r="P23" s="403"/>
      <c r="Q23" s="412"/>
      <c r="R23" s="413"/>
      <c r="S23" s="413"/>
      <c r="T23" s="413"/>
      <c r="U23" s="413"/>
      <c r="V23" s="426"/>
      <c r="W23" s="428"/>
      <c r="X23" s="419"/>
      <c r="Y23" s="420"/>
      <c r="Z23" s="401"/>
      <c r="AA23" s="402"/>
      <c r="AB23" s="402"/>
      <c r="AC23" s="402"/>
      <c r="AD23" s="402"/>
      <c r="AE23" s="402"/>
      <c r="AF23" s="402"/>
      <c r="AG23" s="403"/>
      <c r="AH23" s="401"/>
      <c r="AI23" s="402"/>
      <c r="AJ23" s="402"/>
      <c r="AK23" s="402"/>
      <c r="AL23" s="403"/>
      <c r="AM23" s="406"/>
      <c r="AN23" s="407"/>
      <c r="AO23" s="407"/>
      <c r="AP23" s="407"/>
      <c r="AQ23" s="407"/>
      <c r="AR23" s="408"/>
      <c r="AS23" s="412"/>
      <c r="AT23" s="413"/>
      <c r="AU23" s="413"/>
      <c r="AV23" s="413"/>
      <c r="AW23" s="413"/>
      <c r="AX23" s="414"/>
      <c r="AY23" s="380" t="s">
        <v>153</v>
      </c>
      <c r="AZ23" s="381"/>
      <c r="BA23" s="381"/>
      <c r="BB23" s="381"/>
      <c r="BC23" s="381"/>
      <c r="BD23" s="381"/>
      <c r="BE23" s="381"/>
      <c r="BF23" s="381"/>
      <c r="BG23" s="381"/>
      <c r="BH23" s="381"/>
      <c r="BI23" s="381"/>
      <c r="BJ23" s="381"/>
      <c r="BK23" s="381"/>
      <c r="BL23" s="381"/>
      <c r="BM23" s="382"/>
      <c r="BN23" s="365">
        <v>47834606</v>
      </c>
      <c r="BO23" s="366"/>
      <c r="BP23" s="366"/>
      <c r="BQ23" s="366"/>
      <c r="BR23" s="366"/>
      <c r="BS23" s="366"/>
      <c r="BT23" s="366"/>
      <c r="BU23" s="367"/>
      <c r="BV23" s="365">
        <v>50234256</v>
      </c>
      <c r="BW23" s="366"/>
      <c r="BX23" s="366"/>
      <c r="BY23" s="366"/>
      <c r="BZ23" s="366"/>
      <c r="CA23" s="366"/>
      <c r="CB23" s="366"/>
      <c r="CC23" s="367"/>
      <c r="CD23" s="152"/>
      <c r="CE23" s="363"/>
      <c r="CF23" s="363"/>
      <c r="CG23" s="363"/>
      <c r="CH23" s="363"/>
      <c r="CI23" s="363"/>
      <c r="CJ23" s="363"/>
      <c r="CK23" s="363"/>
      <c r="CL23" s="363"/>
      <c r="CM23" s="363"/>
      <c r="CN23" s="363"/>
      <c r="CO23" s="363"/>
      <c r="CP23" s="363"/>
      <c r="CQ23" s="363"/>
      <c r="CR23" s="363"/>
      <c r="CS23" s="364"/>
      <c r="CT23" s="347"/>
      <c r="CU23" s="348"/>
      <c r="CV23" s="348"/>
      <c r="CW23" s="348"/>
      <c r="CX23" s="348"/>
      <c r="CY23" s="348"/>
      <c r="CZ23" s="348"/>
      <c r="DA23" s="349"/>
      <c r="DB23" s="347"/>
      <c r="DC23" s="348"/>
      <c r="DD23" s="348"/>
      <c r="DE23" s="348"/>
      <c r="DF23" s="348"/>
      <c r="DG23" s="348"/>
      <c r="DH23" s="348"/>
      <c r="DI23" s="349"/>
      <c r="DJ23" s="137"/>
      <c r="DK23" s="137"/>
      <c r="DL23" s="137"/>
      <c r="DM23" s="137"/>
      <c r="DN23" s="137"/>
      <c r="DO23" s="137"/>
    </row>
    <row r="24" spans="1:119" ht="18.75" customHeight="1" thickBot="1">
      <c r="A24" s="138"/>
      <c r="B24" s="418"/>
      <c r="C24" s="419"/>
      <c r="D24" s="420"/>
      <c r="E24" s="368" t="s">
        <v>154</v>
      </c>
      <c r="F24" s="369"/>
      <c r="G24" s="369"/>
      <c r="H24" s="369"/>
      <c r="I24" s="369"/>
      <c r="J24" s="369"/>
      <c r="K24" s="370"/>
      <c r="L24" s="353">
        <v>1</v>
      </c>
      <c r="M24" s="354"/>
      <c r="N24" s="354"/>
      <c r="O24" s="354"/>
      <c r="P24" s="362"/>
      <c r="Q24" s="353">
        <v>8104</v>
      </c>
      <c r="R24" s="354"/>
      <c r="S24" s="354"/>
      <c r="T24" s="354"/>
      <c r="U24" s="354"/>
      <c r="V24" s="362"/>
      <c r="W24" s="428"/>
      <c r="X24" s="419"/>
      <c r="Y24" s="420"/>
      <c r="Z24" s="368" t="s">
        <v>155</v>
      </c>
      <c r="AA24" s="369"/>
      <c r="AB24" s="369"/>
      <c r="AC24" s="369"/>
      <c r="AD24" s="369"/>
      <c r="AE24" s="369"/>
      <c r="AF24" s="369"/>
      <c r="AG24" s="370"/>
      <c r="AH24" s="353">
        <v>1145</v>
      </c>
      <c r="AI24" s="354"/>
      <c r="AJ24" s="354"/>
      <c r="AK24" s="354"/>
      <c r="AL24" s="362"/>
      <c r="AM24" s="353">
        <v>3590720</v>
      </c>
      <c r="AN24" s="354"/>
      <c r="AO24" s="354"/>
      <c r="AP24" s="354"/>
      <c r="AQ24" s="354"/>
      <c r="AR24" s="362"/>
      <c r="AS24" s="353">
        <v>3136</v>
      </c>
      <c r="AT24" s="354"/>
      <c r="AU24" s="354"/>
      <c r="AV24" s="354"/>
      <c r="AW24" s="354"/>
      <c r="AX24" s="355"/>
      <c r="AY24" s="392" t="s">
        <v>156</v>
      </c>
      <c r="AZ24" s="393"/>
      <c r="BA24" s="393"/>
      <c r="BB24" s="393"/>
      <c r="BC24" s="393"/>
      <c r="BD24" s="393"/>
      <c r="BE24" s="393"/>
      <c r="BF24" s="393"/>
      <c r="BG24" s="393"/>
      <c r="BH24" s="393"/>
      <c r="BI24" s="393"/>
      <c r="BJ24" s="393"/>
      <c r="BK24" s="393"/>
      <c r="BL24" s="393"/>
      <c r="BM24" s="394"/>
      <c r="BN24" s="365">
        <v>30846439</v>
      </c>
      <c r="BO24" s="366"/>
      <c r="BP24" s="366"/>
      <c r="BQ24" s="366"/>
      <c r="BR24" s="366"/>
      <c r="BS24" s="366"/>
      <c r="BT24" s="366"/>
      <c r="BU24" s="367"/>
      <c r="BV24" s="365">
        <v>32636696</v>
      </c>
      <c r="BW24" s="366"/>
      <c r="BX24" s="366"/>
      <c r="BY24" s="366"/>
      <c r="BZ24" s="366"/>
      <c r="CA24" s="366"/>
      <c r="CB24" s="366"/>
      <c r="CC24" s="367"/>
      <c r="CD24" s="152"/>
      <c r="CE24" s="363"/>
      <c r="CF24" s="363"/>
      <c r="CG24" s="363"/>
      <c r="CH24" s="363"/>
      <c r="CI24" s="363"/>
      <c r="CJ24" s="363"/>
      <c r="CK24" s="363"/>
      <c r="CL24" s="363"/>
      <c r="CM24" s="363"/>
      <c r="CN24" s="363"/>
      <c r="CO24" s="363"/>
      <c r="CP24" s="363"/>
      <c r="CQ24" s="363"/>
      <c r="CR24" s="363"/>
      <c r="CS24" s="364"/>
      <c r="CT24" s="347"/>
      <c r="CU24" s="348"/>
      <c r="CV24" s="348"/>
      <c r="CW24" s="348"/>
      <c r="CX24" s="348"/>
      <c r="CY24" s="348"/>
      <c r="CZ24" s="348"/>
      <c r="DA24" s="349"/>
      <c r="DB24" s="347"/>
      <c r="DC24" s="348"/>
      <c r="DD24" s="348"/>
      <c r="DE24" s="348"/>
      <c r="DF24" s="348"/>
      <c r="DG24" s="348"/>
      <c r="DH24" s="348"/>
      <c r="DI24" s="349"/>
      <c r="DJ24" s="137"/>
      <c r="DK24" s="137"/>
      <c r="DL24" s="137"/>
      <c r="DM24" s="137"/>
      <c r="DN24" s="137"/>
      <c r="DO24" s="137"/>
    </row>
    <row r="25" spans="1:119" s="137" customFormat="1" ht="18.75" customHeight="1">
      <c r="A25" s="138"/>
      <c r="B25" s="418"/>
      <c r="C25" s="419"/>
      <c r="D25" s="420"/>
      <c r="E25" s="368" t="s">
        <v>157</v>
      </c>
      <c r="F25" s="369"/>
      <c r="G25" s="369"/>
      <c r="H25" s="369"/>
      <c r="I25" s="369"/>
      <c r="J25" s="369"/>
      <c r="K25" s="370"/>
      <c r="L25" s="353">
        <v>2</v>
      </c>
      <c r="M25" s="354"/>
      <c r="N25" s="354"/>
      <c r="O25" s="354"/>
      <c r="P25" s="362"/>
      <c r="Q25" s="353">
        <v>6288</v>
      </c>
      <c r="R25" s="354"/>
      <c r="S25" s="354"/>
      <c r="T25" s="354"/>
      <c r="U25" s="354"/>
      <c r="V25" s="362"/>
      <c r="W25" s="428"/>
      <c r="X25" s="419"/>
      <c r="Y25" s="420"/>
      <c r="Z25" s="368" t="s">
        <v>158</v>
      </c>
      <c r="AA25" s="369"/>
      <c r="AB25" s="369"/>
      <c r="AC25" s="369"/>
      <c r="AD25" s="369"/>
      <c r="AE25" s="369"/>
      <c r="AF25" s="369"/>
      <c r="AG25" s="370"/>
      <c r="AH25" s="353" t="s">
        <v>121</v>
      </c>
      <c r="AI25" s="354"/>
      <c r="AJ25" s="354"/>
      <c r="AK25" s="354"/>
      <c r="AL25" s="362"/>
      <c r="AM25" s="353" t="s">
        <v>121</v>
      </c>
      <c r="AN25" s="354"/>
      <c r="AO25" s="354"/>
      <c r="AP25" s="354"/>
      <c r="AQ25" s="354"/>
      <c r="AR25" s="362"/>
      <c r="AS25" s="353" t="s">
        <v>121</v>
      </c>
      <c r="AT25" s="354"/>
      <c r="AU25" s="354"/>
      <c r="AV25" s="354"/>
      <c r="AW25" s="354"/>
      <c r="AX25" s="355"/>
      <c r="AY25" s="380" t="s">
        <v>159</v>
      </c>
      <c r="AZ25" s="381"/>
      <c r="BA25" s="381"/>
      <c r="BB25" s="381"/>
      <c r="BC25" s="381"/>
      <c r="BD25" s="381"/>
      <c r="BE25" s="381"/>
      <c r="BF25" s="381"/>
      <c r="BG25" s="381"/>
      <c r="BH25" s="381"/>
      <c r="BI25" s="381"/>
      <c r="BJ25" s="381"/>
      <c r="BK25" s="381"/>
      <c r="BL25" s="381"/>
      <c r="BM25" s="382"/>
      <c r="BN25" s="359">
        <v>14602326</v>
      </c>
      <c r="BO25" s="360"/>
      <c r="BP25" s="360"/>
      <c r="BQ25" s="360"/>
      <c r="BR25" s="360"/>
      <c r="BS25" s="360"/>
      <c r="BT25" s="360"/>
      <c r="BU25" s="361"/>
      <c r="BV25" s="359">
        <v>14814526</v>
      </c>
      <c r="BW25" s="360"/>
      <c r="BX25" s="360"/>
      <c r="BY25" s="360"/>
      <c r="BZ25" s="360"/>
      <c r="CA25" s="360"/>
      <c r="CB25" s="360"/>
      <c r="CC25" s="361"/>
      <c r="CD25" s="152"/>
      <c r="CE25" s="363"/>
      <c r="CF25" s="363"/>
      <c r="CG25" s="363"/>
      <c r="CH25" s="363"/>
      <c r="CI25" s="363"/>
      <c r="CJ25" s="363"/>
      <c r="CK25" s="363"/>
      <c r="CL25" s="363"/>
      <c r="CM25" s="363"/>
      <c r="CN25" s="363"/>
      <c r="CO25" s="363"/>
      <c r="CP25" s="363"/>
      <c r="CQ25" s="363"/>
      <c r="CR25" s="363"/>
      <c r="CS25" s="364"/>
      <c r="CT25" s="347"/>
      <c r="CU25" s="348"/>
      <c r="CV25" s="348"/>
      <c r="CW25" s="348"/>
      <c r="CX25" s="348"/>
      <c r="CY25" s="348"/>
      <c r="CZ25" s="348"/>
      <c r="DA25" s="349"/>
      <c r="DB25" s="347"/>
      <c r="DC25" s="348"/>
      <c r="DD25" s="348"/>
      <c r="DE25" s="348"/>
      <c r="DF25" s="348"/>
      <c r="DG25" s="348"/>
      <c r="DH25" s="348"/>
      <c r="DI25" s="349"/>
    </row>
    <row r="26" spans="1:119" s="137" customFormat="1" ht="18.75" customHeight="1">
      <c r="A26" s="138"/>
      <c r="B26" s="418"/>
      <c r="C26" s="419"/>
      <c r="D26" s="420"/>
      <c r="E26" s="368" t="s">
        <v>160</v>
      </c>
      <c r="F26" s="369"/>
      <c r="G26" s="369"/>
      <c r="H26" s="369"/>
      <c r="I26" s="369"/>
      <c r="J26" s="369"/>
      <c r="K26" s="370"/>
      <c r="L26" s="353">
        <v>1</v>
      </c>
      <c r="M26" s="354"/>
      <c r="N26" s="354"/>
      <c r="O26" s="354"/>
      <c r="P26" s="362"/>
      <c r="Q26" s="353">
        <v>6810</v>
      </c>
      <c r="R26" s="354"/>
      <c r="S26" s="354"/>
      <c r="T26" s="354"/>
      <c r="U26" s="354"/>
      <c r="V26" s="362"/>
      <c r="W26" s="428"/>
      <c r="X26" s="419"/>
      <c r="Y26" s="420"/>
      <c r="Z26" s="368" t="s">
        <v>161</v>
      </c>
      <c r="AA26" s="430"/>
      <c r="AB26" s="430"/>
      <c r="AC26" s="430"/>
      <c r="AD26" s="430"/>
      <c r="AE26" s="430"/>
      <c r="AF26" s="430"/>
      <c r="AG26" s="431"/>
      <c r="AH26" s="353">
        <v>200</v>
      </c>
      <c r="AI26" s="354"/>
      <c r="AJ26" s="354"/>
      <c r="AK26" s="354"/>
      <c r="AL26" s="362"/>
      <c r="AM26" s="353">
        <v>612600</v>
      </c>
      <c r="AN26" s="354"/>
      <c r="AO26" s="354"/>
      <c r="AP26" s="354"/>
      <c r="AQ26" s="354"/>
      <c r="AR26" s="362"/>
      <c r="AS26" s="353">
        <v>3063</v>
      </c>
      <c r="AT26" s="354"/>
      <c r="AU26" s="354"/>
      <c r="AV26" s="354"/>
      <c r="AW26" s="354"/>
      <c r="AX26" s="355"/>
      <c r="AY26" s="356" t="s">
        <v>162</v>
      </c>
      <c r="AZ26" s="357"/>
      <c r="BA26" s="357"/>
      <c r="BB26" s="357"/>
      <c r="BC26" s="357"/>
      <c r="BD26" s="357"/>
      <c r="BE26" s="357"/>
      <c r="BF26" s="357"/>
      <c r="BG26" s="357"/>
      <c r="BH26" s="357"/>
      <c r="BI26" s="357"/>
      <c r="BJ26" s="357"/>
      <c r="BK26" s="357"/>
      <c r="BL26" s="357"/>
      <c r="BM26" s="358"/>
      <c r="BN26" s="365" t="s">
        <v>121</v>
      </c>
      <c r="BO26" s="366"/>
      <c r="BP26" s="366"/>
      <c r="BQ26" s="366"/>
      <c r="BR26" s="366"/>
      <c r="BS26" s="366"/>
      <c r="BT26" s="366"/>
      <c r="BU26" s="367"/>
      <c r="BV26" s="365" t="s">
        <v>121</v>
      </c>
      <c r="BW26" s="366"/>
      <c r="BX26" s="366"/>
      <c r="BY26" s="366"/>
      <c r="BZ26" s="366"/>
      <c r="CA26" s="366"/>
      <c r="CB26" s="366"/>
      <c r="CC26" s="367"/>
      <c r="CD26" s="152"/>
      <c r="CE26" s="363"/>
      <c r="CF26" s="363"/>
      <c r="CG26" s="363"/>
      <c r="CH26" s="363"/>
      <c r="CI26" s="363"/>
      <c r="CJ26" s="363"/>
      <c r="CK26" s="363"/>
      <c r="CL26" s="363"/>
      <c r="CM26" s="363"/>
      <c r="CN26" s="363"/>
      <c r="CO26" s="363"/>
      <c r="CP26" s="363"/>
      <c r="CQ26" s="363"/>
      <c r="CR26" s="363"/>
      <c r="CS26" s="364"/>
      <c r="CT26" s="347"/>
      <c r="CU26" s="348"/>
      <c r="CV26" s="348"/>
      <c r="CW26" s="348"/>
      <c r="CX26" s="348"/>
      <c r="CY26" s="348"/>
      <c r="CZ26" s="348"/>
      <c r="DA26" s="349"/>
      <c r="DB26" s="347"/>
      <c r="DC26" s="348"/>
      <c r="DD26" s="348"/>
      <c r="DE26" s="348"/>
      <c r="DF26" s="348"/>
      <c r="DG26" s="348"/>
      <c r="DH26" s="348"/>
      <c r="DI26" s="349"/>
    </row>
    <row r="27" spans="1:119" ht="18.75" customHeight="1" thickBot="1">
      <c r="A27" s="138"/>
      <c r="B27" s="418"/>
      <c r="C27" s="419"/>
      <c r="D27" s="420"/>
      <c r="E27" s="368" t="s">
        <v>163</v>
      </c>
      <c r="F27" s="369"/>
      <c r="G27" s="369"/>
      <c r="H27" s="369"/>
      <c r="I27" s="369"/>
      <c r="J27" s="369"/>
      <c r="K27" s="370"/>
      <c r="L27" s="353">
        <v>1</v>
      </c>
      <c r="M27" s="354"/>
      <c r="N27" s="354"/>
      <c r="O27" s="354"/>
      <c r="P27" s="362"/>
      <c r="Q27" s="353">
        <v>5690</v>
      </c>
      <c r="R27" s="354"/>
      <c r="S27" s="354"/>
      <c r="T27" s="354"/>
      <c r="U27" s="354"/>
      <c r="V27" s="362"/>
      <c r="W27" s="428"/>
      <c r="X27" s="419"/>
      <c r="Y27" s="420"/>
      <c r="Z27" s="368" t="s">
        <v>164</v>
      </c>
      <c r="AA27" s="369"/>
      <c r="AB27" s="369"/>
      <c r="AC27" s="369"/>
      <c r="AD27" s="369"/>
      <c r="AE27" s="369"/>
      <c r="AF27" s="369"/>
      <c r="AG27" s="370"/>
      <c r="AH27" s="353">
        <v>98</v>
      </c>
      <c r="AI27" s="354"/>
      <c r="AJ27" s="354"/>
      <c r="AK27" s="354"/>
      <c r="AL27" s="362"/>
      <c r="AM27" s="353">
        <v>313210</v>
      </c>
      <c r="AN27" s="354"/>
      <c r="AO27" s="354"/>
      <c r="AP27" s="354"/>
      <c r="AQ27" s="354"/>
      <c r="AR27" s="362"/>
      <c r="AS27" s="353">
        <v>3196</v>
      </c>
      <c r="AT27" s="354"/>
      <c r="AU27" s="354"/>
      <c r="AV27" s="354"/>
      <c r="AW27" s="354"/>
      <c r="AX27" s="355"/>
      <c r="AY27" s="383" t="s">
        <v>165</v>
      </c>
      <c r="AZ27" s="384"/>
      <c r="BA27" s="384"/>
      <c r="BB27" s="384"/>
      <c r="BC27" s="384"/>
      <c r="BD27" s="384"/>
      <c r="BE27" s="384"/>
      <c r="BF27" s="384"/>
      <c r="BG27" s="384"/>
      <c r="BH27" s="384"/>
      <c r="BI27" s="384"/>
      <c r="BJ27" s="384"/>
      <c r="BK27" s="384"/>
      <c r="BL27" s="384"/>
      <c r="BM27" s="385"/>
      <c r="BN27" s="350">
        <v>2197701</v>
      </c>
      <c r="BO27" s="351"/>
      <c r="BP27" s="351"/>
      <c r="BQ27" s="351"/>
      <c r="BR27" s="351"/>
      <c r="BS27" s="351"/>
      <c r="BT27" s="351"/>
      <c r="BU27" s="352"/>
      <c r="BV27" s="350">
        <v>2194586</v>
      </c>
      <c r="BW27" s="351"/>
      <c r="BX27" s="351"/>
      <c r="BY27" s="351"/>
      <c r="BZ27" s="351"/>
      <c r="CA27" s="351"/>
      <c r="CB27" s="351"/>
      <c r="CC27" s="352"/>
      <c r="CD27" s="154"/>
      <c r="CE27" s="363"/>
      <c r="CF27" s="363"/>
      <c r="CG27" s="363"/>
      <c r="CH27" s="363"/>
      <c r="CI27" s="363"/>
      <c r="CJ27" s="363"/>
      <c r="CK27" s="363"/>
      <c r="CL27" s="363"/>
      <c r="CM27" s="363"/>
      <c r="CN27" s="363"/>
      <c r="CO27" s="363"/>
      <c r="CP27" s="363"/>
      <c r="CQ27" s="363"/>
      <c r="CR27" s="363"/>
      <c r="CS27" s="364"/>
      <c r="CT27" s="347"/>
      <c r="CU27" s="348"/>
      <c r="CV27" s="348"/>
      <c r="CW27" s="348"/>
      <c r="CX27" s="348"/>
      <c r="CY27" s="348"/>
      <c r="CZ27" s="348"/>
      <c r="DA27" s="349"/>
      <c r="DB27" s="347"/>
      <c r="DC27" s="348"/>
      <c r="DD27" s="348"/>
      <c r="DE27" s="348"/>
      <c r="DF27" s="348"/>
      <c r="DG27" s="348"/>
      <c r="DH27" s="348"/>
      <c r="DI27" s="349"/>
      <c r="DJ27" s="137"/>
      <c r="DK27" s="137"/>
      <c r="DL27" s="137"/>
      <c r="DM27" s="137"/>
      <c r="DN27" s="137"/>
      <c r="DO27" s="137"/>
    </row>
    <row r="28" spans="1:119" ht="18.75" customHeight="1">
      <c r="A28" s="138"/>
      <c r="B28" s="418"/>
      <c r="C28" s="419"/>
      <c r="D28" s="420"/>
      <c r="E28" s="368" t="s">
        <v>166</v>
      </c>
      <c r="F28" s="369"/>
      <c r="G28" s="369"/>
      <c r="H28" s="369"/>
      <c r="I28" s="369"/>
      <c r="J28" s="369"/>
      <c r="K28" s="370"/>
      <c r="L28" s="353">
        <v>1</v>
      </c>
      <c r="M28" s="354"/>
      <c r="N28" s="354"/>
      <c r="O28" s="354"/>
      <c r="P28" s="362"/>
      <c r="Q28" s="353">
        <v>5080</v>
      </c>
      <c r="R28" s="354"/>
      <c r="S28" s="354"/>
      <c r="T28" s="354"/>
      <c r="U28" s="354"/>
      <c r="V28" s="362"/>
      <c r="W28" s="428"/>
      <c r="X28" s="419"/>
      <c r="Y28" s="420"/>
      <c r="Z28" s="368" t="s">
        <v>167</v>
      </c>
      <c r="AA28" s="369"/>
      <c r="AB28" s="369"/>
      <c r="AC28" s="369"/>
      <c r="AD28" s="369"/>
      <c r="AE28" s="369"/>
      <c r="AF28" s="369"/>
      <c r="AG28" s="370"/>
      <c r="AH28" s="353" t="s">
        <v>121</v>
      </c>
      <c r="AI28" s="354"/>
      <c r="AJ28" s="354"/>
      <c r="AK28" s="354"/>
      <c r="AL28" s="362"/>
      <c r="AM28" s="353" t="s">
        <v>121</v>
      </c>
      <c r="AN28" s="354"/>
      <c r="AO28" s="354"/>
      <c r="AP28" s="354"/>
      <c r="AQ28" s="354"/>
      <c r="AR28" s="362"/>
      <c r="AS28" s="353" t="s">
        <v>121</v>
      </c>
      <c r="AT28" s="354"/>
      <c r="AU28" s="354"/>
      <c r="AV28" s="354"/>
      <c r="AW28" s="354"/>
      <c r="AX28" s="355"/>
      <c r="AY28" s="371" t="s">
        <v>168</v>
      </c>
      <c r="AZ28" s="372"/>
      <c r="BA28" s="372"/>
      <c r="BB28" s="373"/>
      <c r="BC28" s="380" t="s">
        <v>169</v>
      </c>
      <c r="BD28" s="381"/>
      <c r="BE28" s="381"/>
      <c r="BF28" s="381"/>
      <c r="BG28" s="381"/>
      <c r="BH28" s="381"/>
      <c r="BI28" s="381"/>
      <c r="BJ28" s="381"/>
      <c r="BK28" s="381"/>
      <c r="BL28" s="381"/>
      <c r="BM28" s="382"/>
      <c r="BN28" s="359">
        <v>9566674</v>
      </c>
      <c r="BO28" s="360"/>
      <c r="BP28" s="360"/>
      <c r="BQ28" s="360"/>
      <c r="BR28" s="360"/>
      <c r="BS28" s="360"/>
      <c r="BT28" s="360"/>
      <c r="BU28" s="361"/>
      <c r="BV28" s="359">
        <v>8754545</v>
      </c>
      <c r="BW28" s="360"/>
      <c r="BX28" s="360"/>
      <c r="BY28" s="360"/>
      <c r="BZ28" s="360"/>
      <c r="CA28" s="360"/>
      <c r="CB28" s="360"/>
      <c r="CC28" s="361"/>
      <c r="CD28" s="152"/>
      <c r="CE28" s="363"/>
      <c r="CF28" s="363"/>
      <c r="CG28" s="363"/>
      <c r="CH28" s="363"/>
      <c r="CI28" s="363"/>
      <c r="CJ28" s="363"/>
      <c r="CK28" s="363"/>
      <c r="CL28" s="363"/>
      <c r="CM28" s="363"/>
      <c r="CN28" s="363"/>
      <c r="CO28" s="363"/>
      <c r="CP28" s="363"/>
      <c r="CQ28" s="363"/>
      <c r="CR28" s="363"/>
      <c r="CS28" s="364"/>
      <c r="CT28" s="347"/>
      <c r="CU28" s="348"/>
      <c r="CV28" s="348"/>
      <c r="CW28" s="348"/>
      <c r="CX28" s="348"/>
      <c r="CY28" s="348"/>
      <c r="CZ28" s="348"/>
      <c r="DA28" s="349"/>
      <c r="DB28" s="347"/>
      <c r="DC28" s="348"/>
      <c r="DD28" s="348"/>
      <c r="DE28" s="348"/>
      <c r="DF28" s="348"/>
      <c r="DG28" s="348"/>
      <c r="DH28" s="348"/>
      <c r="DI28" s="349"/>
      <c r="DJ28" s="137"/>
      <c r="DK28" s="137"/>
      <c r="DL28" s="137"/>
      <c r="DM28" s="137"/>
      <c r="DN28" s="137"/>
      <c r="DO28" s="137"/>
    </row>
    <row r="29" spans="1:119" ht="18.75" customHeight="1">
      <c r="A29" s="138"/>
      <c r="B29" s="418"/>
      <c r="C29" s="419"/>
      <c r="D29" s="420"/>
      <c r="E29" s="368" t="s">
        <v>170</v>
      </c>
      <c r="F29" s="369"/>
      <c r="G29" s="369"/>
      <c r="H29" s="369"/>
      <c r="I29" s="369"/>
      <c r="J29" s="369"/>
      <c r="K29" s="370"/>
      <c r="L29" s="353">
        <v>28</v>
      </c>
      <c r="M29" s="354"/>
      <c r="N29" s="354"/>
      <c r="O29" s="354"/>
      <c r="P29" s="362"/>
      <c r="Q29" s="353">
        <v>4490</v>
      </c>
      <c r="R29" s="354"/>
      <c r="S29" s="354"/>
      <c r="T29" s="354"/>
      <c r="U29" s="354"/>
      <c r="V29" s="362"/>
      <c r="W29" s="428"/>
      <c r="X29" s="419"/>
      <c r="Y29" s="420"/>
      <c r="Z29" s="368" t="s">
        <v>171</v>
      </c>
      <c r="AA29" s="369"/>
      <c r="AB29" s="369"/>
      <c r="AC29" s="369"/>
      <c r="AD29" s="369"/>
      <c r="AE29" s="369"/>
      <c r="AF29" s="369"/>
      <c r="AG29" s="370"/>
      <c r="AH29" s="353">
        <v>1243</v>
      </c>
      <c r="AI29" s="354"/>
      <c r="AJ29" s="354"/>
      <c r="AK29" s="354"/>
      <c r="AL29" s="362"/>
      <c r="AM29" s="353">
        <v>3903930</v>
      </c>
      <c r="AN29" s="354"/>
      <c r="AO29" s="354"/>
      <c r="AP29" s="354"/>
      <c r="AQ29" s="354"/>
      <c r="AR29" s="362"/>
      <c r="AS29" s="353">
        <v>3141</v>
      </c>
      <c r="AT29" s="354"/>
      <c r="AU29" s="354"/>
      <c r="AV29" s="354"/>
      <c r="AW29" s="354"/>
      <c r="AX29" s="355"/>
      <c r="AY29" s="374"/>
      <c r="AZ29" s="375"/>
      <c r="BA29" s="375"/>
      <c r="BB29" s="376"/>
      <c r="BC29" s="395" t="s">
        <v>172</v>
      </c>
      <c r="BD29" s="396"/>
      <c r="BE29" s="396"/>
      <c r="BF29" s="396"/>
      <c r="BG29" s="396"/>
      <c r="BH29" s="396"/>
      <c r="BI29" s="396"/>
      <c r="BJ29" s="396"/>
      <c r="BK29" s="396"/>
      <c r="BL29" s="396"/>
      <c r="BM29" s="397"/>
      <c r="BN29" s="365">
        <v>131419</v>
      </c>
      <c r="BO29" s="366"/>
      <c r="BP29" s="366"/>
      <c r="BQ29" s="366"/>
      <c r="BR29" s="366"/>
      <c r="BS29" s="366"/>
      <c r="BT29" s="366"/>
      <c r="BU29" s="367"/>
      <c r="BV29" s="365">
        <v>139607</v>
      </c>
      <c r="BW29" s="366"/>
      <c r="BX29" s="366"/>
      <c r="BY29" s="366"/>
      <c r="BZ29" s="366"/>
      <c r="CA29" s="366"/>
      <c r="CB29" s="366"/>
      <c r="CC29" s="367"/>
      <c r="CD29" s="154"/>
      <c r="CE29" s="363"/>
      <c r="CF29" s="363"/>
      <c r="CG29" s="363"/>
      <c r="CH29" s="363"/>
      <c r="CI29" s="363"/>
      <c r="CJ29" s="363"/>
      <c r="CK29" s="363"/>
      <c r="CL29" s="363"/>
      <c r="CM29" s="363"/>
      <c r="CN29" s="363"/>
      <c r="CO29" s="363"/>
      <c r="CP29" s="363"/>
      <c r="CQ29" s="363"/>
      <c r="CR29" s="363"/>
      <c r="CS29" s="364"/>
      <c r="CT29" s="347"/>
      <c r="CU29" s="348"/>
      <c r="CV29" s="348"/>
      <c r="CW29" s="348"/>
      <c r="CX29" s="348"/>
      <c r="CY29" s="348"/>
      <c r="CZ29" s="348"/>
      <c r="DA29" s="349"/>
      <c r="DB29" s="347"/>
      <c r="DC29" s="348"/>
      <c r="DD29" s="348"/>
      <c r="DE29" s="348"/>
      <c r="DF29" s="348"/>
      <c r="DG29" s="348"/>
      <c r="DH29" s="348"/>
      <c r="DI29" s="349"/>
      <c r="DJ29" s="137"/>
      <c r="DK29" s="137"/>
      <c r="DL29" s="137"/>
      <c r="DM29" s="137"/>
      <c r="DN29" s="137"/>
      <c r="DO29" s="137"/>
    </row>
    <row r="30" spans="1:119" ht="18.75" customHeight="1" thickBot="1">
      <c r="A30" s="138"/>
      <c r="B30" s="421"/>
      <c r="C30" s="422"/>
      <c r="D30" s="423"/>
      <c r="E30" s="386"/>
      <c r="F30" s="387"/>
      <c r="G30" s="387"/>
      <c r="H30" s="387"/>
      <c r="I30" s="387"/>
      <c r="J30" s="387"/>
      <c r="K30" s="388"/>
      <c r="L30" s="432"/>
      <c r="M30" s="433"/>
      <c r="N30" s="433"/>
      <c r="O30" s="433"/>
      <c r="P30" s="434"/>
      <c r="Q30" s="432"/>
      <c r="R30" s="433"/>
      <c r="S30" s="433"/>
      <c r="T30" s="433"/>
      <c r="U30" s="433"/>
      <c r="V30" s="434"/>
      <c r="W30" s="429"/>
      <c r="X30" s="422"/>
      <c r="Y30" s="423"/>
      <c r="Z30" s="435" t="s">
        <v>173</v>
      </c>
      <c r="AA30" s="436"/>
      <c r="AB30" s="436"/>
      <c r="AC30" s="436"/>
      <c r="AD30" s="436"/>
      <c r="AE30" s="436"/>
      <c r="AF30" s="436"/>
      <c r="AG30" s="437"/>
      <c r="AH30" s="389">
        <v>99.1</v>
      </c>
      <c r="AI30" s="390"/>
      <c r="AJ30" s="390"/>
      <c r="AK30" s="390"/>
      <c r="AL30" s="390"/>
      <c r="AM30" s="390"/>
      <c r="AN30" s="390"/>
      <c r="AO30" s="390"/>
      <c r="AP30" s="390"/>
      <c r="AQ30" s="390"/>
      <c r="AR30" s="390"/>
      <c r="AS30" s="390"/>
      <c r="AT30" s="390"/>
      <c r="AU30" s="390"/>
      <c r="AV30" s="390"/>
      <c r="AW30" s="390"/>
      <c r="AX30" s="391"/>
      <c r="AY30" s="377"/>
      <c r="AZ30" s="378"/>
      <c r="BA30" s="378"/>
      <c r="BB30" s="379"/>
      <c r="BC30" s="392" t="s">
        <v>174</v>
      </c>
      <c r="BD30" s="393"/>
      <c r="BE30" s="393"/>
      <c r="BF30" s="393"/>
      <c r="BG30" s="393"/>
      <c r="BH30" s="393"/>
      <c r="BI30" s="393"/>
      <c r="BJ30" s="393"/>
      <c r="BK30" s="393"/>
      <c r="BL30" s="393"/>
      <c r="BM30" s="394"/>
      <c r="BN30" s="350">
        <v>5232602</v>
      </c>
      <c r="BO30" s="351"/>
      <c r="BP30" s="351"/>
      <c r="BQ30" s="351"/>
      <c r="BR30" s="351"/>
      <c r="BS30" s="351"/>
      <c r="BT30" s="351"/>
      <c r="BU30" s="352"/>
      <c r="BV30" s="350">
        <v>5743855</v>
      </c>
      <c r="BW30" s="351"/>
      <c r="BX30" s="351"/>
      <c r="BY30" s="351"/>
      <c r="BZ30" s="351"/>
      <c r="CA30" s="351"/>
      <c r="CB30" s="351"/>
      <c r="CC30" s="3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2">
        <f>IF(E34="","",1)</f>
        <v>1</v>
      </c>
      <c r="D34" s="342"/>
      <c r="E34" s="343" t="str">
        <f>IF('各会計、関係団体の財政状況及び健全化判断比率'!B7="","",'各会計、関係団体の財政状況及び健全化判断比率'!B7)</f>
        <v>一般会計</v>
      </c>
      <c r="F34" s="343"/>
      <c r="G34" s="343"/>
      <c r="H34" s="343"/>
      <c r="I34" s="343"/>
      <c r="J34" s="343"/>
      <c r="K34" s="343"/>
      <c r="L34" s="343"/>
      <c r="M34" s="343"/>
      <c r="N34" s="343"/>
      <c r="O34" s="343"/>
      <c r="P34" s="343"/>
      <c r="Q34" s="343"/>
      <c r="R34" s="343"/>
      <c r="S34" s="343"/>
      <c r="T34" s="165"/>
      <c r="U34" s="342">
        <f>IF(W34="","",MAX(C34:D43)+1)</f>
        <v>4</v>
      </c>
      <c r="V34" s="342"/>
      <c r="W34" s="343" t="str">
        <f>IF('各会計、関係団体の財政状況及び健全化判断比率'!B28="","",'各会計、関係団体の財政状況及び健全化判断比率'!B28)</f>
        <v>競輪事業特別会計</v>
      </c>
      <c r="X34" s="343"/>
      <c r="Y34" s="343"/>
      <c r="Z34" s="343"/>
      <c r="AA34" s="343"/>
      <c r="AB34" s="343"/>
      <c r="AC34" s="343"/>
      <c r="AD34" s="343"/>
      <c r="AE34" s="343"/>
      <c r="AF34" s="343"/>
      <c r="AG34" s="343"/>
      <c r="AH34" s="343"/>
      <c r="AI34" s="343"/>
      <c r="AJ34" s="343"/>
      <c r="AK34" s="343"/>
      <c r="AL34" s="165"/>
      <c r="AM34" s="342">
        <f>IF(AO34="","",MAX(C34:D43,U34:V43)+1)</f>
        <v>8</v>
      </c>
      <c r="AN34" s="342"/>
      <c r="AO34" s="343" t="str">
        <f>IF('各会計、関係団体の財政状況及び健全化判断比率'!B32="","",'各会計、関係団体の財政状況及び健全化判断比率'!B32)</f>
        <v>水道事業会計</v>
      </c>
      <c r="AP34" s="343"/>
      <c r="AQ34" s="343"/>
      <c r="AR34" s="343"/>
      <c r="AS34" s="343"/>
      <c r="AT34" s="343"/>
      <c r="AU34" s="343"/>
      <c r="AV34" s="343"/>
      <c r="AW34" s="343"/>
      <c r="AX34" s="343"/>
      <c r="AY34" s="343"/>
      <c r="AZ34" s="343"/>
      <c r="BA34" s="343"/>
      <c r="BB34" s="343"/>
      <c r="BC34" s="343"/>
      <c r="BD34" s="165"/>
      <c r="BE34" s="342">
        <f>IF(BG34="","",MAX(C34:D43,U34:V43,AM34:AN43)+1)</f>
        <v>11</v>
      </c>
      <c r="BF34" s="342"/>
      <c r="BG34" s="343" t="str">
        <f>IF('各会計、関係団体の財政状況及び健全化判断比率'!B35="","",'各会計、関係団体の財政状況及び健全化判断比率'!B35)</f>
        <v>簡易水道事業特別会計</v>
      </c>
      <c r="BH34" s="343"/>
      <c r="BI34" s="343"/>
      <c r="BJ34" s="343"/>
      <c r="BK34" s="343"/>
      <c r="BL34" s="343"/>
      <c r="BM34" s="343"/>
      <c r="BN34" s="343"/>
      <c r="BO34" s="343"/>
      <c r="BP34" s="343"/>
      <c r="BQ34" s="343"/>
      <c r="BR34" s="343"/>
      <c r="BS34" s="343"/>
      <c r="BT34" s="343"/>
      <c r="BU34" s="343"/>
      <c r="BV34" s="165"/>
      <c r="BW34" s="342">
        <f>IF(BY34="","",MAX(C34:D43,U34:V43,AM34:AN43,BE34:BF43)+1)</f>
        <v>14</v>
      </c>
      <c r="BX34" s="342"/>
      <c r="BY34" s="343" t="str">
        <f>IF('各会計、関係団体の財政状況及び健全化判断比率'!B68="","",'各会計、関係団体の財政状況及び健全化判断比率'!B68)</f>
        <v>多気町松阪市学校組合</v>
      </c>
      <c r="BZ34" s="343"/>
      <c r="CA34" s="343"/>
      <c r="CB34" s="343"/>
      <c r="CC34" s="343"/>
      <c r="CD34" s="343"/>
      <c r="CE34" s="343"/>
      <c r="CF34" s="343"/>
      <c r="CG34" s="343"/>
      <c r="CH34" s="343"/>
      <c r="CI34" s="343"/>
      <c r="CJ34" s="343"/>
      <c r="CK34" s="343"/>
      <c r="CL34" s="343"/>
      <c r="CM34" s="343"/>
      <c r="CN34" s="165"/>
      <c r="CO34" s="342">
        <f>IF(CQ34="","",MAX(C34:D43,U34:V43,AM34:AN43,BE34:BF43,BW34:BX43)+1)</f>
        <v>24</v>
      </c>
      <c r="CP34" s="342"/>
      <c r="CQ34" s="343" t="str">
        <f>IF('各会計、関係団体の財政状況及び健全化判断比率'!BS7="","",'各会計、関係団体の財政状況及び健全化判断比率'!BS7)</f>
        <v>松阪市勤労者サービスセンター</v>
      </c>
      <c r="CR34" s="343"/>
      <c r="CS34" s="343"/>
      <c r="CT34" s="343"/>
      <c r="CU34" s="343"/>
      <c r="CV34" s="343"/>
      <c r="CW34" s="343"/>
      <c r="CX34" s="343"/>
      <c r="CY34" s="343"/>
      <c r="CZ34" s="343"/>
      <c r="DA34" s="343"/>
      <c r="DB34" s="343"/>
      <c r="DC34" s="343"/>
      <c r="DD34" s="343"/>
      <c r="DE34" s="343"/>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2">
        <f>IF(E35="","",C34+1)</f>
        <v>2</v>
      </c>
      <c r="D35" s="342"/>
      <c r="E35" s="343" t="str">
        <f>IF('各会計、関係団体の財政状況及び健全化判断比率'!B8="","",'各会計、関係団体の財政状況及び健全化判断比率'!B8)</f>
        <v>住宅新築資金等貸付事業特別会計</v>
      </c>
      <c r="F35" s="343"/>
      <c r="G35" s="343"/>
      <c r="H35" s="343"/>
      <c r="I35" s="343"/>
      <c r="J35" s="343"/>
      <c r="K35" s="343"/>
      <c r="L35" s="343"/>
      <c r="M35" s="343"/>
      <c r="N35" s="343"/>
      <c r="O35" s="343"/>
      <c r="P35" s="343"/>
      <c r="Q35" s="343"/>
      <c r="R35" s="343"/>
      <c r="S35" s="343"/>
      <c r="T35" s="165"/>
      <c r="U35" s="342">
        <f>IF(W35="","",U34+1)</f>
        <v>5</v>
      </c>
      <c r="V35" s="342"/>
      <c r="W35" s="343" t="str">
        <f>IF('各会計、関係団体の財政状況及び健全化判断比率'!B29="","",'各会計、関係団体の財政状況及び健全化判断比率'!B29)</f>
        <v>国民健康保険事業特別会計</v>
      </c>
      <c r="X35" s="343"/>
      <c r="Y35" s="343"/>
      <c r="Z35" s="343"/>
      <c r="AA35" s="343"/>
      <c r="AB35" s="343"/>
      <c r="AC35" s="343"/>
      <c r="AD35" s="343"/>
      <c r="AE35" s="343"/>
      <c r="AF35" s="343"/>
      <c r="AG35" s="343"/>
      <c r="AH35" s="343"/>
      <c r="AI35" s="343"/>
      <c r="AJ35" s="343"/>
      <c r="AK35" s="343"/>
      <c r="AL35" s="165"/>
      <c r="AM35" s="342">
        <f t="shared" ref="AM35:AM43" si="0">IF(AO35="","",AM34+1)</f>
        <v>9</v>
      </c>
      <c r="AN35" s="342"/>
      <c r="AO35" s="343" t="str">
        <f>IF('各会計、関係団体の財政状況及び健全化判断比率'!B33="","",'各会計、関係団体の財政状況及び健全化判断比率'!B33)</f>
        <v>公共下水道事業会計</v>
      </c>
      <c r="AP35" s="343"/>
      <c r="AQ35" s="343"/>
      <c r="AR35" s="343"/>
      <c r="AS35" s="343"/>
      <c r="AT35" s="343"/>
      <c r="AU35" s="343"/>
      <c r="AV35" s="343"/>
      <c r="AW35" s="343"/>
      <c r="AX35" s="343"/>
      <c r="AY35" s="343"/>
      <c r="AZ35" s="343"/>
      <c r="BA35" s="343"/>
      <c r="BB35" s="343"/>
      <c r="BC35" s="343"/>
      <c r="BD35" s="165"/>
      <c r="BE35" s="342">
        <f t="shared" ref="BE35:BE43" si="1">IF(BG35="","",BE34+1)</f>
        <v>12</v>
      </c>
      <c r="BF35" s="342"/>
      <c r="BG35" s="343" t="str">
        <f>IF('各会計、関係団体の財政状況及び健全化判断比率'!B36="","",'各会計、関係団体の財政状況及び健全化判断比率'!B36)</f>
        <v>戸別合併処理浄化槽整備事業特別会計</v>
      </c>
      <c r="BH35" s="343"/>
      <c r="BI35" s="343"/>
      <c r="BJ35" s="343"/>
      <c r="BK35" s="343"/>
      <c r="BL35" s="343"/>
      <c r="BM35" s="343"/>
      <c r="BN35" s="343"/>
      <c r="BO35" s="343"/>
      <c r="BP35" s="343"/>
      <c r="BQ35" s="343"/>
      <c r="BR35" s="343"/>
      <c r="BS35" s="343"/>
      <c r="BT35" s="343"/>
      <c r="BU35" s="343"/>
      <c r="BV35" s="165"/>
      <c r="BW35" s="342">
        <f t="shared" ref="BW35:BW43" si="2">IF(BY35="","",BW34+1)</f>
        <v>15</v>
      </c>
      <c r="BX35" s="342"/>
      <c r="BY35" s="343" t="str">
        <f>IF('各会計、関係団体の財政状況及び健全化判断比率'!B69="","",'各会計、関係団体の財政状況及び健全化判断比率'!B69)</f>
        <v>宮川福祉施設組合　一般会計</v>
      </c>
      <c r="BZ35" s="343"/>
      <c r="CA35" s="343"/>
      <c r="CB35" s="343"/>
      <c r="CC35" s="343"/>
      <c r="CD35" s="343"/>
      <c r="CE35" s="343"/>
      <c r="CF35" s="343"/>
      <c r="CG35" s="343"/>
      <c r="CH35" s="343"/>
      <c r="CI35" s="343"/>
      <c r="CJ35" s="343"/>
      <c r="CK35" s="343"/>
      <c r="CL35" s="343"/>
      <c r="CM35" s="343"/>
      <c r="CN35" s="165"/>
      <c r="CO35" s="342">
        <f t="shared" ref="CO35:CO43" si="3">IF(CQ35="","",CO34+1)</f>
        <v>25</v>
      </c>
      <c r="CP35" s="342"/>
      <c r="CQ35" s="343" t="str">
        <f>IF('各会計、関係団体の財政状況及び健全化判断比率'!BS8="","",'各会計、関係団体の財政状況及び健全化判断比率'!BS8)</f>
        <v>松阪スポーツ振興研修センター</v>
      </c>
      <c r="CR35" s="343"/>
      <c r="CS35" s="343"/>
      <c r="CT35" s="343"/>
      <c r="CU35" s="343"/>
      <c r="CV35" s="343"/>
      <c r="CW35" s="343"/>
      <c r="CX35" s="343"/>
      <c r="CY35" s="343"/>
      <c r="CZ35" s="343"/>
      <c r="DA35" s="343"/>
      <c r="DB35" s="343"/>
      <c r="DC35" s="343"/>
      <c r="DD35" s="343"/>
      <c r="DE35" s="343"/>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2">
        <f>IF(E36="","",C35+1)</f>
        <v>3</v>
      </c>
      <c r="D36" s="342"/>
      <c r="E36" s="343" t="str">
        <f>IF('各会計、関係団体の財政状況及び健全化判断比率'!B9="","",'各会計、関係団体の財政状況及び健全化判断比率'!B9)</f>
        <v>ケーブルシステム事業特別会計</v>
      </c>
      <c r="F36" s="343"/>
      <c r="G36" s="343"/>
      <c r="H36" s="343"/>
      <c r="I36" s="343"/>
      <c r="J36" s="343"/>
      <c r="K36" s="343"/>
      <c r="L36" s="343"/>
      <c r="M36" s="343"/>
      <c r="N36" s="343"/>
      <c r="O36" s="343"/>
      <c r="P36" s="343"/>
      <c r="Q36" s="343"/>
      <c r="R36" s="343"/>
      <c r="S36" s="343"/>
      <c r="T36" s="165"/>
      <c r="U36" s="342">
        <f t="shared" ref="U36:U43" si="4">IF(W36="","",U35+1)</f>
        <v>6</v>
      </c>
      <c r="V36" s="342"/>
      <c r="W36" s="343" t="str">
        <f>IF('各会計、関係団体の財政状況及び健全化判断比率'!B30="","",'各会計、関係団体の財政状況及び健全化判断比率'!B30)</f>
        <v>介護保険事業特別会計</v>
      </c>
      <c r="X36" s="343"/>
      <c r="Y36" s="343"/>
      <c r="Z36" s="343"/>
      <c r="AA36" s="343"/>
      <c r="AB36" s="343"/>
      <c r="AC36" s="343"/>
      <c r="AD36" s="343"/>
      <c r="AE36" s="343"/>
      <c r="AF36" s="343"/>
      <c r="AG36" s="343"/>
      <c r="AH36" s="343"/>
      <c r="AI36" s="343"/>
      <c r="AJ36" s="343"/>
      <c r="AK36" s="343"/>
      <c r="AL36" s="165"/>
      <c r="AM36" s="342">
        <f t="shared" si="0"/>
        <v>10</v>
      </c>
      <c r="AN36" s="342"/>
      <c r="AO36" s="343" t="str">
        <f>IF('各会計、関係団体の財政状況及び健全化判断比率'!B34="","",'各会計、関係団体の財政状況及び健全化判断比率'!B34)</f>
        <v>松阪市民病院事業会計</v>
      </c>
      <c r="AP36" s="343"/>
      <c r="AQ36" s="343"/>
      <c r="AR36" s="343"/>
      <c r="AS36" s="343"/>
      <c r="AT36" s="343"/>
      <c r="AU36" s="343"/>
      <c r="AV36" s="343"/>
      <c r="AW36" s="343"/>
      <c r="AX36" s="343"/>
      <c r="AY36" s="343"/>
      <c r="AZ36" s="343"/>
      <c r="BA36" s="343"/>
      <c r="BB36" s="343"/>
      <c r="BC36" s="343"/>
      <c r="BD36" s="165"/>
      <c r="BE36" s="342">
        <f t="shared" si="1"/>
        <v>13</v>
      </c>
      <c r="BF36" s="342"/>
      <c r="BG36" s="343" t="str">
        <f>IF('各会計、関係団体の財政状況及び健全化判断比率'!B37="","",'各会計、関係団体の財政状況及び健全化判断比率'!B37)</f>
        <v>農業集落排水事業特別会計</v>
      </c>
      <c r="BH36" s="343"/>
      <c r="BI36" s="343"/>
      <c r="BJ36" s="343"/>
      <c r="BK36" s="343"/>
      <c r="BL36" s="343"/>
      <c r="BM36" s="343"/>
      <c r="BN36" s="343"/>
      <c r="BO36" s="343"/>
      <c r="BP36" s="343"/>
      <c r="BQ36" s="343"/>
      <c r="BR36" s="343"/>
      <c r="BS36" s="343"/>
      <c r="BT36" s="343"/>
      <c r="BU36" s="343"/>
      <c r="BV36" s="165"/>
      <c r="BW36" s="342">
        <f t="shared" si="2"/>
        <v>16</v>
      </c>
      <c r="BX36" s="342"/>
      <c r="BY36" s="343" t="str">
        <f>IF('各会計、関係団体の財政状況及び健全化判断比率'!B70="","",'各会計、関係団体の財政状況及び健全化判断比率'!B70)</f>
        <v>宮川福祉施設組合　介護サービス事業特別会計</v>
      </c>
      <c r="BZ36" s="343"/>
      <c r="CA36" s="343"/>
      <c r="CB36" s="343"/>
      <c r="CC36" s="343"/>
      <c r="CD36" s="343"/>
      <c r="CE36" s="343"/>
      <c r="CF36" s="343"/>
      <c r="CG36" s="343"/>
      <c r="CH36" s="343"/>
      <c r="CI36" s="343"/>
      <c r="CJ36" s="343"/>
      <c r="CK36" s="343"/>
      <c r="CL36" s="343"/>
      <c r="CM36" s="343"/>
      <c r="CN36" s="165"/>
      <c r="CO36" s="342">
        <f t="shared" si="3"/>
        <v>26</v>
      </c>
      <c r="CP36" s="342"/>
      <c r="CQ36" s="343" t="str">
        <f>IF('各会計、関係団体の財政状況及び健全化判断比率'!BS9="","",'各会計、関係団体の財政状況及び健全化判断比率'!BS9)</f>
        <v>松阪街づくり公社</v>
      </c>
      <c r="CR36" s="343"/>
      <c r="CS36" s="343"/>
      <c r="CT36" s="343"/>
      <c r="CU36" s="343"/>
      <c r="CV36" s="343"/>
      <c r="CW36" s="343"/>
      <c r="CX36" s="343"/>
      <c r="CY36" s="343"/>
      <c r="CZ36" s="343"/>
      <c r="DA36" s="343"/>
      <c r="DB36" s="343"/>
      <c r="DC36" s="343"/>
      <c r="DD36" s="343"/>
      <c r="DE36" s="343"/>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2" t="str">
        <f>IF(E37="","",C36+1)</f>
        <v/>
      </c>
      <c r="D37" s="342"/>
      <c r="E37" s="343" t="str">
        <f>IF('各会計、関係団体の財政状況及び健全化判断比率'!B10="","",'各会計、関係団体の財政状況及び健全化判断比率'!B10)</f>
        <v/>
      </c>
      <c r="F37" s="343"/>
      <c r="G37" s="343"/>
      <c r="H37" s="343"/>
      <c r="I37" s="343"/>
      <c r="J37" s="343"/>
      <c r="K37" s="343"/>
      <c r="L37" s="343"/>
      <c r="M37" s="343"/>
      <c r="N37" s="343"/>
      <c r="O37" s="343"/>
      <c r="P37" s="343"/>
      <c r="Q37" s="343"/>
      <c r="R37" s="343"/>
      <c r="S37" s="343"/>
      <c r="T37" s="165"/>
      <c r="U37" s="342">
        <f t="shared" si="4"/>
        <v>7</v>
      </c>
      <c r="V37" s="342"/>
      <c r="W37" s="343" t="str">
        <f>IF('各会計、関係団体の財政状況及び健全化判断比率'!B31="","",'各会計、関係団体の財政状況及び健全化判断比率'!B31)</f>
        <v>後期高齢者医療事業特別会計</v>
      </c>
      <c r="X37" s="343"/>
      <c r="Y37" s="343"/>
      <c r="Z37" s="343"/>
      <c r="AA37" s="343"/>
      <c r="AB37" s="343"/>
      <c r="AC37" s="343"/>
      <c r="AD37" s="343"/>
      <c r="AE37" s="343"/>
      <c r="AF37" s="343"/>
      <c r="AG37" s="343"/>
      <c r="AH37" s="343"/>
      <c r="AI37" s="343"/>
      <c r="AJ37" s="343"/>
      <c r="AK37" s="343"/>
      <c r="AL37" s="165"/>
      <c r="AM37" s="342" t="str">
        <f t="shared" si="0"/>
        <v/>
      </c>
      <c r="AN37" s="342"/>
      <c r="AO37" s="343"/>
      <c r="AP37" s="343"/>
      <c r="AQ37" s="343"/>
      <c r="AR37" s="343"/>
      <c r="AS37" s="343"/>
      <c r="AT37" s="343"/>
      <c r="AU37" s="343"/>
      <c r="AV37" s="343"/>
      <c r="AW37" s="343"/>
      <c r="AX37" s="343"/>
      <c r="AY37" s="343"/>
      <c r="AZ37" s="343"/>
      <c r="BA37" s="343"/>
      <c r="BB37" s="343"/>
      <c r="BC37" s="343"/>
      <c r="BD37" s="165"/>
      <c r="BE37" s="342" t="str">
        <f t="shared" si="1"/>
        <v/>
      </c>
      <c r="BF37" s="342"/>
      <c r="BG37" s="343"/>
      <c r="BH37" s="343"/>
      <c r="BI37" s="343"/>
      <c r="BJ37" s="343"/>
      <c r="BK37" s="343"/>
      <c r="BL37" s="343"/>
      <c r="BM37" s="343"/>
      <c r="BN37" s="343"/>
      <c r="BO37" s="343"/>
      <c r="BP37" s="343"/>
      <c r="BQ37" s="343"/>
      <c r="BR37" s="343"/>
      <c r="BS37" s="343"/>
      <c r="BT37" s="343"/>
      <c r="BU37" s="343"/>
      <c r="BV37" s="165"/>
      <c r="BW37" s="342">
        <f t="shared" si="2"/>
        <v>17</v>
      </c>
      <c r="BX37" s="342"/>
      <c r="BY37" s="343" t="str">
        <f>IF('各会計、関係団体の財政状況及び健全化判断比率'!B71="","",'各会計、関係団体の財政状況及び健全化判断比率'!B71)</f>
        <v>松阪地区広域衛生組合</v>
      </c>
      <c r="BZ37" s="343"/>
      <c r="CA37" s="343"/>
      <c r="CB37" s="343"/>
      <c r="CC37" s="343"/>
      <c r="CD37" s="343"/>
      <c r="CE37" s="343"/>
      <c r="CF37" s="343"/>
      <c r="CG37" s="343"/>
      <c r="CH37" s="343"/>
      <c r="CI37" s="343"/>
      <c r="CJ37" s="343"/>
      <c r="CK37" s="343"/>
      <c r="CL37" s="343"/>
      <c r="CM37" s="343"/>
      <c r="CN37" s="165"/>
      <c r="CO37" s="342">
        <f t="shared" si="3"/>
        <v>27</v>
      </c>
      <c r="CP37" s="342"/>
      <c r="CQ37" s="343" t="str">
        <f>IF('各会計、関係団体の財政状況及び健全化判断比率'!BS10="","",'各会計、関係団体の財政状況及び健全化判断比率'!BS10)</f>
        <v>松阪市土地開発公社</v>
      </c>
      <c r="CR37" s="343"/>
      <c r="CS37" s="343"/>
      <c r="CT37" s="343"/>
      <c r="CU37" s="343"/>
      <c r="CV37" s="343"/>
      <c r="CW37" s="343"/>
      <c r="CX37" s="343"/>
      <c r="CY37" s="343"/>
      <c r="CZ37" s="343"/>
      <c r="DA37" s="343"/>
      <c r="DB37" s="343"/>
      <c r="DC37" s="343"/>
      <c r="DD37" s="343"/>
      <c r="DE37" s="343"/>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c r="A38" s="138"/>
      <c r="B38" s="164"/>
      <c r="C38" s="342" t="str">
        <f t="shared" ref="C38:C43" si="5">IF(E38="","",C37+1)</f>
        <v/>
      </c>
      <c r="D38" s="342"/>
      <c r="E38" s="343" t="str">
        <f>IF('各会計、関係団体の財政状況及び健全化判断比率'!B11="","",'各会計、関係団体の財政状況及び健全化判断比率'!B11)</f>
        <v/>
      </c>
      <c r="F38" s="343"/>
      <c r="G38" s="343"/>
      <c r="H38" s="343"/>
      <c r="I38" s="343"/>
      <c r="J38" s="343"/>
      <c r="K38" s="343"/>
      <c r="L38" s="343"/>
      <c r="M38" s="343"/>
      <c r="N38" s="343"/>
      <c r="O38" s="343"/>
      <c r="P38" s="343"/>
      <c r="Q38" s="343"/>
      <c r="R38" s="343"/>
      <c r="S38" s="343"/>
      <c r="T38" s="165"/>
      <c r="U38" s="342" t="str">
        <f t="shared" si="4"/>
        <v/>
      </c>
      <c r="V38" s="342"/>
      <c r="W38" s="343"/>
      <c r="X38" s="343"/>
      <c r="Y38" s="343"/>
      <c r="Z38" s="343"/>
      <c r="AA38" s="343"/>
      <c r="AB38" s="343"/>
      <c r="AC38" s="343"/>
      <c r="AD38" s="343"/>
      <c r="AE38" s="343"/>
      <c r="AF38" s="343"/>
      <c r="AG38" s="343"/>
      <c r="AH38" s="343"/>
      <c r="AI38" s="343"/>
      <c r="AJ38" s="343"/>
      <c r="AK38" s="343"/>
      <c r="AL38" s="165"/>
      <c r="AM38" s="342" t="str">
        <f t="shared" si="0"/>
        <v/>
      </c>
      <c r="AN38" s="342"/>
      <c r="AO38" s="343"/>
      <c r="AP38" s="343"/>
      <c r="AQ38" s="343"/>
      <c r="AR38" s="343"/>
      <c r="AS38" s="343"/>
      <c r="AT38" s="343"/>
      <c r="AU38" s="343"/>
      <c r="AV38" s="343"/>
      <c r="AW38" s="343"/>
      <c r="AX38" s="343"/>
      <c r="AY38" s="343"/>
      <c r="AZ38" s="343"/>
      <c r="BA38" s="343"/>
      <c r="BB38" s="343"/>
      <c r="BC38" s="343"/>
      <c r="BD38" s="165"/>
      <c r="BE38" s="342" t="str">
        <f t="shared" si="1"/>
        <v/>
      </c>
      <c r="BF38" s="342"/>
      <c r="BG38" s="343"/>
      <c r="BH38" s="343"/>
      <c r="BI38" s="343"/>
      <c r="BJ38" s="343"/>
      <c r="BK38" s="343"/>
      <c r="BL38" s="343"/>
      <c r="BM38" s="343"/>
      <c r="BN38" s="343"/>
      <c r="BO38" s="343"/>
      <c r="BP38" s="343"/>
      <c r="BQ38" s="343"/>
      <c r="BR38" s="343"/>
      <c r="BS38" s="343"/>
      <c r="BT38" s="343"/>
      <c r="BU38" s="343"/>
      <c r="BV38" s="165"/>
      <c r="BW38" s="342">
        <f t="shared" si="2"/>
        <v>18</v>
      </c>
      <c r="BX38" s="342"/>
      <c r="BY38" s="343" t="str">
        <f>IF('各会計、関係団体の財政状況及び健全化判断比率'!B72="","",'各会計、関係団体の財政状況及び健全化判断比率'!B72)</f>
        <v>松阪地区広域消防組合</v>
      </c>
      <c r="BZ38" s="343"/>
      <c r="CA38" s="343"/>
      <c r="CB38" s="343"/>
      <c r="CC38" s="343"/>
      <c r="CD38" s="343"/>
      <c r="CE38" s="343"/>
      <c r="CF38" s="343"/>
      <c r="CG38" s="343"/>
      <c r="CH38" s="343"/>
      <c r="CI38" s="343"/>
      <c r="CJ38" s="343"/>
      <c r="CK38" s="343"/>
      <c r="CL38" s="343"/>
      <c r="CM38" s="343"/>
      <c r="CN38" s="165"/>
      <c r="CO38" s="342">
        <f t="shared" si="3"/>
        <v>28</v>
      </c>
      <c r="CP38" s="342"/>
      <c r="CQ38" s="343" t="str">
        <f>IF('各会計、関係団体の財政状況及び健全化判断比率'!BS11="","",'各会計、関係団体の財政状況及び健全化判断比率'!BS11)</f>
        <v>飯高観光振興公社</v>
      </c>
      <c r="CR38" s="343"/>
      <c r="CS38" s="343"/>
      <c r="CT38" s="343"/>
      <c r="CU38" s="343"/>
      <c r="CV38" s="343"/>
      <c r="CW38" s="343"/>
      <c r="CX38" s="343"/>
      <c r="CY38" s="343"/>
      <c r="CZ38" s="343"/>
      <c r="DA38" s="343"/>
      <c r="DB38" s="343"/>
      <c r="DC38" s="343"/>
      <c r="DD38" s="343"/>
      <c r="DE38" s="343"/>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2" t="str">
        <f t="shared" si="5"/>
        <v/>
      </c>
      <c r="D39" s="342"/>
      <c r="E39" s="343" t="str">
        <f>IF('各会計、関係団体の財政状況及び健全化判断比率'!B12="","",'各会計、関係団体の財政状況及び健全化判断比率'!B12)</f>
        <v/>
      </c>
      <c r="F39" s="343"/>
      <c r="G39" s="343"/>
      <c r="H39" s="343"/>
      <c r="I39" s="343"/>
      <c r="J39" s="343"/>
      <c r="K39" s="343"/>
      <c r="L39" s="343"/>
      <c r="M39" s="343"/>
      <c r="N39" s="343"/>
      <c r="O39" s="343"/>
      <c r="P39" s="343"/>
      <c r="Q39" s="343"/>
      <c r="R39" s="343"/>
      <c r="S39" s="343"/>
      <c r="T39" s="165"/>
      <c r="U39" s="342" t="str">
        <f t="shared" si="4"/>
        <v/>
      </c>
      <c r="V39" s="342"/>
      <c r="W39" s="343"/>
      <c r="X39" s="343"/>
      <c r="Y39" s="343"/>
      <c r="Z39" s="343"/>
      <c r="AA39" s="343"/>
      <c r="AB39" s="343"/>
      <c r="AC39" s="343"/>
      <c r="AD39" s="343"/>
      <c r="AE39" s="343"/>
      <c r="AF39" s="343"/>
      <c r="AG39" s="343"/>
      <c r="AH39" s="343"/>
      <c r="AI39" s="343"/>
      <c r="AJ39" s="343"/>
      <c r="AK39" s="343"/>
      <c r="AL39" s="165"/>
      <c r="AM39" s="342" t="str">
        <f t="shared" si="0"/>
        <v/>
      </c>
      <c r="AN39" s="342"/>
      <c r="AO39" s="343"/>
      <c r="AP39" s="343"/>
      <c r="AQ39" s="343"/>
      <c r="AR39" s="343"/>
      <c r="AS39" s="343"/>
      <c r="AT39" s="343"/>
      <c r="AU39" s="343"/>
      <c r="AV39" s="343"/>
      <c r="AW39" s="343"/>
      <c r="AX39" s="343"/>
      <c r="AY39" s="343"/>
      <c r="AZ39" s="343"/>
      <c r="BA39" s="343"/>
      <c r="BB39" s="343"/>
      <c r="BC39" s="343"/>
      <c r="BD39" s="165"/>
      <c r="BE39" s="342" t="str">
        <f t="shared" si="1"/>
        <v/>
      </c>
      <c r="BF39" s="342"/>
      <c r="BG39" s="343"/>
      <c r="BH39" s="343"/>
      <c r="BI39" s="343"/>
      <c r="BJ39" s="343"/>
      <c r="BK39" s="343"/>
      <c r="BL39" s="343"/>
      <c r="BM39" s="343"/>
      <c r="BN39" s="343"/>
      <c r="BO39" s="343"/>
      <c r="BP39" s="343"/>
      <c r="BQ39" s="343"/>
      <c r="BR39" s="343"/>
      <c r="BS39" s="343"/>
      <c r="BT39" s="343"/>
      <c r="BU39" s="343"/>
      <c r="BV39" s="165"/>
      <c r="BW39" s="342">
        <f t="shared" si="2"/>
        <v>19</v>
      </c>
      <c r="BX39" s="342"/>
      <c r="BY39" s="343" t="str">
        <f>IF('各会計、関係団体の財政状況及び健全化判断比率'!B73="","",'各会計、関係団体の財政状況及び健全化判断比率'!B73)</f>
        <v>松阪飯多農業共済事務組合</v>
      </c>
      <c r="BZ39" s="343"/>
      <c r="CA39" s="343"/>
      <c r="CB39" s="343"/>
      <c r="CC39" s="343"/>
      <c r="CD39" s="343"/>
      <c r="CE39" s="343"/>
      <c r="CF39" s="343"/>
      <c r="CG39" s="343"/>
      <c r="CH39" s="343"/>
      <c r="CI39" s="343"/>
      <c r="CJ39" s="343"/>
      <c r="CK39" s="343"/>
      <c r="CL39" s="343"/>
      <c r="CM39" s="343"/>
      <c r="CN39" s="165"/>
      <c r="CO39" s="342">
        <f t="shared" si="3"/>
        <v>29</v>
      </c>
      <c r="CP39" s="342"/>
      <c r="CQ39" s="343" t="str">
        <f>IF('各会計、関係団体の財政状況及び健全化判断比率'!BS12="","",'各会計、関係団体の財政状況及び健全化判断比率'!BS12)</f>
        <v>飯高駅</v>
      </c>
      <c r="CR39" s="343"/>
      <c r="CS39" s="343"/>
      <c r="CT39" s="343"/>
      <c r="CU39" s="343"/>
      <c r="CV39" s="343"/>
      <c r="CW39" s="343"/>
      <c r="CX39" s="343"/>
      <c r="CY39" s="343"/>
      <c r="CZ39" s="343"/>
      <c r="DA39" s="343"/>
      <c r="DB39" s="343"/>
      <c r="DC39" s="343"/>
      <c r="DD39" s="343"/>
      <c r="DE39" s="343"/>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2" t="str">
        <f t="shared" si="5"/>
        <v/>
      </c>
      <c r="D40" s="342"/>
      <c r="E40" s="343" t="str">
        <f>IF('各会計、関係団体の財政状況及び健全化判断比率'!B13="","",'各会計、関係団体の財政状況及び健全化判断比率'!B13)</f>
        <v/>
      </c>
      <c r="F40" s="343"/>
      <c r="G40" s="343"/>
      <c r="H40" s="343"/>
      <c r="I40" s="343"/>
      <c r="J40" s="343"/>
      <c r="K40" s="343"/>
      <c r="L40" s="343"/>
      <c r="M40" s="343"/>
      <c r="N40" s="343"/>
      <c r="O40" s="343"/>
      <c r="P40" s="343"/>
      <c r="Q40" s="343"/>
      <c r="R40" s="343"/>
      <c r="S40" s="343"/>
      <c r="T40" s="165"/>
      <c r="U40" s="342" t="str">
        <f t="shared" si="4"/>
        <v/>
      </c>
      <c r="V40" s="342"/>
      <c r="W40" s="343"/>
      <c r="X40" s="343"/>
      <c r="Y40" s="343"/>
      <c r="Z40" s="343"/>
      <c r="AA40" s="343"/>
      <c r="AB40" s="343"/>
      <c r="AC40" s="343"/>
      <c r="AD40" s="343"/>
      <c r="AE40" s="343"/>
      <c r="AF40" s="343"/>
      <c r="AG40" s="343"/>
      <c r="AH40" s="343"/>
      <c r="AI40" s="343"/>
      <c r="AJ40" s="343"/>
      <c r="AK40" s="343"/>
      <c r="AL40" s="165"/>
      <c r="AM40" s="342" t="str">
        <f t="shared" si="0"/>
        <v/>
      </c>
      <c r="AN40" s="342"/>
      <c r="AO40" s="343"/>
      <c r="AP40" s="343"/>
      <c r="AQ40" s="343"/>
      <c r="AR40" s="343"/>
      <c r="AS40" s="343"/>
      <c r="AT40" s="343"/>
      <c r="AU40" s="343"/>
      <c r="AV40" s="343"/>
      <c r="AW40" s="343"/>
      <c r="AX40" s="343"/>
      <c r="AY40" s="343"/>
      <c r="AZ40" s="343"/>
      <c r="BA40" s="343"/>
      <c r="BB40" s="343"/>
      <c r="BC40" s="343"/>
      <c r="BD40" s="165"/>
      <c r="BE40" s="342" t="str">
        <f t="shared" si="1"/>
        <v/>
      </c>
      <c r="BF40" s="342"/>
      <c r="BG40" s="343"/>
      <c r="BH40" s="343"/>
      <c r="BI40" s="343"/>
      <c r="BJ40" s="343"/>
      <c r="BK40" s="343"/>
      <c r="BL40" s="343"/>
      <c r="BM40" s="343"/>
      <c r="BN40" s="343"/>
      <c r="BO40" s="343"/>
      <c r="BP40" s="343"/>
      <c r="BQ40" s="343"/>
      <c r="BR40" s="343"/>
      <c r="BS40" s="343"/>
      <c r="BT40" s="343"/>
      <c r="BU40" s="343"/>
      <c r="BV40" s="165"/>
      <c r="BW40" s="342">
        <f t="shared" si="2"/>
        <v>20</v>
      </c>
      <c r="BX40" s="342"/>
      <c r="BY40" s="343" t="str">
        <f>IF('各会計、関係団体の財政状況及び健全化判断比率'!B74="","",'各会計、関係団体の財政状況及び健全化判断比率'!B74)</f>
        <v>三重県市町総合事務組合　一般会計</v>
      </c>
      <c r="BZ40" s="343"/>
      <c r="CA40" s="343"/>
      <c r="CB40" s="343"/>
      <c r="CC40" s="343"/>
      <c r="CD40" s="343"/>
      <c r="CE40" s="343"/>
      <c r="CF40" s="343"/>
      <c r="CG40" s="343"/>
      <c r="CH40" s="343"/>
      <c r="CI40" s="343"/>
      <c r="CJ40" s="343"/>
      <c r="CK40" s="343"/>
      <c r="CL40" s="343"/>
      <c r="CM40" s="343"/>
      <c r="CN40" s="165"/>
      <c r="CO40" s="342" t="str">
        <f t="shared" si="3"/>
        <v/>
      </c>
      <c r="CP40" s="342"/>
      <c r="CQ40" s="343" t="str">
        <f>IF('各会計、関係団体の財政状況及び健全化判断比率'!BS13="","",'各会計、関係団体の財政状況及び健全化判断比率'!BS13)</f>
        <v/>
      </c>
      <c r="CR40" s="343"/>
      <c r="CS40" s="343"/>
      <c r="CT40" s="343"/>
      <c r="CU40" s="343"/>
      <c r="CV40" s="343"/>
      <c r="CW40" s="343"/>
      <c r="CX40" s="343"/>
      <c r="CY40" s="343"/>
      <c r="CZ40" s="343"/>
      <c r="DA40" s="343"/>
      <c r="DB40" s="343"/>
      <c r="DC40" s="343"/>
      <c r="DD40" s="343"/>
      <c r="DE40" s="343"/>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2" t="str">
        <f t="shared" si="5"/>
        <v/>
      </c>
      <c r="D41" s="342"/>
      <c r="E41" s="343" t="str">
        <f>IF('各会計、関係団体の財政状況及び健全化判断比率'!B14="","",'各会計、関係団体の財政状況及び健全化判断比率'!B14)</f>
        <v/>
      </c>
      <c r="F41" s="343"/>
      <c r="G41" s="343"/>
      <c r="H41" s="343"/>
      <c r="I41" s="343"/>
      <c r="J41" s="343"/>
      <c r="K41" s="343"/>
      <c r="L41" s="343"/>
      <c r="M41" s="343"/>
      <c r="N41" s="343"/>
      <c r="O41" s="343"/>
      <c r="P41" s="343"/>
      <c r="Q41" s="343"/>
      <c r="R41" s="343"/>
      <c r="S41" s="343"/>
      <c r="T41" s="165"/>
      <c r="U41" s="342" t="str">
        <f t="shared" si="4"/>
        <v/>
      </c>
      <c r="V41" s="342"/>
      <c r="W41" s="343"/>
      <c r="X41" s="343"/>
      <c r="Y41" s="343"/>
      <c r="Z41" s="343"/>
      <c r="AA41" s="343"/>
      <c r="AB41" s="343"/>
      <c r="AC41" s="343"/>
      <c r="AD41" s="343"/>
      <c r="AE41" s="343"/>
      <c r="AF41" s="343"/>
      <c r="AG41" s="343"/>
      <c r="AH41" s="343"/>
      <c r="AI41" s="343"/>
      <c r="AJ41" s="343"/>
      <c r="AK41" s="343"/>
      <c r="AL41" s="165"/>
      <c r="AM41" s="342" t="str">
        <f t="shared" si="0"/>
        <v/>
      </c>
      <c r="AN41" s="342"/>
      <c r="AO41" s="343"/>
      <c r="AP41" s="343"/>
      <c r="AQ41" s="343"/>
      <c r="AR41" s="343"/>
      <c r="AS41" s="343"/>
      <c r="AT41" s="343"/>
      <c r="AU41" s="343"/>
      <c r="AV41" s="343"/>
      <c r="AW41" s="343"/>
      <c r="AX41" s="343"/>
      <c r="AY41" s="343"/>
      <c r="AZ41" s="343"/>
      <c r="BA41" s="343"/>
      <c r="BB41" s="343"/>
      <c r="BC41" s="343"/>
      <c r="BD41" s="165"/>
      <c r="BE41" s="342" t="str">
        <f t="shared" si="1"/>
        <v/>
      </c>
      <c r="BF41" s="342"/>
      <c r="BG41" s="343"/>
      <c r="BH41" s="343"/>
      <c r="BI41" s="343"/>
      <c r="BJ41" s="343"/>
      <c r="BK41" s="343"/>
      <c r="BL41" s="343"/>
      <c r="BM41" s="343"/>
      <c r="BN41" s="343"/>
      <c r="BO41" s="343"/>
      <c r="BP41" s="343"/>
      <c r="BQ41" s="343"/>
      <c r="BR41" s="343"/>
      <c r="BS41" s="343"/>
      <c r="BT41" s="343"/>
      <c r="BU41" s="343"/>
      <c r="BV41" s="165"/>
      <c r="BW41" s="342">
        <f t="shared" si="2"/>
        <v>21</v>
      </c>
      <c r="BX41" s="342"/>
      <c r="BY41" s="343" t="str">
        <f>IF('各会計、関係団体の財政状況及び健全化判断比率'!B75="","",'各会計、関係団体の財政状況及び健全化判断比率'!B75)</f>
        <v>三重県市町総合事務組合　共用デジタル地図特別会計</v>
      </c>
      <c r="BZ41" s="343"/>
      <c r="CA41" s="343"/>
      <c r="CB41" s="343"/>
      <c r="CC41" s="343"/>
      <c r="CD41" s="343"/>
      <c r="CE41" s="343"/>
      <c r="CF41" s="343"/>
      <c r="CG41" s="343"/>
      <c r="CH41" s="343"/>
      <c r="CI41" s="343"/>
      <c r="CJ41" s="343"/>
      <c r="CK41" s="343"/>
      <c r="CL41" s="343"/>
      <c r="CM41" s="343"/>
      <c r="CN41" s="165"/>
      <c r="CO41" s="342" t="str">
        <f t="shared" si="3"/>
        <v/>
      </c>
      <c r="CP41" s="342"/>
      <c r="CQ41" s="343" t="str">
        <f>IF('各会計、関係団体の財政状況及び健全化判断比率'!BS14="","",'各会計、関係団体の財政状況及び健全化判断比率'!BS14)</f>
        <v/>
      </c>
      <c r="CR41" s="343"/>
      <c r="CS41" s="343"/>
      <c r="CT41" s="343"/>
      <c r="CU41" s="343"/>
      <c r="CV41" s="343"/>
      <c r="CW41" s="343"/>
      <c r="CX41" s="343"/>
      <c r="CY41" s="343"/>
      <c r="CZ41" s="343"/>
      <c r="DA41" s="343"/>
      <c r="DB41" s="343"/>
      <c r="DC41" s="343"/>
      <c r="DD41" s="343"/>
      <c r="DE41" s="343"/>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2" t="str">
        <f t="shared" si="5"/>
        <v/>
      </c>
      <c r="D42" s="342"/>
      <c r="E42" s="343" t="str">
        <f>IF('各会計、関係団体の財政状況及び健全化判断比率'!B15="","",'各会計、関係団体の財政状況及び健全化判断比率'!B15)</f>
        <v/>
      </c>
      <c r="F42" s="343"/>
      <c r="G42" s="343"/>
      <c r="H42" s="343"/>
      <c r="I42" s="343"/>
      <c r="J42" s="343"/>
      <c r="K42" s="343"/>
      <c r="L42" s="343"/>
      <c r="M42" s="343"/>
      <c r="N42" s="343"/>
      <c r="O42" s="343"/>
      <c r="P42" s="343"/>
      <c r="Q42" s="343"/>
      <c r="R42" s="343"/>
      <c r="S42" s="343"/>
      <c r="T42" s="165"/>
      <c r="U42" s="342" t="str">
        <f t="shared" si="4"/>
        <v/>
      </c>
      <c r="V42" s="342"/>
      <c r="W42" s="343"/>
      <c r="X42" s="343"/>
      <c r="Y42" s="343"/>
      <c r="Z42" s="343"/>
      <c r="AA42" s="343"/>
      <c r="AB42" s="343"/>
      <c r="AC42" s="343"/>
      <c r="AD42" s="343"/>
      <c r="AE42" s="343"/>
      <c r="AF42" s="343"/>
      <c r="AG42" s="343"/>
      <c r="AH42" s="343"/>
      <c r="AI42" s="343"/>
      <c r="AJ42" s="343"/>
      <c r="AK42" s="343"/>
      <c r="AL42" s="165"/>
      <c r="AM42" s="342" t="str">
        <f t="shared" si="0"/>
        <v/>
      </c>
      <c r="AN42" s="342"/>
      <c r="AO42" s="343"/>
      <c r="AP42" s="343"/>
      <c r="AQ42" s="343"/>
      <c r="AR42" s="343"/>
      <c r="AS42" s="343"/>
      <c r="AT42" s="343"/>
      <c r="AU42" s="343"/>
      <c r="AV42" s="343"/>
      <c r="AW42" s="343"/>
      <c r="AX42" s="343"/>
      <c r="AY42" s="343"/>
      <c r="AZ42" s="343"/>
      <c r="BA42" s="343"/>
      <c r="BB42" s="343"/>
      <c r="BC42" s="343"/>
      <c r="BD42" s="165"/>
      <c r="BE42" s="342" t="str">
        <f t="shared" si="1"/>
        <v/>
      </c>
      <c r="BF42" s="342"/>
      <c r="BG42" s="343"/>
      <c r="BH42" s="343"/>
      <c r="BI42" s="343"/>
      <c r="BJ42" s="343"/>
      <c r="BK42" s="343"/>
      <c r="BL42" s="343"/>
      <c r="BM42" s="343"/>
      <c r="BN42" s="343"/>
      <c r="BO42" s="343"/>
      <c r="BP42" s="343"/>
      <c r="BQ42" s="343"/>
      <c r="BR42" s="343"/>
      <c r="BS42" s="343"/>
      <c r="BT42" s="343"/>
      <c r="BU42" s="343"/>
      <c r="BV42" s="165"/>
      <c r="BW42" s="342">
        <f t="shared" si="2"/>
        <v>22</v>
      </c>
      <c r="BX42" s="342"/>
      <c r="BY42" s="343" t="str">
        <f>IF('各会計、関係団体の財政状況及び健全化判断比率'!B76="","",'各会計、関係団体の財政状況及び健全化判断比率'!B76)</f>
        <v>三重県市町総合事務組合　公平委員会会計</v>
      </c>
      <c r="BZ42" s="343"/>
      <c r="CA42" s="343"/>
      <c r="CB42" s="343"/>
      <c r="CC42" s="343"/>
      <c r="CD42" s="343"/>
      <c r="CE42" s="343"/>
      <c r="CF42" s="343"/>
      <c r="CG42" s="343"/>
      <c r="CH42" s="343"/>
      <c r="CI42" s="343"/>
      <c r="CJ42" s="343"/>
      <c r="CK42" s="343"/>
      <c r="CL42" s="343"/>
      <c r="CM42" s="343"/>
      <c r="CN42" s="165"/>
      <c r="CO42" s="342" t="str">
        <f t="shared" si="3"/>
        <v/>
      </c>
      <c r="CP42" s="342"/>
      <c r="CQ42" s="343" t="str">
        <f>IF('各会計、関係団体の財政状況及び健全化判断比率'!BS15="","",'各会計、関係団体の財政状況及び健全化判断比率'!BS15)</f>
        <v/>
      </c>
      <c r="CR42" s="343"/>
      <c r="CS42" s="343"/>
      <c r="CT42" s="343"/>
      <c r="CU42" s="343"/>
      <c r="CV42" s="343"/>
      <c r="CW42" s="343"/>
      <c r="CX42" s="343"/>
      <c r="CY42" s="343"/>
      <c r="CZ42" s="343"/>
      <c r="DA42" s="343"/>
      <c r="DB42" s="343"/>
      <c r="DC42" s="343"/>
      <c r="DD42" s="343"/>
      <c r="DE42" s="343"/>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2" t="str">
        <f t="shared" si="5"/>
        <v/>
      </c>
      <c r="D43" s="342"/>
      <c r="E43" s="343" t="str">
        <f>IF('各会計、関係団体の財政状況及び健全化判断比率'!B16="","",'各会計、関係団体の財政状況及び健全化判断比率'!B16)</f>
        <v/>
      </c>
      <c r="F43" s="343"/>
      <c r="G43" s="343"/>
      <c r="H43" s="343"/>
      <c r="I43" s="343"/>
      <c r="J43" s="343"/>
      <c r="K43" s="343"/>
      <c r="L43" s="343"/>
      <c r="M43" s="343"/>
      <c r="N43" s="343"/>
      <c r="O43" s="343"/>
      <c r="P43" s="343"/>
      <c r="Q43" s="343"/>
      <c r="R43" s="343"/>
      <c r="S43" s="343"/>
      <c r="T43" s="165"/>
      <c r="U43" s="342" t="str">
        <f t="shared" si="4"/>
        <v/>
      </c>
      <c r="V43" s="342"/>
      <c r="W43" s="343"/>
      <c r="X43" s="343"/>
      <c r="Y43" s="343"/>
      <c r="Z43" s="343"/>
      <c r="AA43" s="343"/>
      <c r="AB43" s="343"/>
      <c r="AC43" s="343"/>
      <c r="AD43" s="343"/>
      <c r="AE43" s="343"/>
      <c r="AF43" s="343"/>
      <c r="AG43" s="343"/>
      <c r="AH43" s="343"/>
      <c r="AI43" s="343"/>
      <c r="AJ43" s="343"/>
      <c r="AK43" s="343"/>
      <c r="AL43" s="165"/>
      <c r="AM43" s="342" t="str">
        <f t="shared" si="0"/>
        <v/>
      </c>
      <c r="AN43" s="342"/>
      <c r="AO43" s="343"/>
      <c r="AP43" s="343"/>
      <c r="AQ43" s="343"/>
      <c r="AR43" s="343"/>
      <c r="AS43" s="343"/>
      <c r="AT43" s="343"/>
      <c r="AU43" s="343"/>
      <c r="AV43" s="343"/>
      <c r="AW43" s="343"/>
      <c r="AX43" s="343"/>
      <c r="AY43" s="343"/>
      <c r="AZ43" s="343"/>
      <c r="BA43" s="343"/>
      <c r="BB43" s="343"/>
      <c r="BC43" s="343"/>
      <c r="BD43" s="165"/>
      <c r="BE43" s="342" t="str">
        <f t="shared" si="1"/>
        <v/>
      </c>
      <c r="BF43" s="342"/>
      <c r="BG43" s="343"/>
      <c r="BH43" s="343"/>
      <c r="BI43" s="343"/>
      <c r="BJ43" s="343"/>
      <c r="BK43" s="343"/>
      <c r="BL43" s="343"/>
      <c r="BM43" s="343"/>
      <c r="BN43" s="343"/>
      <c r="BO43" s="343"/>
      <c r="BP43" s="343"/>
      <c r="BQ43" s="343"/>
      <c r="BR43" s="343"/>
      <c r="BS43" s="343"/>
      <c r="BT43" s="343"/>
      <c r="BU43" s="343"/>
      <c r="BV43" s="165"/>
      <c r="BW43" s="342">
        <f t="shared" si="2"/>
        <v>23</v>
      </c>
      <c r="BX43" s="342"/>
      <c r="BY43" s="343" t="str">
        <f>IF('各会計、関係団体の財政状況及び健全化判断比率'!B77="","",'各会計、関係団体の財政状況及び健全化判断比率'!B77)</f>
        <v>三重県市町総合事務組合　消防救急無線特別会計</v>
      </c>
      <c r="BZ43" s="343"/>
      <c r="CA43" s="343"/>
      <c r="CB43" s="343"/>
      <c r="CC43" s="343"/>
      <c r="CD43" s="343"/>
      <c r="CE43" s="343"/>
      <c r="CF43" s="343"/>
      <c r="CG43" s="343"/>
      <c r="CH43" s="343"/>
      <c r="CI43" s="343"/>
      <c r="CJ43" s="343"/>
      <c r="CK43" s="343"/>
      <c r="CL43" s="343"/>
      <c r="CM43" s="343"/>
      <c r="CN43" s="165"/>
      <c r="CO43" s="342" t="str">
        <f t="shared" si="3"/>
        <v/>
      </c>
      <c r="CP43" s="342"/>
      <c r="CQ43" s="343" t="str">
        <f>IF('各会計、関係団体の財政状況及び健全化判断比率'!BS16="","",'各会計、関係団体の財政状況及び健全化判断比率'!BS16)</f>
        <v/>
      </c>
      <c r="CR43" s="343"/>
      <c r="CS43" s="343"/>
      <c r="CT43" s="343"/>
      <c r="CU43" s="343"/>
      <c r="CV43" s="343"/>
      <c r="CW43" s="343"/>
      <c r="CX43" s="343"/>
      <c r="CY43" s="343"/>
      <c r="CZ43" s="343"/>
      <c r="DA43" s="343"/>
      <c r="DB43" s="343"/>
      <c r="DC43" s="343"/>
      <c r="DD43" s="343"/>
      <c r="DE43" s="343"/>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AM5:AT5"/>
    <mergeCell ref="AU5:AX5"/>
    <mergeCell ref="AY5:BM5"/>
    <mergeCell ref="BN5:BU5"/>
    <mergeCell ref="B6:K8"/>
    <mergeCell ref="L6:V8"/>
    <mergeCell ref="W6:AB8"/>
    <mergeCell ref="AC6:AL8"/>
    <mergeCell ref="AM6:AT6"/>
    <mergeCell ref="AU6:AX6"/>
    <mergeCell ref="AY6:BM6"/>
    <mergeCell ref="BN6:BU6"/>
    <mergeCell ref="CD7:CS7"/>
    <mergeCell ref="BV5:CC5"/>
    <mergeCell ref="CD5:CS5"/>
    <mergeCell ref="DB8:DI8"/>
    <mergeCell ref="BV6:CC6"/>
    <mergeCell ref="CD6:CS6"/>
    <mergeCell ref="CT6:DA6"/>
    <mergeCell ref="DB6:DI6"/>
    <mergeCell ref="AM7:AT7"/>
    <mergeCell ref="AU7:AX7"/>
    <mergeCell ref="AY7:BM7"/>
    <mergeCell ref="BN7:BU7"/>
    <mergeCell ref="BV7:CC7"/>
    <mergeCell ref="DB9:DI9"/>
    <mergeCell ref="CT7:DA7"/>
    <mergeCell ref="DB7:DI7"/>
    <mergeCell ref="AM8:AT8"/>
    <mergeCell ref="AU8:AX8"/>
    <mergeCell ref="AY8:BM8"/>
    <mergeCell ref="BN8:BU8"/>
    <mergeCell ref="BV8:CC8"/>
    <mergeCell ref="CD8:CS8"/>
    <mergeCell ref="CT8:DA8"/>
    <mergeCell ref="AY9:BM9"/>
    <mergeCell ref="BN9:BU9"/>
    <mergeCell ref="BV9:CC9"/>
    <mergeCell ref="CD9:CS9"/>
    <mergeCell ref="CT9:DA9"/>
    <mergeCell ref="BV11:CC11"/>
    <mergeCell ref="B9:K11"/>
    <mergeCell ref="L9:Q9"/>
    <mergeCell ref="R9:V9"/>
    <mergeCell ref="W9:AL11"/>
    <mergeCell ref="AM9:AT9"/>
    <mergeCell ref="AU9:AX9"/>
    <mergeCell ref="L10:Q10"/>
    <mergeCell ref="R10:V10"/>
    <mergeCell ref="AM10:AT10"/>
    <mergeCell ref="AY10:BM10"/>
    <mergeCell ref="BN10:BU10"/>
    <mergeCell ref="BV10:CC10"/>
    <mergeCell ref="L11:Q11"/>
    <mergeCell ref="R11:V11"/>
    <mergeCell ref="AM11:AT11"/>
    <mergeCell ref="AU11:AX11"/>
    <mergeCell ref="AY11:BM11"/>
    <mergeCell ref="BN11:BU11"/>
    <mergeCell ref="AU10:AX10"/>
    <mergeCell ref="CD11:CS11"/>
    <mergeCell ref="CT11:DA11"/>
    <mergeCell ref="DB11:DI11"/>
    <mergeCell ref="B12:K17"/>
    <mergeCell ref="L12:Q12"/>
    <mergeCell ref="R12:V12"/>
    <mergeCell ref="W12:AB12"/>
    <mergeCell ref="AC12:AG12"/>
    <mergeCell ref="AH12:AL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M12:AT12"/>
    <mergeCell ref="AY13:BM13"/>
    <mergeCell ref="BN13:BU13"/>
    <mergeCell ref="CD14:CS14"/>
    <mergeCell ref="CT14:DA14"/>
    <mergeCell ref="DB14:DI14"/>
    <mergeCell ref="AU12:AX12"/>
    <mergeCell ref="AY12:BM12"/>
    <mergeCell ref="BN12:BU12"/>
    <mergeCell ref="BV12:CC12"/>
    <mergeCell ref="CD12:CS12"/>
    <mergeCell ref="BV13:CC13"/>
    <mergeCell ref="CT12:DA12"/>
    <mergeCell ref="CD13:CS13"/>
    <mergeCell ref="CT13:DA13"/>
    <mergeCell ref="DB13:DI13"/>
    <mergeCell ref="BN14:BU14"/>
    <mergeCell ref="AY14:BM14"/>
    <mergeCell ref="BV14:CC14"/>
    <mergeCell ref="L16:Q16"/>
    <mergeCell ref="R16:V16"/>
    <mergeCell ref="AC16:AG16"/>
    <mergeCell ref="AH16:AL16"/>
    <mergeCell ref="AM16:AT16"/>
    <mergeCell ref="M15:Q15"/>
    <mergeCell ref="R15:V15"/>
    <mergeCell ref="W15:AB16"/>
    <mergeCell ref="AC15:AG15"/>
    <mergeCell ref="AH15:AL15"/>
    <mergeCell ref="AM15:AT15"/>
    <mergeCell ref="AY18:BM18"/>
    <mergeCell ref="BN18:BU18"/>
    <mergeCell ref="BV18:CC18"/>
    <mergeCell ref="CE18:CS19"/>
    <mergeCell ref="CT18:DA19"/>
    <mergeCell ref="AY19:BM19"/>
    <mergeCell ref="BN19:BU19"/>
    <mergeCell ref="AU15:AX15"/>
    <mergeCell ref="AY15:BM15"/>
    <mergeCell ref="BN15:BU15"/>
    <mergeCell ref="BV15:CC15"/>
    <mergeCell ref="CD15:CS15"/>
    <mergeCell ref="AC18:AG18"/>
    <mergeCell ref="AH18:AL18"/>
    <mergeCell ref="AM18:AT18"/>
    <mergeCell ref="AU18:AX18"/>
    <mergeCell ref="B19:K19"/>
    <mergeCell ref="L19:V19"/>
    <mergeCell ref="AU19:AX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20:BM20"/>
    <mergeCell ref="BN20:BU20"/>
    <mergeCell ref="BV20:CC20"/>
    <mergeCell ref="CE20:CS21"/>
    <mergeCell ref="CT20:DA21"/>
    <mergeCell ref="DB20:DI21"/>
    <mergeCell ref="B21:AX21"/>
    <mergeCell ref="AY21:BM21"/>
    <mergeCell ref="BN21:BU21"/>
    <mergeCell ref="BV21:CC21"/>
    <mergeCell ref="B20:K20"/>
    <mergeCell ref="L20:V20"/>
    <mergeCell ref="AC20:AG20"/>
    <mergeCell ref="AH20:AL20"/>
    <mergeCell ref="AM20:AT20"/>
    <mergeCell ref="AU20:AX20"/>
    <mergeCell ref="W19:AB20"/>
    <mergeCell ref="AC19:AG19"/>
    <mergeCell ref="AH19:AL19"/>
    <mergeCell ref="AM19:AT19"/>
    <mergeCell ref="BV19:CC19"/>
    <mergeCell ref="DB18:DI19"/>
    <mergeCell ref="B18:K18"/>
    <mergeCell ref="L18:V18"/>
    <mergeCell ref="B22:D30"/>
    <mergeCell ref="E22:K23"/>
    <mergeCell ref="L22:P23"/>
    <mergeCell ref="Q22:V23"/>
    <mergeCell ref="W22:Y30"/>
    <mergeCell ref="Z22:AG23"/>
    <mergeCell ref="E24:K24"/>
    <mergeCell ref="L24:P24"/>
    <mergeCell ref="Q24:V24"/>
    <mergeCell ref="Z24:AG24"/>
    <mergeCell ref="E26:K26"/>
    <mergeCell ref="L26:P26"/>
    <mergeCell ref="Q26:V26"/>
    <mergeCell ref="Z26:AG26"/>
    <mergeCell ref="L30:P30"/>
    <mergeCell ref="Q30:V30"/>
    <mergeCell ref="Z30:AG30"/>
    <mergeCell ref="E29:K29"/>
    <mergeCell ref="L29:P29"/>
    <mergeCell ref="Q29:V29"/>
    <mergeCell ref="Z29:AG29"/>
    <mergeCell ref="E28:K28"/>
    <mergeCell ref="L28:P28"/>
    <mergeCell ref="Q28:V28"/>
    <mergeCell ref="BV22:CC22"/>
    <mergeCell ref="CE22:CS23"/>
    <mergeCell ref="CT22:DA23"/>
    <mergeCell ref="DB22:DI23"/>
    <mergeCell ref="AY23:BM23"/>
    <mergeCell ref="BN23:BU23"/>
    <mergeCell ref="BV23:CC23"/>
    <mergeCell ref="AH22:AL23"/>
    <mergeCell ref="AM22:AR23"/>
    <mergeCell ref="AS22:AX23"/>
    <mergeCell ref="AY22:BM22"/>
    <mergeCell ref="BN22:BU22"/>
    <mergeCell ref="DB26:DI27"/>
    <mergeCell ref="AH24:AL24"/>
    <mergeCell ref="AM24:AR24"/>
    <mergeCell ref="AS24:AX24"/>
    <mergeCell ref="AY24:BM24"/>
    <mergeCell ref="BN24:BU24"/>
    <mergeCell ref="BV26:CC26"/>
    <mergeCell ref="CE26:CS27"/>
    <mergeCell ref="CT26:DA27"/>
    <mergeCell ref="DB24:DI25"/>
    <mergeCell ref="E25:K25"/>
    <mergeCell ref="L25:P25"/>
    <mergeCell ref="Q25:V25"/>
    <mergeCell ref="Z25:AG25"/>
    <mergeCell ref="AH25:AL25"/>
    <mergeCell ref="AM25:AR25"/>
    <mergeCell ref="AS25:AX25"/>
    <mergeCell ref="AY25:BM25"/>
    <mergeCell ref="BN25:BU25"/>
    <mergeCell ref="BV24:CC24"/>
    <mergeCell ref="CE24:CS25"/>
    <mergeCell ref="CT24:DA25"/>
    <mergeCell ref="BV25:CC25"/>
    <mergeCell ref="Z28:AG28"/>
    <mergeCell ref="AH28:AL28"/>
    <mergeCell ref="AM28:AR28"/>
    <mergeCell ref="AY28:BB30"/>
    <mergeCell ref="BC28:BM28"/>
    <mergeCell ref="E27:K27"/>
    <mergeCell ref="L27:P27"/>
    <mergeCell ref="Q27:V27"/>
    <mergeCell ref="Z27:AG27"/>
    <mergeCell ref="AH27:AL27"/>
    <mergeCell ref="AM27:AR27"/>
    <mergeCell ref="AS27:AX27"/>
    <mergeCell ref="AY27:BM27"/>
    <mergeCell ref="E30:K30"/>
    <mergeCell ref="AH30:AX30"/>
    <mergeCell ref="BC30:BM30"/>
    <mergeCell ref="AS29:AX29"/>
    <mergeCell ref="BC29:BM29"/>
    <mergeCell ref="AS28:AX28"/>
    <mergeCell ref="CT28:DA29"/>
    <mergeCell ref="BV27:CC27"/>
    <mergeCell ref="AS26:AX26"/>
    <mergeCell ref="AY26:BM26"/>
    <mergeCell ref="BN28:BU28"/>
    <mergeCell ref="BV28:CC28"/>
    <mergeCell ref="AH29:AL29"/>
    <mergeCell ref="AM29:AR29"/>
    <mergeCell ref="BN30:BU30"/>
    <mergeCell ref="BV30:CC30"/>
    <mergeCell ref="CE28:CS29"/>
    <mergeCell ref="BN29:BU29"/>
    <mergeCell ref="BV29:CC29"/>
    <mergeCell ref="BN26:BU26"/>
    <mergeCell ref="BN27:BU27"/>
    <mergeCell ref="AH26:AL26"/>
    <mergeCell ref="AM26:AR26"/>
    <mergeCell ref="DG33:DH33"/>
    <mergeCell ref="BY33:CM33"/>
    <mergeCell ref="CO33:CP33"/>
    <mergeCell ref="CQ33:DE33"/>
    <mergeCell ref="DB28:DI29"/>
    <mergeCell ref="C34:D34"/>
    <mergeCell ref="E34:S34"/>
    <mergeCell ref="U34:V34"/>
    <mergeCell ref="W34:AK34"/>
    <mergeCell ref="AM34:AN34"/>
    <mergeCell ref="AO34:BC34"/>
    <mergeCell ref="BE34:BF34"/>
    <mergeCell ref="BG34:BU34"/>
    <mergeCell ref="BW34:BX34"/>
    <mergeCell ref="BE33:BF33"/>
    <mergeCell ref="BG33:BU33"/>
    <mergeCell ref="BW33:BX33"/>
    <mergeCell ref="C33:D33"/>
    <mergeCell ref="E33:S33"/>
    <mergeCell ref="U33:V33"/>
    <mergeCell ref="W33:AK33"/>
    <mergeCell ref="AM33:AN33"/>
    <mergeCell ref="AO33:BC33"/>
    <mergeCell ref="BY34:CM34"/>
    <mergeCell ref="AO36:BC36"/>
    <mergeCell ref="BE36:BF36"/>
    <mergeCell ref="BG36:BU36"/>
    <mergeCell ref="BW36:BX36"/>
    <mergeCell ref="CO34:CP34"/>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CQ42:DE42"/>
    <mergeCell ref="DG41:DH41"/>
    <mergeCell ref="C42:D42"/>
    <mergeCell ref="E42:S42"/>
    <mergeCell ref="U42:V42"/>
    <mergeCell ref="W42:AK42"/>
    <mergeCell ref="AM42:AN42"/>
    <mergeCell ref="AO42:BC42"/>
    <mergeCell ref="BE42:BF42"/>
    <mergeCell ref="BG42:BU42"/>
    <mergeCell ref="BE41:BF41"/>
    <mergeCell ref="BG41:BU41"/>
    <mergeCell ref="BW41:BX41"/>
    <mergeCell ref="BY41:CM41"/>
    <mergeCell ref="CO41:CP41"/>
    <mergeCell ref="CQ41:DE41"/>
    <mergeCell ref="DG42:DH42"/>
    <mergeCell ref="DG43:DH43"/>
    <mergeCell ref="BE43:BF43"/>
    <mergeCell ref="BG43:BU43"/>
    <mergeCell ref="BW43:BX43"/>
    <mergeCell ref="BY43:CM43"/>
    <mergeCell ref="CO43:CP43"/>
    <mergeCell ref="CQ43:DE43"/>
    <mergeCell ref="BY42:CM42"/>
    <mergeCell ref="CO42:CP42"/>
    <mergeCell ref="BW42:BX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9"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9" t="s">
        <v>24</v>
      </c>
      <c r="C41" s="1180"/>
      <c r="D41" s="81"/>
      <c r="E41" s="1181" t="s">
        <v>25</v>
      </c>
      <c r="F41" s="1181"/>
      <c r="G41" s="1181"/>
      <c r="H41" s="1182"/>
      <c r="I41" s="82">
        <v>57483</v>
      </c>
      <c r="J41" s="83">
        <v>55141</v>
      </c>
      <c r="K41" s="83">
        <v>52978</v>
      </c>
      <c r="L41" s="83">
        <v>50234</v>
      </c>
      <c r="M41" s="84">
        <v>47835</v>
      </c>
    </row>
    <row r="42" spans="2:13" ht="27.75" customHeight="1">
      <c r="B42" s="1169"/>
      <c r="C42" s="1170"/>
      <c r="D42" s="85"/>
      <c r="E42" s="1173" t="s">
        <v>26</v>
      </c>
      <c r="F42" s="1173"/>
      <c r="G42" s="1173"/>
      <c r="H42" s="1174"/>
      <c r="I42" s="86">
        <v>77</v>
      </c>
      <c r="J42" s="87">
        <v>52</v>
      </c>
      <c r="K42" s="87">
        <v>43</v>
      </c>
      <c r="L42" s="87">
        <v>34</v>
      </c>
      <c r="M42" s="88">
        <v>25</v>
      </c>
    </row>
    <row r="43" spans="2:13" ht="27.75" customHeight="1">
      <c r="B43" s="1169"/>
      <c r="C43" s="1170"/>
      <c r="D43" s="85"/>
      <c r="E43" s="1173" t="s">
        <v>27</v>
      </c>
      <c r="F43" s="1173"/>
      <c r="G43" s="1173"/>
      <c r="H43" s="1174"/>
      <c r="I43" s="86">
        <v>46475</v>
      </c>
      <c r="J43" s="87">
        <v>44760</v>
      </c>
      <c r="K43" s="87">
        <v>43882</v>
      </c>
      <c r="L43" s="87">
        <v>41895</v>
      </c>
      <c r="M43" s="88">
        <v>39810</v>
      </c>
    </row>
    <row r="44" spans="2:13" ht="27.75" customHeight="1">
      <c r="B44" s="1169"/>
      <c r="C44" s="1170"/>
      <c r="D44" s="85"/>
      <c r="E44" s="1173" t="s">
        <v>28</v>
      </c>
      <c r="F44" s="1173"/>
      <c r="G44" s="1173"/>
      <c r="H44" s="1174"/>
      <c r="I44" s="86">
        <v>1274</v>
      </c>
      <c r="J44" s="87">
        <v>1539</v>
      </c>
      <c r="K44" s="87">
        <v>1018</v>
      </c>
      <c r="L44" s="87">
        <v>757</v>
      </c>
      <c r="M44" s="88">
        <v>696</v>
      </c>
    </row>
    <row r="45" spans="2:13" ht="27.75" customHeight="1">
      <c r="B45" s="1169"/>
      <c r="C45" s="1170"/>
      <c r="D45" s="85"/>
      <c r="E45" s="1173" t="s">
        <v>29</v>
      </c>
      <c r="F45" s="1173"/>
      <c r="G45" s="1173"/>
      <c r="H45" s="1174"/>
      <c r="I45" s="86">
        <v>15510</v>
      </c>
      <c r="J45" s="87">
        <v>15106</v>
      </c>
      <c r="K45" s="87">
        <v>15014</v>
      </c>
      <c r="L45" s="87">
        <v>14708</v>
      </c>
      <c r="M45" s="88">
        <v>13718</v>
      </c>
    </row>
    <row r="46" spans="2:13" ht="27.75" customHeight="1">
      <c r="B46" s="1169"/>
      <c r="C46" s="1170"/>
      <c r="D46" s="85"/>
      <c r="E46" s="1173" t="s">
        <v>30</v>
      </c>
      <c r="F46" s="1173"/>
      <c r="G46" s="1173"/>
      <c r="H46" s="1174"/>
      <c r="I46" s="86">
        <v>1822</v>
      </c>
      <c r="J46" s="87">
        <v>1825</v>
      </c>
      <c r="K46" s="87">
        <v>1812</v>
      </c>
      <c r="L46" s="87">
        <v>215</v>
      </c>
      <c r="M46" s="88" t="s">
        <v>479</v>
      </c>
    </row>
    <row r="47" spans="2:13" ht="27.75" customHeight="1">
      <c r="B47" s="1169"/>
      <c r="C47" s="1170"/>
      <c r="D47" s="85"/>
      <c r="E47" s="1173" t="s">
        <v>31</v>
      </c>
      <c r="F47" s="1173"/>
      <c r="G47" s="1173"/>
      <c r="H47" s="1174"/>
      <c r="I47" s="86" t="s">
        <v>479</v>
      </c>
      <c r="J47" s="87" t="s">
        <v>479</v>
      </c>
      <c r="K47" s="87" t="s">
        <v>479</v>
      </c>
      <c r="L47" s="87" t="s">
        <v>479</v>
      </c>
      <c r="M47" s="88" t="s">
        <v>479</v>
      </c>
    </row>
    <row r="48" spans="2:13" ht="27.75" customHeight="1">
      <c r="B48" s="1171"/>
      <c r="C48" s="1172"/>
      <c r="D48" s="85"/>
      <c r="E48" s="1173" t="s">
        <v>32</v>
      </c>
      <c r="F48" s="1173"/>
      <c r="G48" s="1173"/>
      <c r="H48" s="1174"/>
      <c r="I48" s="86" t="s">
        <v>479</v>
      </c>
      <c r="J48" s="87" t="s">
        <v>479</v>
      </c>
      <c r="K48" s="87" t="s">
        <v>479</v>
      </c>
      <c r="L48" s="87" t="s">
        <v>479</v>
      </c>
      <c r="M48" s="88" t="s">
        <v>479</v>
      </c>
    </row>
    <row r="49" spans="2:13" ht="27.75" customHeight="1">
      <c r="B49" s="1167" t="s">
        <v>33</v>
      </c>
      <c r="C49" s="1168"/>
      <c r="D49" s="89"/>
      <c r="E49" s="1173" t="s">
        <v>34</v>
      </c>
      <c r="F49" s="1173"/>
      <c r="G49" s="1173"/>
      <c r="H49" s="1174"/>
      <c r="I49" s="86">
        <v>14450</v>
      </c>
      <c r="J49" s="87">
        <v>14305</v>
      </c>
      <c r="K49" s="87">
        <v>15024</v>
      </c>
      <c r="L49" s="87">
        <v>15203</v>
      </c>
      <c r="M49" s="88">
        <v>15561</v>
      </c>
    </row>
    <row r="50" spans="2:13" ht="27.75" customHeight="1">
      <c r="B50" s="1169"/>
      <c r="C50" s="1170"/>
      <c r="D50" s="85"/>
      <c r="E50" s="1173" t="s">
        <v>35</v>
      </c>
      <c r="F50" s="1173"/>
      <c r="G50" s="1173"/>
      <c r="H50" s="1174"/>
      <c r="I50" s="86">
        <v>14942</v>
      </c>
      <c r="J50" s="87">
        <v>15224</v>
      </c>
      <c r="K50" s="87">
        <v>15607</v>
      </c>
      <c r="L50" s="87">
        <v>15488</v>
      </c>
      <c r="M50" s="88">
        <v>15034</v>
      </c>
    </row>
    <row r="51" spans="2:13" ht="27.75" customHeight="1">
      <c r="B51" s="1171"/>
      <c r="C51" s="1172"/>
      <c r="D51" s="85"/>
      <c r="E51" s="1173" t="s">
        <v>36</v>
      </c>
      <c r="F51" s="1173"/>
      <c r="G51" s="1173"/>
      <c r="H51" s="1174"/>
      <c r="I51" s="86">
        <v>67989</v>
      </c>
      <c r="J51" s="87">
        <v>69651</v>
      </c>
      <c r="K51" s="87">
        <v>69882</v>
      </c>
      <c r="L51" s="87">
        <v>70780</v>
      </c>
      <c r="M51" s="88">
        <v>70822</v>
      </c>
    </row>
    <row r="52" spans="2:13" ht="27.75" customHeight="1" thickBot="1">
      <c r="B52" s="1175" t="s">
        <v>37</v>
      </c>
      <c r="C52" s="1176"/>
      <c r="D52" s="90"/>
      <c r="E52" s="1177" t="s">
        <v>38</v>
      </c>
      <c r="F52" s="1177"/>
      <c r="G52" s="1177"/>
      <c r="H52" s="1178"/>
      <c r="I52" s="91">
        <v>25259</v>
      </c>
      <c r="J52" s="92">
        <v>19242</v>
      </c>
      <c r="K52" s="92">
        <v>14234</v>
      </c>
      <c r="L52" s="92">
        <v>6371</v>
      </c>
      <c r="M52" s="93">
        <v>667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33641</v>
      </c>
      <c r="E3" s="116"/>
      <c r="F3" s="117">
        <v>51540</v>
      </c>
      <c r="G3" s="118"/>
      <c r="H3" s="119"/>
    </row>
    <row r="4" spans="1:8">
      <c r="A4" s="120"/>
      <c r="B4" s="121"/>
      <c r="C4" s="122"/>
      <c r="D4" s="123">
        <v>23792</v>
      </c>
      <c r="E4" s="124"/>
      <c r="F4" s="125">
        <v>32621</v>
      </c>
      <c r="G4" s="126"/>
      <c r="H4" s="127"/>
    </row>
    <row r="5" spans="1:8">
      <c r="A5" s="108" t="s">
        <v>512</v>
      </c>
      <c r="B5" s="113"/>
      <c r="C5" s="114"/>
      <c r="D5" s="115">
        <v>23242</v>
      </c>
      <c r="E5" s="116"/>
      <c r="F5" s="117">
        <v>50804</v>
      </c>
      <c r="G5" s="118"/>
      <c r="H5" s="119"/>
    </row>
    <row r="6" spans="1:8">
      <c r="A6" s="120"/>
      <c r="B6" s="121"/>
      <c r="C6" s="122"/>
      <c r="D6" s="123">
        <v>10868</v>
      </c>
      <c r="E6" s="124"/>
      <c r="F6" s="125">
        <v>30480</v>
      </c>
      <c r="G6" s="126"/>
      <c r="H6" s="127"/>
    </row>
    <row r="7" spans="1:8">
      <c r="A7" s="108" t="s">
        <v>513</v>
      </c>
      <c r="B7" s="113"/>
      <c r="C7" s="114"/>
      <c r="D7" s="115">
        <v>28184</v>
      </c>
      <c r="E7" s="116"/>
      <c r="F7" s="117">
        <v>38606</v>
      </c>
      <c r="G7" s="118"/>
      <c r="H7" s="119"/>
    </row>
    <row r="8" spans="1:8">
      <c r="A8" s="120"/>
      <c r="B8" s="121"/>
      <c r="C8" s="122"/>
      <c r="D8" s="123">
        <v>10317</v>
      </c>
      <c r="E8" s="124"/>
      <c r="F8" s="125">
        <v>22435</v>
      </c>
      <c r="G8" s="126"/>
      <c r="H8" s="127"/>
    </row>
    <row r="9" spans="1:8">
      <c r="A9" s="108" t="s">
        <v>514</v>
      </c>
      <c r="B9" s="113"/>
      <c r="C9" s="114"/>
      <c r="D9" s="115">
        <v>18042</v>
      </c>
      <c r="E9" s="116"/>
      <c r="F9" s="117">
        <v>39425</v>
      </c>
      <c r="G9" s="118"/>
      <c r="H9" s="119"/>
    </row>
    <row r="10" spans="1:8">
      <c r="A10" s="120"/>
      <c r="B10" s="121"/>
      <c r="C10" s="122"/>
      <c r="D10" s="123">
        <v>8710</v>
      </c>
      <c r="E10" s="124"/>
      <c r="F10" s="125">
        <v>22414</v>
      </c>
      <c r="G10" s="126"/>
      <c r="H10" s="127"/>
    </row>
    <row r="11" spans="1:8">
      <c r="A11" s="108" t="s">
        <v>515</v>
      </c>
      <c r="B11" s="113"/>
      <c r="C11" s="114"/>
      <c r="D11" s="115">
        <v>26662</v>
      </c>
      <c r="E11" s="116"/>
      <c r="F11" s="117">
        <v>43141</v>
      </c>
      <c r="G11" s="118"/>
      <c r="H11" s="119"/>
    </row>
    <row r="12" spans="1:8">
      <c r="A12" s="120"/>
      <c r="B12" s="121"/>
      <c r="C12" s="128"/>
      <c r="D12" s="123">
        <v>10409</v>
      </c>
      <c r="E12" s="124"/>
      <c r="F12" s="125">
        <v>21887</v>
      </c>
      <c r="G12" s="126"/>
      <c r="H12" s="127"/>
    </row>
    <row r="13" spans="1:8">
      <c r="A13" s="108"/>
      <c r="B13" s="113"/>
      <c r="C13" s="129"/>
      <c r="D13" s="130">
        <v>25954</v>
      </c>
      <c r="E13" s="131"/>
      <c r="F13" s="132">
        <v>44703</v>
      </c>
      <c r="G13" s="133"/>
      <c r="H13" s="119"/>
    </row>
    <row r="14" spans="1:8">
      <c r="A14" s="120"/>
      <c r="B14" s="121"/>
      <c r="C14" s="122"/>
      <c r="D14" s="123">
        <v>12819</v>
      </c>
      <c r="E14" s="124"/>
      <c r="F14" s="125">
        <v>25967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1.54</v>
      </c>
      <c r="C19" s="134">
        <f>ROUND(VALUE(SUBSTITUTE(実質収支比率等に係る経年分析!G$48,"▲","-")),2)</f>
        <v>2.25</v>
      </c>
      <c r="D19" s="134">
        <f>ROUND(VALUE(SUBSTITUTE(実質収支比率等に係る経年分析!H$48,"▲","-")),2)</f>
        <v>2.61</v>
      </c>
      <c r="E19" s="134">
        <f>ROUND(VALUE(SUBSTITUTE(実質収支比率等に係る経年分析!I$48,"▲","-")),2)</f>
        <v>3.09</v>
      </c>
      <c r="F19" s="134">
        <f>ROUND(VALUE(SUBSTITUTE(実質収支比率等に係る経年分析!J$48,"▲","-")),2)</f>
        <v>2.78</v>
      </c>
    </row>
    <row r="20" spans="1:11">
      <c r="A20" s="134" t="s">
        <v>43</v>
      </c>
      <c r="B20" s="134">
        <f>ROUND(VALUE(SUBSTITUTE(実質収支比率等に係る経年分析!F$47,"▲","-")),2)</f>
        <v>17.64</v>
      </c>
      <c r="C20" s="134">
        <f>ROUND(VALUE(SUBSTITUTE(実質収支比率等に係る経年分析!G$47,"▲","-")),2)</f>
        <v>18.559999999999999</v>
      </c>
      <c r="D20" s="134">
        <f>ROUND(VALUE(SUBSTITUTE(実質収支比率等に係る経年分析!H$47,"▲","-")),2)</f>
        <v>20.92</v>
      </c>
      <c r="E20" s="134">
        <f>ROUND(VALUE(SUBSTITUTE(実質収支比率等に係る経年分析!I$47,"▲","-")),2)</f>
        <v>21.96</v>
      </c>
      <c r="F20" s="134">
        <f>ROUND(VALUE(SUBSTITUTE(実質収支比率等に係る経年分析!J$47,"▲","-")),2)</f>
        <v>23.68</v>
      </c>
    </row>
    <row r="21" spans="1:11">
      <c r="A21" s="134" t="s">
        <v>44</v>
      </c>
      <c r="B21" s="134">
        <f>IF(ISNUMBER(VALUE(SUBSTITUTE(実質収支比率等に係る経年分析!F$49,"▲","-"))),ROUND(VALUE(SUBSTITUTE(実質収支比率等に係る経年分析!F$49,"▲","-")),2),NA())</f>
        <v>1.84</v>
      </c>
      <c r="C21" s="134">
        <f>IF(ISNUMBER(VALUE(SUBSTITUTE(実質収支比率等に係る経年分析!G$49,"▲","-"))),ROUND(VALUE(SUBSTITUTE(実質収支比率等に係る経年分析!G$49,"▲","-")),2),NA())</f>
        <v>2.14</v>
      </c>
      <c r="D21" s="134">
        <f>IF(ISNUMBER(VALUE(SUBSTITUTE(実質収支比率等に係る経年分析!H$49,"▲","-"))),ROUND(VALUE(SUBSTITUTE(実質収支比率等に係る経年分析!H$49,"▲","-")),2),NA())</f>
        <v>2.88</v>
      </c>
      <c r="E21" s="134">
        <f>IF(ISNUMBER(VALUE(SUBSTITUTE(実質収支比率等に係る経年分析!I$49,"▲","-"))),ROUND(VALUE(SUBSTITUTE(実質収支比率等に係る経年分析!I$49,"▲","-")),2),NA())</f>
        <v>2</v>
      </c>
      <c r="F21" s="134">
        <f>IF(ISNUMBER(VALUE(SUBSTITUTE(実質収支比率等に係る経年分析!J$49,"▲","-"))),ROUND(VALUE(SUBSTITUTE(実質収支比率等に係る経年分析!J$49,"▲","-")),2),NA())</f>
        <v>1.75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0.28000000000000003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0.72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0.59</v>
      </c>
    </row>
    <row r="31" spans="1:11">
      <c r="A31" s="135" t="str">
        <f>IF(連結実質赤字比率に係る赤字・黒字の構成分析!C$39="",NA(),連結実質赤字比率に係る赤字・黒字の構成分析!C$39)</f>
        <v>公共下水道事業会計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1.29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1.44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1.68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1.69</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1.59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1.81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2.2599999999999998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1.71</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2.2400000000000002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2.77</v>
      </c>
    </row>
    <row r="34" spans="1:16">
      <c r="A34" s="135" t="str">
        <f>IF(連結実質赤字比率に係る赤字・黒字の構成分析!C$36="",NA(),連結実質赤字比率に係る赤字・黒字の構成分析!C$36)</f>
        <v>松阪市民病院事業会計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4.62</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4.7300000000000004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5.55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5.97</v>
      </c>
    </row>
    <row r="36" spans="1:16">
      <c r="A36" s="135" t="str">
        <f>IF(連結実質赤字比率に係る赤字・黒字の構成分析!C$34="",NA(),連結実質赤字比率に係る赤字・黒字の構成分析!C$34)</f>
        <v>競輪事業特別会計</v>
      </c>
      <c r="B36" s="135">
        <f>IF(ROUND(VALUE(SUBSTITUTE(連結実質赤字比率に係る赤字・黒字の構成分析!F$34,"▲", "-")), 2) &lt; 0, ABS(ROUND(VALUE(SUBSTITUTE(連結実質赤字比率に係る赤字・黒字の構成分析!F$34,"▲", "-")), 2)), NA())</f>
        <v>0.05</v>
      </c>
      <c r="C36" s="135" t="e">
        <f>IF(ROUND(VALUE(SUBSTITUTE(連結実質赤字比率に係る赤字・黒字の構成分析!F$34,"▲", "-")), 2) &gt;= 0, ABS(ROUND(VALUE(SUBSTITUTE(連結実質赤字比率に係る赤字・黒字の構成分析!F$34,"▲", "-")), 2)), NA())</f>
        <v>#N/A</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0.2</v>
      </c>
      <c r="J36" s="135">
        <f>IF(ROUND(VALUE(SUBSTITUTE(連結実質赤字比率に係る赤字・黒字の構成分析!J$34,"▲", "-")), 2) &lt; 0, ABS(ROUND(VALUE(SUBSTITUTE(連結実質赤字比率に係る赤字・黒字の構成分析!J$34,"▲", "-")), 2)), NA())</f>
        <v>0.03</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6466</v>
      </c>
      <c r="E42" s="136"/>
      <c r="F42" s="136"/>
      <c r="G42" s="136">
        <f>'実質公債費比率（分子）の構造'!L$52</f>
        <v>6696</v>
      </c>
      <c r="H42" s="136"/>
      <c r="I42" s="136"/>
      <c r="J42" s="136">
        <f>'実質公債費比率（分子）の構造'!M$52</f>
        <v>6815</v>
      </c>
      <c r="K42" s="136"/>
      <c r="L42" s="136"/>
      <c r="M42" s="136">
        <f>'実質公債費比率（分子）の構造'!N$52</f>
        <v>6895</v>
      </c>
      <c r="N42" s="136"/>
      <c r="O42" s="136"/>
      <c r="P42" s="136">
        <f>'実質公債費比率（分子）の構造'!O$52</f>
        <v>7058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12</v>
      </c>
      <c r="C44" s="136"/>
      <c r="D44" s="136"/>
      <c r="E44" s="136">
        <f>'実質公債費比率（分子）の構造'!L$50</f>
        <v>12</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c r="A45" s="136" t="s">
        <v>54</v>
      </c>
      <c r="B45" s="136">
        <f>'実質公債費比率（分子）の構造'!K$49</f>
        <v>213</v>
      </c>
      <c r="C45" s="136"/>
      <c r="D45" s="136"/>
      <c r="E45" s="136">
        <f>'実質公債費比率（分子）の構造'!L$49</f>
        <v>363</v>
      </c>
      <c r="F45" s="136"/>
      <c r="G45" s="136"/>
      <c r="H45" s="136">
        <f>'実質公債費比率（分子）の構造'!M$49</f>
        <v>364</v>
      </c>
      <c r="I45" s="136"/>
      <c r="J45" s="136"/>
      <c r="K45" s="136">
        <f>'実質公債費比率（分子）の構造'!N$49</f>
        <v>306</v>
      </c>
      <c r="L45" s="136"/>
      <c r="M45" s="136"/>
      <c r="N45" s="136">
        <f>'実質公債費比率（分子）の構造'!O$49</f>
        <v>226</v>
      </c>
      <c r="O45" s="136"/>
      <c r="P45" s="136"/>
    </row>
    <row r="46" spans="1:16">
      <c r="A46" s="136" t="s">
        <v>55</v>
      </c>
      <c r="B46" s="136">
        <f>'実質公債費比率（分子）の構造'!K$48</f>
        <v>2736</v>
      </c>
      <c r="C46" s="136"/>
      <c r="D46" s="136"/>
      <c r="E46" s="136">
        <f>'実質公債費比率（分子）の構造'!L$48</f>
        <v>2824</v>
      </c>
      <c r="F46" s="136"/>
      <c r="G46" s="136"/>
      <c r="H46" s="136">
        <f>'実質公債費比率（分子）の構造'!M$48</f>
        <v>2897</v>
      </c>
      <c r="I46" s="136"/>
      <c r="J46" s="136"/>
      <c r="K46" s="136">
        <f>'実質公債費比率（分子）の構造'!N$48</f>
        <v>2661</v>
      </c>
      <c r="L46" s="136"/>
      <c r="M46" s="136"/>
      <c r="N46" s="136">
        <f>'実質公債費比率（分子）の構造'!O$48</f>
        <v>2728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6327</v>
      </c>
      <c r="C49" s="136"/>
      <c r="D49" s="136"/>
      <c r="E49" s="136">
        <f>'実質公債費比率（分子）の構造'!L$45</f>
        <v>6272</v>
      </c>
      <c r="F49" s="136"/>
      <c r="G49" s="136"/>
      <c r="H49" s="136">
        <f>'実質公債費比率（分子）の構造'!M$45</f>
        <v>6296</v>
      </c>
      <c r="I49" s="136"/>
      <c r="J49" s="136"/>
      <c r="K49" s="136">
        <f>'実質公債費比率（分子）の構造'!N$45</f>
        <v>6099</v>
      </c>
      <c r="L49" s="136"/>
      <c r="M49" s="136"/>
      <c r="N49" s="136">
        <f>'実質公債費比率（分子）の構造'!O$45</f>
        <v>5734</v>
      </c>
      <c r="O49" s="136"/>
      <c r="P49" s="136"/>
    </row>
    <row r="50" spans="1:16">
      <c r="A50" s="136" t="s">
        <v>59</v>
      </c>
      <c r="B50" s="136" t="e">
        <f>NA()</f>
        <v>#N/A</v>
      </c>
      <c r="C50" s="136">
        <f>IF(ISNUMBER('実質公債費比率（分子）の構造'!K$53),'実質公債費比率（分子）の構造'!K$53,NA())</f>
        <v>2822</v>
      </c>
      <c r="D50" s="136" t="e">
        <f>NA()</f>
        <v>#N/A</v>
      </c>
      <c r="E50" s="136" t="e">
        <f>NA()</f>
        <v>#N/A</v>
      </c>
      <c r="F50" s="136">
        <f>IF(ISNUMBER('実質公債費比率（分子）の構造'!L$53),'実質公債費比率（分子）の構造'!L$53,NA())</f>
        <v>2775</v>
      </c>
      <c r="G50" s="136" t="e">
        <f>NA()</f>
        <v>#N/A</v>
      </c>
      <c r="H50" s="136" t="e">
        <f>NA()</f>
        <v>#N/A</v>
      </c>
      <c r="I50" s="136">
        <f>IF(ISNUMBER('実質公債費比率（分子）の構造'!M$53),'実質公債費比率（分子）の構造'!M$53,NA())</f>
        <v>2751</v>
      </c>
      <c r="J50" s="136" t="e">
        <f>NA()</f>
        <v>#N/A</v>
      </c>
      <c r="K50" s="136" t="e">
        <f>NA()</f>
        <v>#N/A</v>
      </c>
      <c r="L50" s="136">
        <f>IF(ISNUMBER('実質公債費比率（分子）の構造'!N$53),'実質公債費比率（分子）の構造'!N$53,NA())</f>
        <v>2180</v>
      </c>
      <c r="M50" s="136" t="e">
        <f>NA()</f>
        <v>#N/A</v>
      </c>
      <c r="N50" s="136" t="e">
        <f>NA()</f>
        <v>#N/A</v>
      </c>
      <c r="O50" s="136">
        <f>IF(ISNUMBER('実質公債費比率（分子）の構造'!O$53),'実質公債費比率（分子）の構造'!O$53,NA())</f>
        <v>1639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67989</v>
      </c>
      <c r="E56" s="135"/>
      <c r="F56" s="135"/>
      <c r="G56" s="135">
        <f>'将来負担比率（分子）の構造'!J$51</f>
        <v>69651</v>
      </c>
      <c r="H56" s="135"/>
      <c r="I56" s="135"/>
      <c r="J56" s="135">
        <f>'将来負担比率（分子）の構造'!K$51</f>
        <v>69882</v>
      </c>
      <c r="K56" s="135"/>
      <c r="L56" s="135"/>
      <c r="M56" s="135">
        <f>'将来負担比率（分子）の構造'!L$51</f>
        <v>70780</v>
      </c>
      <c r="N56" s="135"/>
      <c r="O56" s="135"/>
      <c r="P56" s="135">
        <f>'将来負担比率（分子）の構造'!M$51</f>
        <v>70822</v>
      </c>
    </row>
    <row r="57" spans="1:16">
      <c r="A57" s="135" t="s">
        <v>35</v>
      </c>
      <c r="B57" s="135"/>
      <c r="C57" s="135"/>
      <c r="D57" s="135">
        <f>'将来負担比率（分子）の構造'!I$50</f>
        <v>14942</v>
      </c>
      <c r="E57" s="135"/>
      <c r="F57" s="135"/>
      <c r="G57" s="135">
        <f>'将来負担比率（分子）の構造'!J$50</f>
        <v>15224</v>
      </c>
      <c r="H57" s="135"/>
      <c r="I57" s="135"/>
      <c r="J57" s="135">
        <f>'将来負担比率（分子）の構造'!K$50</f>
        <v>15607</v>
      </c>
      <c r="K57" s="135"/>
      <c r="L57" s="135"/>
      <c r="M57" s="135">
        <f>'将来負担比率（分子）の構造'!L$50</f>
        <v>15488</v>
      </c>
      <c r="N57" s="135"/>
      <c r="O57" s="135"/>
      <c r="P57" s="135">
        <f>'将来負担比率（分子）の構造'!M$50</f>
        <v>15034</v>
      </c>
    </row>
    <row r="58" spans="1:16">
      <c r="A58" s="135" t="s">
        <v>34</v>
      </c>
      <c r="B58" s="135"/>
      <c r="C58" s="135"/>
      <c r="D58" s="135">
        <f>'将来負担比率（分子）の構造'!I$49</f>
        <v>14450</v>
      </c>
      <c r="E58" s="135"/>
      <c r="F58" s="135"/>
      <c r="G58" s="135">
        <f>'将来負担比率（分子）の構造'!J$49</f>
        <v>14305</v>
      </c>
      <c r="H58" s="135"/>
      <c r="I58" s="135"/>
      <c r="J58" s="135">
        <f>'将来負担比率（分子）の構造'!K$49</f>
        <v>15024</v>
      </c>
      <c r="K58" s="135"/>
      <c r="L58" s="135"/>
      <c r="M58" s="135">
        <f>'将来負担比率（分子）の構造'!L$49</f>
        <v>15203</v>
      </c>
      <c r="N58" s="135"/>
      <c r="O58" s="135"/>
      <c r="P58" s="135">
        <f>'将来負担比率（分子）の構造'!M$49</f>
        <v>15561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1822</v>
      </c>
      <c r="C61" s="135"/>
      <c r="D61" s="135"/>
      <c r="E61" s="135">
        <f>'将来負担比率（分子）の構造'!J$46</f>
        <v>1825</v>
      </c>
      <c r="F61" s="135"/>
      <c r="G61" s="135"/>
      <c r="H61" s="135">
        <f>'将来負担比率（分子）の構造'!K$46</f>
        <v>1812</v>
      </c>
      <c r="I61" s="135"/>
      <c r="J61" s="135"/>
      <c r="K61" s="135">
        <f>'将来負担比率（分子）の構造'!L$46</f>
        <v>215</v>
      </c>
      <c r="L61" s="135"/>
      <c r="M61" s="135"/>
      <c r="N61" s="135" t="str">
        <f>'将来負担比率（分子）の構造'!M$46</f>
        <v>-</v>
      </c>
      <c r="O61" s="135"/>
      <c r="P61" s="135"/>
    </row>
    <row r="62" spans="1:16">
      <c r="A62" s="135" t="s">
        <v>29</v>
      </c>
      <c r="B62" s="135">
        <f>'将来負担比率（分子）の構造'!I$45</f>
        <v>15510</v>
      </c>
      <c r="C62" s="135"/>
      <c r="D62" s="135"/>
      <c r="E62" s="135">
        <f>'将来負担比率（分子）の構造'!J$45</f>
        <v>15106</v>
      </c>
      <c r="F62" s="135"/>
      <c r="G62" s="135"/>
      <c r="H62" s="135">
        <f>'将来負担比率（分子）の構造'!K$45</f>
        <v>15014</v>
      </c>
      <c r="I62" s="135"/>
      <c r="J62" s="135"/>
      <c r="K62" s="135">
        <f>'将来負担比率（分子）の構造'!L$45</f>
        <v>14708</v>
      </c>
      <c r="L62" s="135"/>
      <c r="M62" s="135"/>
      <c r="N62" s="135">
        <f>'将来負担比率（分子）の構造'!M$45</f>
        <v>13718</v>
      </c>
      <c r="O62" s="135"/>
      <c r="P62" s="135"/>
    </row>
    <row r="63" spans="1:16">
      <c r="A63" s="135" t="s">
        <v>28</v>
      </c>
      <c r="B63" s="135">
        <f>'将来負担比率（分子）の構造'!I$44</f>
        <v>1274</v>
      </c>
      <c r="C63" s="135"/>
      <c r="D63" s="135"/>
      <c r="E63" s="135">
        <f>'将来負担比率（分子）の構造'!J$44</f>
        <v>1539</v>
      </c>
      <c r="F63" s="135"/>
      <c r="G63" s="135"/>
      <c r="H63" s="135">
        <f>'将来負担比率（分子）の構造'!K$44</f>
        <v>1018</v>
      </c>
      <c r="I63" s="135"/>
      <c r="J63" s="135"/>
      <c r="K63" s="135">
        <f>'将来負担比率（分子）の構造'!L$44</f>
        <v>757</v>
      </c>
      <c r="L63" s="135"/>
      <c r="M63" s="135"/>
      <c r="N63" s="135">
        <f>'将来負担比率（分子）の構造'!M$44</f>
        <v>696</v>
      </c>
      <c r="O63" s="135"/>
      <c r="P63" s="135"/>
    </row>
    <row r="64" spans="1:16">
      <c r="A64" s="135" t="s">
        <v>27</v>
      </c>
      <c r="B64" s="135">
        <f>'将来負担比率（分子）の構造'!I$43</f>
        <v>46475</v>
      </c>
      <c r="C64" s="135"/>
      <c r="D64" s="135"/>
      <c r="E64" s="135">
        <f>'将来負担比率（分子）の構造'!J$43</f>
        <v>44760</v>
      </c>
      <c r="F64" s="135"/>
      <c r="G64" s="135"/>
      <c r="H64" s="135">
        <f>'将来負担比率（分子）の構造'!K$43</f>
        <v>43882</v>
      </c>
      <c r="I64" s="135"/>
      <c r="J64" s="135"/>
      <c r="K64" s="135">
        <f>'将来負担比率（分子）の構造'!L$43</f>
        <v>41895</v>
      </c>
      <c r="L64" s="135"/>
      <c r="M64" s="135"/>
      <c r="N64" s="135">
        <f>'将来負担比率（分子）の構造'!M$43</f>
        <v>39810</v>
      </c>
      <c r="O64" s="135"/>
      <c r="P64" s="135"/>
    </row>
    <row r="65" spans="1:16">
      <c r="A65" s="135" t="s">
        <v>26</v>
      </c>
      <c r="B65" s="135">
        <f>'将来負担比率（分子）の構造'!I$42</f>
        <v>77</v>
      </c>
      <c r="C65" s="135"/>
      <c r="D65" s="135"/>
      <c r="E65" s="135">
        <f>'将来負担比率（分子）の構造'!J$42</f>
        <v>52</v>
      </c>
      <c r="F65" s="135"/>
      <c r="G65" s="135"/>
      <c r="H65" s="135">
        <f>'将来負担比率（分子）の構造'!K$42</f>
        <v>43</v>
      </c>
      <c r="I65" s="135"/>
      <c r="J65" s="135"/>
      <c r="K65" s="135">
        <f>'将来負担比率（分子）の構造'!L$42</f>
        <v>34</v>
      </c>
      <c r="L65" s="135"/>
      <c r="M65" s="135"/>
      <c r="N65" s="135">
        <f>'将来負担比率（分子）の構造'!M$42</f>
        <v>25</v>
      </c>
      <c r="O65" s="135"/>
      <c r="P65" s="135"/>
    </row>
    <row r="66" spans="1:16">
      <c r="A66" s="135" t="s">
        <v>25</v>
      </c>
      <c r="B66" s="135">
        <f>'将来負担比率（分子）の構造'!I$41</f>
        <v>57483</v>
      </c>
      <c r="C66" s="135"/>
      <c r="D66" s="135"/>
      <c r="E66" s="135">
        <f>'将来負担比率（分子）の構造'!J$41</f>
        <v>55141</v>
      </c>
      <c r="F66" s="135"/>
      <c r="G66" s="135"/>
      <c r="H66" s="135">
        <f>'将来負担比率（分子）の構造'!K$41</f>
        <v>52978</v>
      </c>
      <c r="I66" s="135"/>
      <c r="J66" s="135"/>
      <c r="K66" s="135">
        <f>'将来負担比率（分子）の構造'!L$41</f>
        <v>50234</v>
      </c>
      <c r="L66" s="135"/>
      <c r="M66" s="135"/>
      <c r="N66" s="135">
        <f>'将来負担比率（分子）の構造'!M$41</f>
        <v>47835</v>
      </c>
      <c r="O66" s="135"/>
      <c r="P66" s="135"/>
    </row>
    <row r="67" spans="1:16">
      <c r="A67" s="135" t="s">
        <v>63</v>
      </c>
      <c r="B67" s="135" t="e">
        <f>NA()</f>
        <v>#N/A</v>
      </c>
      <c r="C67" s="135">
        <f>IF(ISNUMBER('将来負担比率（分子）の構造'!I$52), IF('将来負担比率（分子）の構造'!I$52 &lt; 0, 0, '将来負担比率（分子）の構造'!I$52), NA())</f>
        <v>25259</v>
      </c>
      <c r="D67" s="135" t="e">
        <f>NA()</f>
        <v>#N/A</v>
      </c>
      <c r="E67" s="135" t="e">
        <f>NA()</f>
        <v>#N/A</v>
      </c>
      <c r="F67" s="135">
        <f>IF(ISNUMBER('将来負担比率（分子）の構造'!J$52), IF('将来負担比率（分子）の構造'!J$52 &lt; 0, 0, '将来負担比率（分子）の構造'!J$52), NA())</f>
        <v>19242</v>
      </c>
      <c r="G67" s="135" t="e">
        <f>NA()</f>
        <v>#N/A</v>
      </c>
      <c r="H67" s="135" t="e">
        <f>NA()</f>
        <v>#N/A</v>
      </c>
      <c r="I67" s="135">
        <f>IF(ISNUMBER('将来負担比率（分子）の構造'!K$52), IF('将来負担比率（分子）の構造'!K$52 &lt; 0, 0, '将来負担比率（分子）の構造'!K$52), NA())</f>
        <v>14234</v>
      </c>
      <c r="J67" s="135" t="e">
        <f>NA()</f>
        <v>#N/A</v>
      </c>
      <c r="K67" s="135" t="e">
        <f>NA()</f>
        <v>#N/A</v>
      </c>
      <c r="L67" s="135">
        <f>IF(ISNUMBER('将来負担比率（分子）の構造'!L$52), IF('将来負担比率（分子）の構造'!L$52 &lt; 0, 0, '将来負担比率（分子）の構造'!L$52), NA())</f>
        <v>6371</v>
      </c>
      <c r="M67" s="135" t="e">
        <f>NA()</f>
        <v>#N/A</v>
      </c>
      <c r="N67" s="135" t="e">
        <f>NA()</f>
        <v>#N/A</v>
      </c>
      <c r="O67" s="135">
        <f>IF(ISNUMBER('将来負担比率（分子）の構造'!M$52), IF('将来負担比率（分子）の構造'!M$52 &lt; 0, 0, '将来負担比率（分子）の構造'!M$52), NA())</f>
        <v>667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208</v>
      </c>
      <c r="C5" s="672"/>
      <c r="D5" s="672"/>
      <c r="E5" s="672"/>
      <c r="F5" s="672"/>
      <c r="G5" s="672"/>
      <c r="H5" s="672"/>
      <c r="I5" s="672"/>
      <c r="J5" s="672"/>
      <c r="K5" s="672"/>
      <c r="L5" s="672"/>
      <c r="M5" s="672"/>
      <c r="N5" s="672"/>
      <c r="O5" s="672"/>
      <c r="P5" s="672"/>
      <c r="Q5" s="673"/>
      <c r="R5" s="636">
        <v>21439106</v>
      </c>
      <c r="S5" s="637"/>
      <c r="T5" s="637"/>
      <c r="U5" s="637"/>
      <c r="V5" s="637"/>
      <c r="W5" s="637"/>
      <c r="X5" s="637"/>
      <c r="Y5" s="684"/>
      <c r="Z5" s="697">
        <v>35.799999999999997</v>
      </c>
      <c r="AA5" s="697"/>
      <c r="AB5" s="697"/>
      <c r="AC5" s="697"/>
      <c r="AD5" s="698">
        <v>20215476</v>
      </c>
      <c r="AE5" s="698"/>
      <c r="AF5" s="698"/>
      <c r="AG5" s="698"/>
      <c r="AH5" s="698"/>
      <c r="AI5" s="698"/>
      <c r="AJ5" s="698"/>
      <c r="AK5" s="698"/>
      <c r="AL5" s="685">
        <v>54.4</v>
      </c>
      <c r="AM5" s="654"/>
      <c r="AN5" s="654"/>
      <c r="AO5" s="686"/>
      <c r="AP5" s="671" t="s">
        <v>209</v>
      </c>
      <c r="AQ5" s="672"/>
      <c r="AR5" s="672"/>
      <c r="AS5" s="672"/>
      <c r="AT5" s="672"/>
      <c r="AU5" s="672"/>
      <c r="AV5" s="672"/>
      <c r="AW5" s="672"/>
      <c r="AX5" s="672"/>
      <c r="AY5" s="672"/>
      <c r="AZ5" s="672"/>
      <c r="BA5" s="672"/>
      <c r="BB5" s="672"/>
      <c r="BC5" s="672"/>
      <c r="BD5" s="672"/>
      <c r="BE5" s="672"/>
      <c r="BF5" s="673"/>
      <c r="BG5" s="595">
        <v>20215476</v>
      </c>
      <c r="BH5" s="596"/>
      <c r="BI5" s="596"/>
      <c r="BJ5" s="596"/>
      <c r="BK5" s="596"/>
      <c r="BL5" s="596"/>
      <c r="BM5" s="596"/>
      <c r="BN5" s="597"/>
      <c r="BO5" s="639">
        <v>94.3</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92" t="s">
        <v>214</v>
      </c>
      <c r="C6" s="593"/>
      <c r="D6" s="593"/>
      <c r="E6" s="593"/>
      <c r="F6" s="593"/>
      <c r="G6" s="593"/>
      <c r="H6" s="593"/>
      <c r="I6" s="593"/>
      <c r="J6" s="593"/>
      <c r="K6" s="593"/>
      <c r="L6" s="593"/>
      <c r="M6" s="593"/>
      <c r="N6" s="593"/>
      <c r="O6" s="593"/>
      <c r="P6" s="593"/>
      <c r="Q6" s="594"/>
      <c r="R6" s="595">
        <v>632220</v>
      </c>
      <c r="S6" s="596"/>
      <c r="T6" s="596"/>
      <c r="U6" s="596"/>
      <c r="V6" s="596"/>
      <c r="W6" s="596"/>
      <c r="X6" s="596"/>
      <c r="Y6" s="597"/>
      <c r="Z6" s="639">
        <v>1.1000000000000001</v>
      </c>
      <c r="AA6" s="639"/>
      <c r="AB6" s="639"/>
      <c r="AC6" s="639"/>
      <c r="AD6" s="640">
        <v>632220</v>
      </c>
      <c r="AE6" s="640"/>
      <c r="AF6" s="640"/>
      <c r="AG6" s="640"/>
      <c r="AH6" s="640"/>
      <c r="AI6" s="640"/>
      <c r="AJ6" s="640"/>
      <c r="AK6" s="640"/>
      <c r="AL6" s="609">
        <v>1.7</v>
      </c>
      <c r="AM6" s="641"/>
      <c r="AN6" s="641"/>
      <c r="AO6" s="642"/>
      <c r="AP6" s="592" t="s">
        <v>215</v>
      </c>
      <c r="AQ6" s="593"/>
      <c r="AR6" s="593"/>
      <c r="AS6" s="593"/>
      <c r="AT6" s="593"/>
      <c r="AU6" s="593"/>
      <c r="AV6" s="593"/>
      <c r="AW6" s="593"/>
      <c r="AX6" s="593"/>
      <c r="AY6" s="593"/>
      <c r="AZ6" s="593"/>
      <c r="BA6" s="593"/>
      <c r="BB6" s="593"/>
      <c r="BC6" s="593"/>
      <c r="BD6" s="593"/>
      <c r="BE6" s="593"/>
      <c r="BF6" s="594"/>
      <c r="BG6" s="595">
        <v>20215476</v>
      </c>
      <c r="BH6" s="596"/>
      <c r="BI6" s="596"/>
      <c r="BJ6" s="596"/>
      <c r="BK6" s="596"/>
      <c r="BL6" s="596"/>
      <c r="BM6" s="596"/>
      <c r="BN6" s="597"/>
      <c r="BO6" s="639">
        <v>94.3</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95">
        <v>452065</v>
      </c>
      <c r="CS6" s="596"/>
      <c r="CT6" s="596"/>
      <c r="CU6" s="596"/>
      <c r="CV6" s="596"/>
      <c r="CW6" s="596"/>
      <c r="CX6" s="596"/>
      <c r="CY6" s="597"/>
      <c r="CZ6" s="639">
        <v>0.8</v>
      </c>
      <c r="DA6" s="639"/>
      <c r="DB6" s="639"/>
      <c r="DC6" s="639"/>
      <c r="DD6" s="601">
        <v>66945</v>
      </c>
      <c r="DE6" s="596"/>
      <c r="DF6" s="596"/>
      <c r="DG6" s="596"/>
      <c r="DH6" s="596"/>
      <c r="DI6" s="596"/>
      <c r="DJ6" s="596"/>
      <c r="DK6" s="596"/>
      <c r="DL6" s="596"/>
      <c r="DM6" s="596"/>
      <c r="DN6" s="596"/>
      <c r="DO6" s="596"/>
      <c r="DP6" s="597"/>
      <c r="DQ6" s="601">
        <v>452045</v>
      </c>
      <c r="DR6" s="596"/>
      <c r="DS6" s="596"/>
      <c r="DT6" s="596"/>
      <c r="DU6" s="596"/>
      <c r="DV6" s="596"/>
      <c r="DW6" s="596"/>
      <c r="DX6" s="596"/>
      <c r="DY6" s="596"/>
      <c r="DZ6" s="596"/>
      <c r="EA6" s="596"/>
      <c r="EB6" s="596"/>
      <c r="EC6" s="622"/>
    </row>
    <row r="7" spans="2:143" ht="11.25" customHeight="1">
      <c r="B7" s="592" t="s">
        <v>217</v>
      </c>
      <c r="C7" s="593"/>
      <c r="D7" s="593"/>
      <c r="E7" s="593"/>
      <c r="F7" s="593"/>
      <c r="G7" s="593"/>
      <c r="H7" s="593"/>
      <c r="I7" s="593"/>
      <c r="J7" s="593"/>
      <c r="K7" s="593"/>
      <c r="L7" s="593"/>
      <c r="M7" s="593"/>
      <c r="N7" s="593"/>
      <c r="O7" s="593"/>
      <c r="P7" s="593"/>
      <c r="Q7" s="594"/>
      <c r="R7" s="595">
        <v>63995</v>
      </c>
      <c r="S7" s="596"/>
      <c r="T7" s="596"/>
      <c r="U7" s="596"/>
      <c r="V7" s="596"/>
      <c r="W7" s="596"/>
      <c r="X7" s="596"/>
      <c r="Y7" s="597"/>
      <c r="Z7" s="639">
        <v>0.1</v>
      </c>
      <c r="AA7" s="639"/>
      <c r="AB7" s="639"/>
      <c r="AC7" s="639"/>
      <c r="AD7" s="640">
        <v>63995</v>
      </c>
      <c r="AE7" s="640"/>
      <c r="AF7" s="640"/>
      <c r="AG7" s="640"/>
      <c r="AH7" s="640"/>
      <c r="AI7" s="640"/>
      <c r="AJ7" s="640"/>
      <c r="AK7" s="640"/>
      <c r="AL7" s="609">
        <v>0.2</v>
      </c>
      <c r="AM7" s="641"/>
      <c r="AN7" s="641"/>
      <c r="AO7" s="642"/>
      <c r="AP7" s="592" t="s">
        <v>218</v>
      </c>
      <c r="AQ7" s="593"/>
      <c r="AR7" s="593"/>
      <c r="AS7" s="593"/>
      <c r="AT7" s="593"/>
      <c r="AU7" s="593"/>
      <c r="AV7" s="593"/>
      <c r="AW7" s="593"/>
      <c r="AX7" s="593"/>
      <c r="AY7" s="593"/>
      <c r="AZ7" s="593"/>
      <c r="BA7" s="593"/>
      <c r="BB7" s="593"/>
      <c r="BC7" s="593"/>
      <c r="BD7" s="593"/>
      <c r="BE7" s="593"/>
      <c r="BF7" s="594"/>
      <c r="BG7" s="595">
        <v>9246305</v>
      </c>
      <c r="BH7" s="596"/>
      <c r="BI7" s="596"/>
      <c r="BJ7" s="596"/>
      <c r="BK7" s="596"/>
      <c r="BL7" s="596"/>
      <c r="BM7" s="596"/>
      <c r="BN7" s="597"/>
      <c r="BO7" s="639">
        <v>43.1</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95">
        <v>7337400</v>
      </c>
      <c r="CS7" s="596"/>
      <c r="CT7" s="596"/>
      <c r="CU7" s="596"/>
      <c r="CV7" s="596"/>
      <c r="CW7" s="596"/>
      <c r="CX7" s="596"/>
      <c r="CY7" s="597"/>
      <c r="CZ7" s="639">
        <v>12.5</v>
      </c>
      <c r="DA7" s="639"/>
      <c r="DB7" s="639"/>
      <c r="DC7" s="639"/>
      <c r="DD7" s="601">
        <v>175883</v>
      </c>
      <c r="DE7" s="596"/>
      <c r="DF7" s="596"/>
      <c r="DG7" s="596"/>
      <c r="DH7" s="596"/>
      <c r="DI7" s="596"/>
      <c r="DJ7" s="596"/>
      <c r="DK7" s="596"/>
      <c r="DL7" s="596"/>
      <c r="DM7" s="596"/>
      <c r="DN7" s="596"/>
      <c r="DO7" s="596"/>
      <c r="DP7" s="597"/>
      <c r="DQ7" s="601">
        <v>5991539</v>
      </c>
      <c r="DR7" s="596"/>
      <c r="DS7" s="596"/>
      <c r="DT7" s="596"/>
      <c r="DU7" s="596"/>
      <c r="DV7" s="596"/>
      <c r="DW7" s="596"/>
      <c r="DX7" s="596"/>
      <c r="DY7" s="596"/>
      <c r="DZ7" s="596"/>
      <c r="EA7" s="596"/>
      <c r="EB7" s="596"/>
      <c r="EC7" s="622"/>
    </row>
    <row r="8" spans="2:143" ht="11.25" customHeight="1">
      <c r="B8" s="592" t="s">
        <v>220</v>
      </c>
      <c r="C8" s="593"/>
      <c r="D8" s="593"/>
      <c r="E8" s="593"/>
      <c r="F8" s="593"/>
      <c r="G8" s="593"/>
      <c r="H8" s="593"/>
      <c r="I8" s="593"/>
      <c r="J8" s="593"/>
      <c r="K8" s="593"/>
      <c r="L8" s="593"/>
      <c r="M8" s="593"/>
      <c r="N8" s="593"/>
      <c r="O8" s="593"/>
      <c r="P8" s="593"/>
      <c r="Q8" s="594"/>
      <c r="R8" s="595">
        <v>96240</v>
      </c>
      <c r="S8" s="596"/>
      <c r="T8" s="596"/>
      <c r="U8" s="596"/>
      <c r="V8" s="596"/>
      <c r="W8" s="596"/>
      <c r="X8" s="596"/>
      <c r="Y8" s="597"/>
      <c r="Z8" s="639">
        <v>0.2</v>
      </c>
      <c r="AA8" s="639"/>
      <c r="AB8" s="639"/>
      <c r="AC8" s="639"/>
      <c r="AD8" s="640">
        <v>96240</v>
      </c>
      <c r="AE8" s="640"/>
      <c r="AF8" s="640"/>
      <c r="AG8" s="640"/>
      <c r="AH8" s="640"/>
      <c r="AI8" s="640"/>
      <c r="AJ8" s="640"/>
      <c r="AK8" s="640"/>
      <c r="AL8" s="609">
        <v>0.3</v>
      </c>
      <c r="AM8" s="641"/>
      <c r="AN8" s="641"/>
      <c r="AO8" s="642"/>
      <c r="AP8" s="592" t="s">
        <v>221</v>
      </c>
      <c r="AQ8" s="593"/>
      <c r="AR8" s="593"/>
      <c r="AS8" s="593"/>
      <c r="AT8" s="593"/>
      <c r="AU8" s="593"/>
      <c r="AV8" s="593"/>
      <c r="AW8" s="593"/>
      <c r="AX8" s="593"/>
      <c r="AY8" s="593"/>
      <c r="AZ8" s="593"/>
      <c r="BA8" s="593"/>
      <c r="BB8" s="593"/>
      <c r="BC8" s="593"/>
      <c r="BD8" s="593"/>
      <c r="BE8" s="593"/>
      <c r="BF8" s="594"/>
      <c r="BG8" s="595">
        <v>229104</v>
      </c>
      <c r="BH8" s="596"/>
      <c r="BI8" s="596"/>
      <c r="BJ8" s="596"/>
      <c r="BK8" s="596"/>
      <c r="BL8" s="596"/>
      <c r="BM8" s="596"/>
      <c r="BN8" s="597"/>
      <c r="BO8" s="639">
        <v>1.1000000000000001</v>
      </c>
      <c r="BP8" s="639"/>
      <c r="BQ8" s="639"/>
      <c r="BR8" s="639"/>
      <c r="BS8" s="601" t="s">
        <v>112</v>
      </c>
      <c r="BT8" s="596"/>
      <c r="BU8" s="596"/>
      <c r="BV8" s="596"/>
      <c r="BW8" s="596"/>
      <c r="BX8" s="596"/>
      <c r="BY8" s="596"/>
      <c r="BZ8" s="596"/>
      <c r="CA8" s="596"/>
      <c r="CB8" s="622"/>
      <c r="CD8" s="623" t="s">
        <v>222</v>
      </c>
      <c r="CE8" s="620"/>
      <c r="CF8" s="620"/>
      <c r="CG8" s="620"/>
      <c r="CH8" s="620"/>
      <c r="CI8" s="620"/>
      <c r="CJ8" s="620"/>
      <c r="CK8" s="620"/>
      <c r="CL8" s="620"/>
      <c r="CM8" s="620"/>
      <c r="CN8" s="620"/>
      <c r="CO8" s="620"/>
      <c r="CP8" s="620"/>
      <c r="CQ8" s="621"/>
      <c r="CR8" s="595">
        <v>23324806</v>
      </c>
      <c r="CS8" s="596"/>
      <c r="CT8" s="596"/>
      <c r="CU8" s="596"/>
      <c r="CV8" s="596"/>
      <c r="CW8" s="596"/>
      <c r="CX8" s="596"/>
      <c r="CY8" s="597"/>
      <c r="CZ8" s="639">
        <v>39.799999999999997</v>
      </c>
      <c r="DA8" s="639"/>
      <c r="DB8" s="639"/>
      <c r="DC8" s="639"/>
      <c r="DD8" s="601">
        <v>73928</v>
      </c>
      <c r="DE8" s="596"/>
      <c r="DF8" s="596"/>
      <c r="DG8" s="596"/>
      <c r="DH8" s="596"/>
      <c r="DI8" s="596"/>
      <c r="DJ8" s="596"/>
      <c r="DK8" s="596"/>
      <c r="DL8" s="596"/>
      <c r="DM8" s="596"/>
      <c r="DN8" s="596"/>
      <c r="DO8" s="596"/>
      <c r="DP8" s="597"/>
      <c r="DQ8" s="601">
        <v>11476823</v>
      </c>
      <c r="DR8" s="596"/>
      <c r="DS8" s="596"/>
      <c r="DT8" s="596"/>
      <c r="DU8" s="596"/>
      <c r="DV8" s="596"/>
      <c r="DW8" s="596"/>
      <c r="DX8" s="596"/>
      <c r="DY8" s="596"/>
      <c r="DZ8" s="596"/>
      <c r="EA8" s="596"/>
      <c r="EB8" s="596"/>
      <c r="EC8" s="622"/>
    </row>
    <row r="9" spans="2:143" ht="11.25" customHeight="1">
      <c r="B9" s="592" t="s">
        <v>223</v>
      </c>
      <c r="C9" s="593"/>
      <c r="D9" s="593"/>
      <c r="E9" s="593"/>
      <c r="F9" s="593"/>
      <c r="G9" s="593"/>
      <c r="H9" s="593"/>
      <c r="I9" s="593"/>
      <c r="J9" s="593"/>
      <c r="K9" s="593"/>
      <c r="L9" s="593"/>
      <c r="M9" s="593"/>
      <c r="N9" s="593"/>
      <c r="O9" s="593"/>
      <c r="P9" s="593"/>
      <c r="Q9" s="594"/>
      <c r="R9" s="595">
        <v>161439</v>
      </c>
      <c r="S9" s="596"/>
      <c r="T9" s="596"/>
      <c r="U9" s="596"/>
      <c r="V9" s="596"/>
      <c r="W9" s="596"/>
      <c r="X9" s="596"/>
      <c r="Y9" s="597"/>
      <c r="Z9" s="639">
        <v>0.3</v>
      </c>
      <c r="AA9" s="639"/>
      <c r="AB9" s="639"/>
      <c r="AC9" s="639"/>
      <c r="AD9" s="640">
        <v>161439</v>
      </c>
      <c r="AE9" s="640"/>
      <c r="AF9" s="640"/>
      <c r="AG9" s="640"/>
      <c r="AH9" s="640"/>
      <c r="AI9" s="640"/>
      <c r="AJ9" s="640"/>
      <c r="AK9" s="640"/>
      <c r="AL9" s="609">
        <v>0.4</v>
      </c>
      <c r="AM9" s="641"/>
      <c r="AN9" s="641"/>
      <c r="AO9" s="642"/>
      <c r="AP9" s="592" t="s">
        <v>224</v>
      </c>
      <c r="AQ9" s="593"/>
      <c r="AR9" s="593"/>
      <c r="AS9" s="593"/>
      <c r="AT9" s="593"/>
      <c r="AU9" s="593"/>
      <c r="AV9" s="593"/>
      <c r="AW9" s="593"/>
      <c r="AX9" s="593"/>
      <c r="AY9" s="593"/>
      <c r="AZ9" s="593"/>
      <c r="BA9" s="593"/>
      <c r="BB9" s="593"/>
      <c r="BC9" s="593"/>
      <c r="BD9" s="593"/>
      <c r="BE9" s="593"/>
      <c r="BF9" s="594"/>
      <c r="BG9" s="595">
        <v>7643878</v>
      </c>
      <c r="BH9" s="596"/>
      <c r="BI9" s="596"/>
      <c r="BJ9" s="596"/>
      <c r="BK9" s="596"/>
      <c r="BL9" s="596"/>
      <c r="BM9" s="596"/>
      <c r="BN9" s="597"/>
      <c r="BO9" s="639">
        <v>35.700000000000003</v>
      </c>
      <c r="BP9" s="639"/>
      <c r="BQ9" s="639"/>
      <c r="BR9" s="639"/>
      <c r="BS9" s="601" t="s">
        <v>112</v>
      </c>
      <c r="BT9" s="596"/>
      <c r="BU9" s="596"/>
      <c r="BV9" s="596"/>
      <c r="BW9" s="596"/>
      <c r="BX9" s="596"/>
      <c r="BY9" s="596"/>
      <c r="BZ9" s="596"/>
      <c r="CA9" s="596"/>
      <c r="CB9" s="622"/>
      <c r="CD9" s="623" t="s">
        <v>225</v>
      </c>
      <c r="CE9" s="620"/>
      <c r="CF9" s="620"/>
      <c r="CG9" s="620"/>
      <c r="CH9" s="620"/>
      <c r="CI9" s="620"/>
      <c r="CJ9" s="620"/>
      <c r="CK9" s="620"/>
      <c r="CL9" s="620"/>
      <c r="CM9" s="620"/>
      <c r="CN9" s="620"/>
      <c r="CO9" s="620"/>
      <c r="CP9" s="620"/>
      <c r="CQ9" s="621"/>
      <c r="CR9" s="595">
        <v>6166588</v>
      </c>
      <c r="CS9" s="596"/>
      <c r="CT9" s="596"/>
      <c r="CU9" s="596"/>
      <c r="CV9" s="596"/>
      <c r="CW9" s="596"/>
      <c r="CX9" s="596"/>
      <c r="CY9" s="597"/>
      <c r="CZ9" s="639">
        <v>10.5</v>
      </c>
      <c r="DA9" s="639"/>
      <c r="DB9" s="639"/>
      <c r="DC9" s="639"/>
      <c r="DD9" s="601">
        <v>1327361</v>
      </c>
      <c r="DE9" s="596"/>
      <c r="DF9" s="596"/>
      <c r="DG9" s="596"/>
      <c r="DH9" s="596"/>
      <c r="DI9" s="596"/>
      <c r="DJ9" s="596"/>
      <c r="DK9" s="596"/>
      <c r="DL9" s="596"/>
      <c r="DM9" s="596"/>
      <c r="DN9" s="596"/>
      <c r="DO9" s="596"/>
      <c r="DP9" s="597"/>
      <c r="DQ9" s="601">
        <v>4540076</v>
      </c>
      <c r="DR9" s="596"/>
      <c r="DS9" s="596"/>
      <c r="DT9" s="596"/>
      <c r="DU9" s="596"/>
      <c r="DV9" s="596"/>
      <c r="DW9" s="596"/>
      <c r="DX9" s="596"/>
      <c r="DY9" s="596"/>
      <c r="DZ9" s="596"/>
      <c r="EA9" s="596"/>
      <c r="EB9" s="596"/>
      <c r="EC9" s="622"/>
    </row>
    <row r="10" spans="2:143" ht="11.25" customHeight="1">
      <c r="B10" s="592" t="s">
        <v>226</v>
      </c>
      <c r="C10" s="593"/>
      <c r="D10" s="593"/>
      <c r="E10" s="593"/>
      <c r="F10" s="593"/>
      <c r="G10" s="593"/>
      <c r="H10" s="593"/>
      <c r="I10" s="593"/>
      <c r="J10" s="593"/>
      <c r="K10" s="593"/>
      <c r="L10" s="593"/>
      <c r="M10" s="593"/>
      <c r="N10" s="593"/>
      <c r="O10" s="593"/>
      <c r="P10" s="593"/>
      <c r="Q10" s="594"/>
      <c r="R10" s="595">
        <v>1556112</v>
      </c>
      <c r="S10" s="596"/>
      <c r="T10" s="596"/>
      <c r="U10" s="596"/>
      <c r="V10" s="596"/>
      <c r="W10" s="596"/>
      <c r="X10" s="596"/>
      <c r="Y10" s="597"/>
      <c r="Z10" s="639">
        <v>2.6</v>
      </c>
      <c r="AA10" s="639"/>
      <c r="AB10" s="639"/>
      <c r="AC10" s="639"/>
      <c r="AD10" s="640">
        <v>1556112</v>
      </c>
      <c r="AE10" s="640"/>
      <c r="AF10" s="640"/>
      <c r="AG10" s="640"/>
      <c r="AH10" s="640"/>
      <c r="AI10" s="640"/>
      <c r="AJ10" s="640"/>
      <c r="AK10" s="640"/>
      <c r="AL10" s="609">
        <v>4.2</v>
      </c>
      <c r="AM10" s="641"/>
      <c r="AN10" s="641"/>
      <c r="AO10" s="642"/>
      <c r="AP10" s="592" t="s">
        <v>227</v>
      </c>
      <c r="AQ10" s="593"/>
      <c r="AR10" s="593"/>
      <c r="AS10" s="593"/>
      <c r="AT10" s="593"/>
      <c r="AU10" s="593"/>
      <c r="AV10" s="593"/>
      <c r="AW10" s="593"/>
      <c r="AX10" s="593"/>
      <c r="AY10" s="593"/>
      <c r="AZ10" s="593"/>
      <c r="BA10" s="593"/>
      <c r="BB10" s="593"/>
      <c r="BC10" s="593"/>
      <c r="BD10" s="593"/>
      <c r="BE10" s="593"/>
      <c r="BF10" s="594"/>
      <c r="BG10" s="595">
        <v>400873</v>
      </c>
      <c r="BH10" s="596"/>
      <c r="BI10" s="596"/>
      <c r="BJ10" s="596"/>
      <c r="BK10" s="596"/>
      <c r="BL10" s="596"/>
      <c r="BM10" s="596"/>
      <c r="BN10" s="597"/>
      <c r="BO10" s="639">
        <v>1.9</v>
      </c>
      <c r="BP10" s="639"/>
      <c r="BQ10" s="639"/>
      <c r="BR10" s="639"/>
      <c r="BS10" s="601" t="s">
        <v>112</v>
      </c>
      <c r="BT10" s="596"/>
      <c r="BU10" s="596"/>
      <c r="BV10" s="596"/>
      <c r="BW10" s="596"/>
      <c r="BX10" s="596"/>
      <c r="BY10" s="596"/>
      <c r="BZ10" s="596"/>
      <c r="CA10" s="596"/>
      <c r="CB10" s="622"/>
      <c r="CD10" s="623" t="s">
        <v>228</v>
      </c>
      <c r="CE10" s="620"/>
      <c r="CF10" s="620"/>
      <c r="CG10" s="620"/>
      <c r="CH10" s="620"/>
      <c r="CI10" s="620"/>
      <c r="CJ10" s="620"/>
      <c r="CK10" s="620"/>
      <c r="CL10" s="620"/>
      <c r="CM10" s="620"/>
      <c r="CN10" s="620"/>
      <c r="CO10" s="620"/>
      <c r="CP10" s="620"/>
      <c r="CQ10" s="621"/>
      <c r="CR10" s="595">
        <v>187239</v>
      </c>
      <c r="CS10" s="596"/>
      <c r="CT10" s="596"/>
      <c r="CU10" s="596"/>
      <c r="CV10" s="596"/>
      <c r="CW10" s="596"/>
      <c r="CX10" s="596"/>
      <c r="CY10" s="597"/>
      <c r="CZ10" s="639">
        <v>0.3</v>
      </c>
      <c r="DA10" s="639"/>
      <c r="DB10" s="639"/>
      <c r="DC10" s="639"/>
      <c r="DD10" s="601">
        <v>8474</v>
      </c>
      <c r="DE10" s="596"/>
      <c r="DF10" s="596"/>
      <c r="DG10" s="596"/>
      <c r="DH10" s="596"/>
      <c r="DI10" s="596"/>
      <c r="DJ10" s="596"/>
      <c r="DK10" s="596"/>
      <c r="DL10" s="596"/>
      <c r="DM10" s="596"/>
      <c r="DN10" s="596"/>
      <c r="DO10" s="596"/>
      <c r="DP10" s="597"/>
      <c r="DQ10" s="601">
        <v>121922</v>
      </c>
      <c r="DR10" s="596"/>
      <c r="DS10" s="596"/>
      <c r="DT10" s="596"/>
      <c r="DU10" s="596"/>
      <c r="DV10" s="596"/>
      <c r="DW10" s="596"/>
      <c r="DX10" s="596"/>
      <c r="DY10" s="596"/>
      <c r="DZ10" s="596"/>
      <c r="EA10" s="596"/>
      <c r="EB10" s="596"/>
      <c r="EC10" s="622"/>
    </row>
    <row r="11" spans="2:143" ht="11.25" customHeight="1">
      <c r="B11" s="592" t="s">
        <v>229</v>
      </c>
      <c r="C11" s="593"/>
      <c r="D11" s="593"/>
      <c r="E11" s="593"/>
      <c r="F11" s="593"/>
      <c r="G11" s="593"/>
      <c r="H11" s="593"/>
      <c r="I11" s="593"/>
      <c r="J11" s="593"/>
      <c r="K11" s="593"/>
      <c r="L11" s="593"/>
      <c r="M11" s="593"/>
      <c r="N11" s="593"/>
      <c r="O11" s="593"/>
      <c r="P11" s="593"/>
      <c r="Q11" s="594"/>
      <c r="R11" s="595">
        <v>82258</v>
      </c>
      <c r="S11" s="596"/>
      <c r="T11" s="596"/>
      <c r="U11" s="596"/>
      <c r="V11" s="596"/>
      <c r="W11" s="596"/>
      <c r="X11" s="596"/>
      <c r="Y11" s="597"/>
      <c r="Z11" s="639">
        <v>0.1</v>
      </c>
      <c r="AA11" s="639"/>
      <c r="AB11" s="639"/>
      <c r="AC11" s="639"/>
      <c r="AD11" s="640">
        <v>82258</v>
      </c>
      <c r="AE11" s="640"/>
      <c r="AF11" s="640"/>
      <c r="AG11" s="640"/>
      <c r="AH11" s="640"/>
      <c r="AI11" s="640"/>
      <c r="AJ11" s="640"/>
      <c r="AK11" s="640"/>
      <c r="AL11" s="609">
        <v>0.2</v>
      </c>
      <c r="AM11" s="641"/>
      <c r="AN11" s="641"/>
      <c r="AO11" s="642"/>
      <c r="AP11" s="592" t="s">
        <v>230</v>
      </c>
      <c r="AQ11" s="593"/>
      <c r="AR11" s="593"/>
      <c r="AS11" s="593"/>
      <c r="AT11" s="593"/>
      <c r="AU11" s="593"/>
      <c r="AV11" s="593"/>
      <c r="AW11" s="593"/>
      <c r="AX11" s="593"/>
      <c r="AY11" s="593"/>
      <c r="AZ11" s="593"/>
      <c r="BA11" s="593"/>
      <c r="BB11" s="593"/>
      <c r="BC11" s="593"/>
      <c r="BD11" s="593"/>
      <c r="BE11" s="593"/>
      <c r="BF11" s="594"/>
      <c r="BG11" s="595">
        <v>972450</v>
      </c>
      <c r="BH11" s="596"/>
      <c r="BI11" s="596"/>
      <c r="BJ11" s="596"/>
      <c r="BK11" s="596"/>
      <c r="BL11" s="596"/>
      <c r="BM11" s="596"/>
      <c r="BN11" s="597"/>
      <c r="BO11" s="639">
        <v>4.5</v>
      </c>
      <c r="BP11" s="639"/>
      <c r="BQ11" s="639"/>
      <c r="BR11" s="639"/>
      <c r="BS11" s="601" t="s">
        <v>112</v>
      </c>
      <c r="BT11" s="596"/>
      <c r="BU11" s="596"/>
      <c r="BV11" s="596"/>
      <c r="BW11" s="596"/>
      <c r="BX11" s="596"/>
      <c r="BY11" s="596"/>
      <c r="BZ11" s="596"/>
      <c r="CA11" s="596"/>
      <c r="CB11" s="622"/>
      <c r="CD11" s="623" t="s">
        <v>231</v>
      </c>
      <c r="CE11" s="620"/>
      <c r="CF11" s="620"/>
      <c r="CG11" s="620"/>
      <c r="CH11" s="620"/>
      <c r="CI11" s="620"/>
      <c r="CJ11" s="620"/>
      <c r="CK11" s="620"/>
      <c r="CL11" s="620"/>
      <c r="CM11" s="620"/>
      <c r="CN11" s="620"/>
      <c r="CO11" s="620"/>
      <c r="CP11" s="620"/>
      <c r="CQ11" s="621"/>
      <c r="CR11" s="595">
        <v>1367094</v>
      </c>
      <c r="CS11" s="596"/>
      <c r="CT11" s="596"/>
      <c r="CU11" s="596"/>
      <c r="CV11" s="596"/>
      <c r="CW11" s="596"/>
      <c r="CX11" s="596"/>
      <c r="CY11" s="597"/>
      <c r="CZ11" s="639">
        <v>2.2999999999999998</v>
      </c>
      <c r="DA11" s="639"/>
      <c r="DB11" s="639"/>
      <c r="DC11" s="639"/>
      <c r="DD11" s="601">
        <v>315720</v>
      </c>
      <c r="DE11" s="596"/>
      <c r="DF11" s="596"/>
      <c r="DG11" s="596"/>
      <c r="DH11" s="596"/>
      <c r="DI11" s="596"/>
      <c r="DJ11" s="596"/>
      <c r="DK11" s="596"/>
      <c r="DL11" s="596"/>
      <c r="DM11" s="596"/>
      <c r="DN11" s="596"/>
      <c r="DO11" s="596"/>
      <c r="DP11" s="597"/>
      <c r="DQ11" s="601">
        <v>956935</v>
      </c>
      <c r="DR11" s="596"/>
      <c r="DS11" s="596"/>
      <c r="DT11" s="596"/>
      <c r="DU11" s="596"/>
      <c r="DV11" s="596"/>
      <c r="DW11" s="596"/>
      <c r="DX11" s="596"/>
      <c r="DY11" s="596"/>
      <c r="DZ11" s="596"/>
      <c r="EA11" s="596"/>
      <c r="EB11" s="596"/>
      <c r="EC11" s="622"/>
    </row>
    <row r="12" spans="2:143" ht="11.25" customHeight="1">
      <c r="B12" s="592" t="s">
        <v>232</v>
      </c>
      <c r="C12" s="593"/>
      <c r="D12" s="593"/>
      <c r="E12" s="593"/>
      <c r="F12" s="593"/>
      <c r="G12" s="593"/>
      <c r="H12" s="593"/>
      <c r="I12" s="593"/>
      <c r="J12" s="593"/>
      <c r="K12" s="593"/>
      <c r="L12" s="593"/>
      <c r="M12" s="593"/>
      <c r="N12" s="593"/>
      <c r="O12" s="593"/>
      <c r="P12" s="593"/>
      <c r="Q12" s="594"/>
      <c r="R12" s="595" t="s">
        <v>112</v>
      </c>
      <c r="S12" s="596"/>
      <c r="T12" s="596"/>
      <c r="U12" s="596"/>
      <c r="V12" s="596"/>
      <c r="W12" s="596"/>
      <c r="X12" s="596"/>
      <c r="Y12" s="597"/>
      <c r="Z12" s="639" t="s">
        <v>112</v>
      </c>
      <c r="AA12" s="639"/>
      <c r="AB12" s="639"/>
      <c r="AC12" s="639"/>
      <c r="AD12" s="640" t="s">
        <v>112</v>
      </c>
      <c r="AE12" s="640"/>
      <c r="AF12" s="640"/>
      <c r="AG12" s="640"/>
      <c r="AH12" s="640"/>
      <c r="AI12" s="640"/>
      <c r="AJ12" s="640"/>
      <c r="AK12" s="640"/>
      <c r="AL12" s="609" t="s">
        <v>112</v>
      </c>
      <c r="AM12" s="641"/>
      <c r="AN12" s="641"/>
      <c r="AO12" s="642"/>
      <c r="AP12" s="592" t="s">
        <v>233</v>
      </c>
      <c r="AQ12" s="593"/>
      <c r="AR12" s="593"/>
      <c r="AS12" s="593"/>
      <c r="AT12" s="593"/>
      <c r="AU12" s="593"/>
      <c r="AV12" s="593"/>
      <c r="AW12" s="593"/>
      <c r="AX12" s="593"/>
      <c r="AY12" s="593"/>
      <c r="AZ12" s="593"/>
      <c r="BA12" s="593"/>
      <c r="BB12" s="593"/>
      <c r="BC12" s="593"/>
      <c r="BD12" s="593"/>
      <c r="BE12" s="593"/>
      <c r="BF12" s="594"/>
      <c r="BG12" s="595">
        <v>9312183</v>
      </c>
      <c r="BH12" s="596"/>
      <c r="BI12" s="596"/>
      <c r="BJ12" s="596"/>
      <c r="BK12" s="596"/>
      <c r="BL12" s="596"/>
      <c r="BM12" s="596"/>
      <c r="BN12" s="597"/>
      <c r="BO12" s="639">
        <v>43.4</v>
      </c>
      <c r="BP12" s="639"/>
      <c r="BQ12" s="639"/>
      <c r="BR12" s="639"/>
      <c r="BS12" s="601" t="s">
        <v>112</v>
      </c>
      <c r="BT12" s="596"/>
      <c r="BU12" s="596"/>
      <c r="BV12" s="596"/>
      <c r="BW12" s="596"/>
      <c r="BX12" s="596"/>
      <c r="BY12" s="596"/>
      <c r="BZ12" s="596"/>
      <c r="CA12" s="596"/>
      <c r="CB12" s="622"/>
      <c r="CD12" s="623" t="s">
        <v>234</v>
      </c>
      <c r="CE12" s="620"/>
      <c r="CF12" s="620"/>
      <c r="CG12" s="620"/>
      <c r="CH12" s="620"/>
      <c r="CI12" s="620"/>
      <c r="CJ12" s="620"/>
      <c r="CK12" s="620"/>
      <c r="CL12" s="620"/>
      <c r="CM12" s="620"/>
      <c r="CN12" s="620"/>
      <c r="CO12" s="620"/>
      <c r="CP12" s="620"/>
      <c r="CQ12" s="621"/>
      <c r="CR12" s="595">
        <v>707742</v>
      </c>
      <c r="CS12" s="596"/>
      <c r="CT12" s="596"/>
      <c r="CU12" s="596"/>
      <c r="CV12" s="596"/>
      <c r="CW12" s="596"/>
      <c r="CX12" s="596"/>
      <c r="CY12" s="597"/>
      <c r="CZ12" s="639">
        <v>1.2</v>
      </c>
      <c r="DA12" s="639"/>
      <c r="DB12" s="639"/>
      <c r="DC12" s="639"/>
      <c r="DD12" s="601">
        <v>150903</v>
      </c>
      <c r="DE12" s="596"/>
      <c r="DF12" s="596"/>
      <c r="DG12" s="596"/>
      <c r="DH12" s="596"/>
      <c r="DI12" s="596"/>
      <c r="DJ12" s="596"/>
      <c r="DK12" s="596"/>
      <c r="DL12" s="596"/>
      <c r="DM12" s="596"/>
      <c r="DN12" s="596"/>
      <c r="DO12" s="596"/>
      <c r="DP12" s="597"/>
      <c r="DQ12" s="601">
        <v>663742</v>
      </c>
      <c r="DR12" s="596"/>
      <c r="DS12" s="596"/>
      <c r="DT12" s="596"/>
      <c r="DU12" s="596"/>
      <c r="DV12" s="596"/>
      <c r="DW12" s="596"/>
      <c r="DX12" s="596"/>
      <c r="DY12" s="596"/>
      <c r="DZ12" s="596"/>
      <c r="EA12" s="596"/>
      <c r="EB12" s="596"/>
      <c r="EC12" s="622"/>
    </row>
    <row r="13" spans="2:143" ht="11.25" customHeight="1">
      <c r="B13" s="592" t="s">
        <v>235</v>
      </c>
      <c r="C13" s="593"/>
      <c r="D13" s="593"/>
      <c r="E13" s="593"/>
      <c r="F13" s="593"/>
      <c r="G13" s="593"/>
      <c r="H13" s="593"/>
      <c r="I13" s="593"/>
      <c r="J13" s="593"/>
      <c r="K13" s="593"/>
      <c r="L13" s="593"/>
      <c r="M13" s="593"/>
      <c r="N13" s="593"/>
      <c r="O13" s="593"/>
      <c r="P13" s="593"/>
      <c r="Q13" s="594"/>
      <c r="R13" s="595">
        <v>257054</v>
      </c>
      <c r="S13" s="596"/>
      <c r="T13" s="596"/>
      <c r="U13" s="596"/>
      <c r="V13" s="596"/>
      <c r="W13" s="596"/>
      <c r="X13" s="596"/>
      <c r="Y13" s="597"/>
      <c r="Z13" s="639">
        <v>0.4</v>
      </c>
      <c r="AA13" s="639"/>
      <c r="AB13" s="639"/>
      <c r="AC13" s="639"/>
      <c r="AD13" s="640">
        <v>257054</v>
      </c>
      <c r="AE13" s="640"/>
      <c r="AF13" s="640"/>
      <c r="AG13" s="640"/>
      <c r="AH13" s="640"/>
      <c r="AI13" s="640"/>
      <c r="AJ13" s="640"/>
      <c r="AK13" s="640"/>
      <c r="AL13" s="609">
        <v>0.7</v>
      </c>
      <c r="AM13" s="641"/>
      <c r="AN13" s="641"/>
      <c r="AO13" s="642"/>
      <c r="AP13" s="592" t="s">
        <v>236</v>
      </c>
      <c r="AQ13" s="593"/>
      <c r="AR13" s="593"/>
      <c r="AS13" s="593"/>
      <c r="AT13" s="593"/>
      <c r="AU13" s="593"/>
      <c r="AV13" s="593"/>
      <c r="AW13" s="593"/>
      <c r="AX13" s="593"/>
      <c r="AY13" s="593"/>
      <c r="AZ13" s="593"/>
      <c r="BA13" s="593"/>
      <c r="BB13" s="593"/>
      <c r="BC13" s="593"/>
      <c r="BD13" s="593"/>
      <c r="BE13" s="593"/>
      <c r="BF13" s="594"/>
      <c r="BG13" s="595">
        <v>9138023</v>
      </c>
      <c r="BH13" s="596"/>
      <c r="BI13" s="596"/>
      <c r="BJ13" s="596"/>
      <c r="BK13" s="596"/>
      <c r="BL13" s="596"/>
      <c r="BM13" s="596"/>
      <c r="BN13" s="597"/>
      <c r="BO13" s="639">
        <v>42.6</v>
      </c>
      <c r="BP13" s="639"/>
      <c r="BQ13" s="639"/>
      <c r="BR13" s="639"/>
      <c r="BS13" s="601" t="s">
        <v>112</v>
      </c>
      <c r="BT13" s="596"/>
      <c r="BU13" s="596"/>
      <c r="BV13" s="596"/>
      <c r="BW13" s="596"/>
      <c r="BX13" s="596"/>
      <c r="BY13" s="596"/>
      <c r="BZ13" s="596"/>
      <c r="CA13" s="596"/>
      <c r="CB13" s="622"/>
      <c r="CD13" s="623" t="s">
        <v>237</v>
      </c>
      <c r="CE13" s="620"/>
      <c r="CF13" s="620"/>
      <c r="CG13" s="620"/>
      <c r="CH13" s="620"/>
      <c r="CI13" s="620"/>
      <c r="CJ13" s="620"/>
      <c r="CK13" s="620"/>
      <c r="CL13" s="620"/>
      <c r="CM13" s="620"/>
      <c r="CN13" s="620"/>
      <c r="CO13" s="620"/>
      <c r="CP13" s="620"/>
      <c r="CQ13" s="621"/>
      <c r="CR13" s="595">
        <v>6131645</v>
      </c>
      <c r="CS13" s="596"/>
      <c r="CT13" s="596"/>
      <c r="CU13" s="596"/>
      <c r="CV13" s="596"/>
      <c r="CW13" s="596"/>
      <c r="CX13" s="596"/>
      <c r="CY13" s="597"/>
      <c r="CZ13" s="639">
        <v>10.5</v>
      </c>
      <c r="DA13" s="639"/>
      <c r="DB13" s="639"/>
      <c r="DC13" s="639"/>
      <c r="DD13" s="601">
        <v>1796342</v>
      </c>
      <c r="DE13" s="596"/>
      <c r="DF13" s="596"/>
      <c r="DG13" s="596"/>
      <c r="DH13" s="596"/>
      <c r="DI13" s="596"/>
      <c r="DJ13" s="596"/>
      <c r="DK13" s="596"/>
      <c r="DL13" s="596"/>
      <c r="DM13" s="596"/>
      <c r="DN13" s="596"/>
      <c r="DO13" s="596"/>
      <c r="DP13" s="597"/>
      <c r="DQ13" s="601">
        <v>4669220</v>
      </c>
      <c r="DR13" s="596"/>
      <c r="DS13" s="596"/>
      <c r="DT13" s="596"/>
      <c r="DU13" s="596"/>
      <c r="DV13" s="596"/>
      <c r="DW13" s="596"/>
      <c r="DX13" s="596"/>
      <c r="DY13" s="596"/>
      <c r="DZ13" s="596"/>
      <c r="EA13" s="596"/>
      <c r="EB13" s="596"/>
      <c r="EC13" s="622"/>
    </row>
    <row r="14" spans="2:143" ht="11.25" customHeight="1">
      <c r="B14" s="592" t="s">
        <v>238</v>
      </c>
      <c r="C14" s="593"/>
      <c r="D14" s="593"/>
      <c r="E14" s="593"/>
      <c r="F14" s="593"/>
      <c r="G14" s="593"/>
      <c r="H14" s="593"/>
      <c r="I14" s="593"/>
      <c r="J14" s="593"/>
      <c r="K14" s="593"/>
      <c r="L14" s="593"/>
      <c r="M14" s="593"/>
      <c r="N14" s="593"/>
      <c r="O14" s="593"/>
      <c r="P14" s="593"/>
      <c r="Q14" s="594"/>
      <c r="R14" s="595" t="s">
        <v>112</v>
      </c>
      <c r="S14" s="596"/>
      <c r="T14" s="596"/>
      <c r="U14" s="596"/>
      <c r="V14" s="596"/>
      <c r="W14" s="596"/>
      <c r="X14" s="596"/>
      <c r="Y14" s="597"/>
      <c r="Z14" s="639" t="s">
        <v>112</v>
      </c>
      <c r="AA14" s="639"/>
      <c r="AB14" s="639"/>
      <c r="AC14" s="639"/>
      <c r="AD14" s="640" t="s">
        <v>112</v>
      </c>
      <c r="AE14" s="640"/>
      <c r="AF14" s="640"/>
      <c r="AG14" s="640"/>
      <c r="AH14" s="640"/>
      <c r="AI14" s="640"/>
      <c r="AJ14" s="640"/>
      <c r="AK14" s="640"/>
      <c r="AL14" s="609" t="s">
        <v>112</v>
      </c>
      <c r="AM14" s="641"/>
      <c r="AN14" s="641"/>
      <c r="AO14" s="642"/>
      <c r="AP14" s="592" t="s">
        <v>239</v>
      </c>
      <c r="AQ14" s="593"/>
      <c r="AR14" s="593"/>
      <c r="AS14" s="593"/>
      <c r="AT14" s="593"/>
      <c r="AU14" s="593"/>
      <c r="AV14" s="593"/>
      <c r="AW14" s="593"/>
      <c r="AX14" s="593"/>
      <c r="AY14" s="593"/>
      <c r="AZ14" s="593"/>
      <c r="BA14" s="593"/>
      <c r="BB14" s="593"/>
      <c r="BC14" s="593"/>
      <c r="BD14" s="593"/>
      <c r="BE14" s="593"/>
      <c r="BF14" s="594"/>
      <c r="BG14" s="595">
        <v>388313</v>
      </c>
      <c r="BH14" s="596"/>
      <c r="BI14" s="596"/>
      <c r="BJ14" s="596"/>
      <c r="BK14" s="596"/>
      <c r="BL14" s="596"/>
      <c r="BM14" s="596"/>
      <c r="BN14" s="597"/>
      <c r="BO14" s="639">
        <v>1.8</v>
      </c>
      <c r="BP14" s="639"/>
      <c r="BQ14" s="639"/>
      <c r="BR14" s="639"/>
      <c r="BS14" s="601" t="s">
        <v>112</v>
      </c>
      <c r="BT14" s="596"/>
      <c r="BU14" s="596"/>
      <c r="BV14" s="596"/>
      <c r="BW14" s="596"/>
      <c r="BX14" s="596"/>
      <c r="BY14" s="596"/>
      <c r="BZ14" s="596"/>
      <c r="CA14" s="596"/>
      <c r="CB14" s="622"/>
      <c r="CD14" s="623" t="s">
        <v>240</v>
      </c>
      <c r="CE14" s="620"/>
      <c r="CF14" s="620"/>
      <c r="CG14" s="620"/>
      <c r="CH14" s="620"/>
      <c r="CI14" s="620"/>
      <c r="CJ14" s="620"/>
      <c r="CK14" s="620"/>
      <c r="CL14" s="620"/>
      <c r="CM14" s="620"/>
      <c r="CN14" s="620"/>
      <c r="CO14" s="620"/>
      <c r="CP14" s="620"/>
      <c r="CQ14" s="621"/>
      <c r="CR14" s="595">
        <v>2353933</v>
      </c>
      <c r="CS14" s="596"/>
      <c r="CT14" s="596"/>
      <c r="CU14" s="596"/>
      <c r="CV14" s="596"/>
      <c r="CW14" s="596"/>
      <c r="CX14" s="596"/>
      <c r="CY14" s="597"/>
      <c r="CZ14" s="639">
        <v>4</v>
      </c>
      <c r="DA14" s="639"/>
      <c r="DB14" s="639"/>
      <c r="DC14" s="639"/>
      <c r="DD14" s="601">
        <v>96796</v>
      </c>
      <c r="DE14" s="596"/>
      <c r="DF14" s="596"/>
      <c r="DG14" s="596"/>
      <c r="DH14" s="596"/>
      <c r="DI14" s="596"/>
      <c r="DJ14" s="596"/>
      <c r="DK14" s="596"/>
      <c r="DL14" s="596"/>
      <c r="DM14" s="596"/>
      <c r="DN14" s="596"/>
      <c r="DO14" s="596"/>
      <c r="DP14" s="597"/>
      <c r="DQ14" s="601">
        <v>2222484</v>
      </c>
      <c r="DR14" s="596"/>
      <c r="DS14" s="596"/>
      <c r="DT14" s="596"/>
      <c r="DU14" s="596"/>
      <c r="DV14" s="596"/>
      <c r="DW14" s="596"/>
      <c r="DX14" s="596"/>
      <c r="DY14" s="596"/>
      <c r="DZ14" s="596"/>
      <c r="EA14" s="596"/>
      <c r="EB14" s="596"/>
      <c r="EC14" s="622"/>
    </row>
    <row r="15" spans="2:143" ht="11.25" customHeight="1">
      <c r="B15" s="592" t="s">
        <v>241</v>
      </c>
      <c r="C15" s="593"/>
      <c r="D15" s="593"/>
      <c r="E15" s="593"/>
      <c r="F15" s="593"/>
      <c r="G15" s="593"/>
      <c r="H15" s="593"/>
      <c r="I15" s="593"/>
      <c r="J15" s="593"/>
      <c r="K15" s="593"/>
      <c r="L15" s="593"/>
      <c r="M15" s="593"/>
      <c r="N15" s="593"/>
      <c r="O15" s="593"/>
      <c r="P15" s="593"/>
      <c r="Q15" s="594"/>
      <c r="R15" s="595">
        <v>104557</v>
      </c>
      <c r="S15" s="596"/>
      <c r="T15" s="596"/>
      <c r="U15" s="596"/>
      <c r="V15" s="596"/>
      <c r="W15" s="596"/>
      <c r="X15" s="596"/>
      <c r="Y15" s="597"/>
      <c r="Z15" s="639">
        <v>0.2</v>
      </c>
      <c r="AA15" s="639"/>
      <c r="AB15" s="639"/>
      <c r="AC15" s="639"/>
      <c r="AD15" s="640">
        <v>104557</v>
      </c>
      <c r="AE15" s="640"/>
      <c r="AF15" s="640"/>
      <c r="AG15" s="640"/>
      <c r="AH15" s="640"/>
      <c r="AI15" s="640"/>
      <c r="AJ15" s="640"/>
      <c r="AK15" s="640"/>
      <c r="AL15" s="609">
        <v>0.3</v>
      </c>
      <c r="AM15" s="641"/>
      <c r="AN15" s="641"/>
      <c r="AO15" s="642"/>
      <c r="AP15" s="592" t="s">
        <v>242</v>
      </c>
      <c r="AQ15" s="593"/>
      <c r="AR15" s="593"/>
      <c r="AS15" s="593"/>
      <c r="AT15" s="593"/>
      <c r="AU15" s="593"/>
      <c r="AV15" s="593"/>
      <c r="AW15" s="593"/>
      <c r="AX15" s="593"/>
      <c r="AY15" s="593"/>
      <c r="AZ15" s="593"/>
      <c r="BA15" s="593"/>
      <c r="BB15" s="593"/>
      <c r="BC15" s="593"/>
      <c r="BD15" s="593"/>
      <c r="BE15" s="593"/>
      <c r="BF15" s="594"/>
      <c r="BG15" s="595">
        <v>1268375</v>
      </c>
      <c r="BH15" s="596"/>
      <c r="BI15" s="596"/>
      <c r="BJ15" s="596"/>
      <c r="BK15" s="596"/>
      <c r="BL15" s="596"/>
      <c r="BM15" s="596"/>
      <c r="BN15" s="597"/>
      <c r="BO15" s="639">
        <v>5.9</v>
      </c>
      <c r="BP15" s="639"/>
      <c r="BQ15" s="639"/>
      <c r="BR15" s="639"/>
      <c r="BS15" s="601" t="s">
        <v>112</v>
      </c>
      <c r="BT15" s="596"/>
      <c r="BU15" s="596"/>
      <c r="BV15" s="596"/>
      <c r="BW15" s="596"/>
      <c r="BX15" s="596"/>
      <c r="BY15" s="596"/>
      <c r="BZ15" s="596"/>
      <c r="CA15" s="596"/>
      <c r="CB15" s="622"/>
      <c r="CD15" s="623" t="s">
        <v>243</v>
      </c>
      <c r="CE15" s="620"/>
      <c r="CF15" s="620"/>
      <c r="CG15" s="620"/>
      <c r="CH15" s="620"/>
      <c r="CI15" s="620"/>
      <c r="CJ15" s="620"/>
      <c r="CK15" s="620"/>
      <c r="CL15" s="620"/>
      <c r="CM15" s="620"/>
      <c r="CN15" s="620"/>
      <c r="CO15" s="620"/>
      <c r="CP15" s="620"/>
      <c r="CQ15" s="621"/>
      <c r="CR15" s="595">
        <v>4755227</v>
      </c>
      <c r="CS15" s="596"/>
      <c r="CT15" s="596"/>
      <c r="CU15" s="596"/>
      <c r="CV15" s="596"/>
      <c r="CW15" s="596"/>
      <c r="CX15" s="596"/>
      <c r="CY15" s="597"/>
      <c r="CZ15" s="639">
        <v>8.1</v>
      </c>
      <c r="DA15" s="639"/>
      <c r="DB15" s="639"/>
      <c r="DC15" s="639"/>
      <c r="DD15" s="601">
        <v>505319</v>
      </c>
      <c r="DE15" s="596"/>
      <c r="DF15" s="596"/>
      <c r="DG15" s="596"/>
      <c r="DH15" s="596"/>
      <c r="DI15" s="596"/>
      <c r="DJ15" s="596"/>
      <c r="DK15" s="596"/>
      <c r="DL15" s="596"/>
      <c r="DM15" s="596"/>
      <c r="DN15" s="596"/>
      <c r="DO15" s="596"/>
      <c r="DP15" s="597"/>
      <c r="DQ15" s="601">
        <v>4278321</v>
      </c>
      <c r="DR15" s="596"/>
      <c r="DS15" s="596"/>
      <c r="DT15" s="596"/>
      <c r="DU15" s="596"/>
      <c r="DV15" s="596"/>
      <c r="DW15" s="596"/>
      <c r="DX15" s="596"/>
      <c r="DY15" s="596"/>
      <c r="DZ15" s="596"/>
      <c r="EA15" s="596"/>
      <c r="EB15" s="596"/>
      <c r="EC15" s="622"/>
    </row>
    <row r="16" spans="2:143" ht="11.25" customHeight="1">
      <c r="B16" s="592" t="s">
        <v>244</v>
      </c>
      <c r="C16" s="593"/>
      <c r="D16" s="593"/>
      <c r="E16" s="593"/>
      <c r="F16" s="593"/>
      <c r="G16" s="593"/>
      <c r="H16" s="593"/>
      <c r="I16" s="593"/>
      <c r="J16" s="593"/>
      <c r="K16" s="593"/>
      <c r="L16" s="593"/>
      <c r="M16" s="593"/>
      <c r="N16" s="593"/>
      <c r="O16" s="593"/>
      <c r="P16" s="593"/>
      <c r="Q16" s="594"/>
      <c r="R16" s="595">
        <v>15035229</v>
      </c>
      <c r="S16" s="596"/>
      <c r="T16" s="596"/>
      <c r="U16" s="596"/>
      <c r="V16" s="596"/>
      <c r="W16" s="596"/>
      <c r="X16" s="596"/>
      <c r="Y16" s="597"/>
      <c r="Z16" s="639">
        <v>25.1</v>
      </c>
      <c r="AA16" s="639"/>
      <c r="AB16" s="639"/>
      <c r="AC16" s="639"/>
      <c r="AD16" s="640">
        <v>13789997</v>
      </c>
      <c r="AE16" s="640"/>
      <c r="AF16" s="640"/>
      <c r="AG16" s="640"/>
      <c r="AH16" s="640"/>
      <c r="AI16" s="640"/>
      <c r="AJ16" s="640"/>
      <c r="AK16" s="640"/>
      <c r="AL16" s="609">
        <v>37.1</v>
      </c>
      <c r="AM16" s="641"/>
      <c r="AN16" s="641"/>
      <c r="AO16" s="642"/>
      <c r="AP16" s="592" t="s">
        <v>245</v>
      </c>
      <c r="AQ16" s="593"/>
      <c r="AR16" s="593"/>
      <c r="AS16" s="593"/>
      <c r="AT16" s="593"/>
      <c r="AU16" s="593"/>
      <c r="AV16" s="593"/>
      <c r="AW16" s="593"/>
      <c r="AX16" s="593"/>
      <c r="AY16" s="593"/>
      <c r="AZ16" s="593"/>
      <c r="BA16" s="593"/>
      <c r="BB16" s="593"/>
      <c r="BC16" s="593"/>
      <c r="BD16" s="593"/>
      <c r="BE16" s="593"/>
      <c r="BF16" s="594"/>
      <c r="BG16" s="595" t="s">
        <v>112</v>
      </c>
      <c r="BH16" s="596"/>
      <c r="BI16" s="596"/>
      <c r="BJ16" s="596"/>
      <c r="BK16" s="596"/>
      <c r="BL16" s="596"/>
      <c r="BM16" s="596"/>
      <c r="BN16" s="597"/>
      <c r="BO16" s="639" t="s">
        <v>112</v>
      </c>
      <c r="BP16" s="639"/>
      <c r="BQ16" s="639"/>
      <c r="BR16" s="639"/>
      <c r="BS16" s="601" t="s">
        <v>112</v>
      </c>
      <c r="BT16" s="596"/>
      <c r="BU16" s="596"/>
      <c r="BV16" s="596"/>
      <c r="BW16" s="596"/>
      <c r="BX16" s="596"/>
      <c r="BY16" s="596"/>
      <c r="BZ16" s="596"/>
      <c r="CA16" s="596"/>
      <c r="CB16" s="622"/>
      <c r="CD16" s="623" t="s">
        <v>246</v>
      </c>
      <c r="CE16" s="620"/>
      <c r="CF16" s="620"/>
      <c r="CG16" s="620"/>
      <c r="CH16" s="620"/>
      <c r="CI16" s="620"/>
      <c r="CJ16" s="620"/>
      <c r="CK16" s="620"/>
      <c r="CL16" s="620"/>
      <c r="CM16" s="620"/>
      <c r="CN16" s="620"/>
      <c r="CO16" s="620"/>
      <c r="CP16" s="620"/>
      <c r="CQ16" s="621"/>
      <c r="CR16" s="595">
        <v>65044</v>
      </c>
      <c r="CS16" s="596"/>
      <c r="CT16" s="596"/>
      <c r="CU16" s="596"/>
      <c r="CV16" s="596"/>
      <c r="CW16" s="596"/>
      <c r="CX16" s="596"/>
      <c r="CY16" s="597"/>
      <c r="CZ16" s="639">
        <v>0.1</v>
      </c>
      <c r="DA16" s="639"/>
      <c r="DB16" s="639"/>
      <c r="DC16" s="639"/>
      <c r="DD16" s="601" t="s">
        <v>112</v>
      </c>
      <c r="DE16" s="596"/>
      <c r="DF16" s="596"/>
      <c r="DG16" s="596"/>
      <c r="DH16" s="596"/>
      <c r="DI16" s="596"/>
      <c r="DJ16" s="596"/>
      <c r="DK16" s="596"/>
      <c r="DL16" s="596"/>
      <c r="DM16" s="596"/>
      <c r="DN16" s="596"/>
      <c r="DO16" s="596"/>
      <c r="DP16" s="597"/>
      <c r="DQ16" s="601">
        <v>31415</v>
      </c>
      <c r="DR16" s="596"/>
      <c r="DS16" s="596"/>
      <c r="DT16" s="596"/>
      <c r="DU16" s="596"/>
      <c r="DV16" s="596"/>
      <c r="DW16" s="596"/>
      <c r="DX16" s="596"/>
      <c r="DY16" s="596"/>
      <c r="DZ16" s="596"/>
      <c r="EA16" s="596"/>
      <c r="EB16" s="596"/>
      <c r="EC16" s="622"/>
    </row>
    <row r="17" spans="2:133" ht="11.25" customHeight="1">
      <c r="B17" s="592" t="s">
        <v>247</v>
      </c>
      <c r="C17" s="593"/>
      <c r="D17" s="593"/>
      <c r="E17" s="593"/>
      <c r="F17" s="593"/>
      <c r="G17" s="593"/>
      <c r="H17" s="593"/>
      <c r="I17" s="593"/>
      <c r="J17" s="593"/>
      <c r="K17" s="593"/>
      <c r="L17" s="593"/>
      <c r="M17" s="593"/>
      <c r="N17" s="593"/>
      <c r="O17" s="593"/>
      <c r="P17" s="593"/>
      <c r="Q17" s="594"/>
      <c r="R17" s="595">
        <v>13789997</v>
      </c>
      <c r="S17" s="596"/>
      <c r="T17" s="596"/>
      <c r="U17" s="596"/>
      <c r="V17" s="596"/>
      <c r="W17" s="596"/>
      <c r="X17" s="596"/>
      <c r="Y17" s="597"/>
      <c r="Z17" s="639">
        <v>23</v>
      </c>
      <c r="AA17" s="639"/>
      <c r="AB17" s="639"/>
      <c r="AC17" s="639"/>
      <c r="AD17" s="640">
        <v>13789997</v>
      </c>
      <c r="AE17" s="640"/>
      <c r="AF17" s="640"/>
      <c r="AG17" s="640"/>
      <c r="AH17" s="640"/>
      <c r="AI17" s="640"/>
      <c r="AJ17" s="640"/>
      <c r="AK17" s="640"/>
      <c r="AL17" s="609">
        <v>37.1</v>
      </c>
      <c r="AM17" s="641"/>
      <c r="AN17" s="641"/>
      <c r="AO17" s="642"/>
      <c r="AP17" s="592" t="s">
        <v>248</v>
      </c>
      <c r="AQ17" s="593"/>
      <c r="AR17" s="593"/>
      <c r="AS17" s="593"/>
      <c r="AT17" s="593"/>
      <c r="AU17" s="593"/>
      <c r="AV17" s="593"/>
      <c r="AW17" s="593"/>
      <c r="AX17" s="593"/>
      <c r="AY17" s="593"/>
      <c r="AZ17" s="593"/>
      <c r="BA17" s="593"/>
      <c r="BB17" s="593"/>
      <c r="BC17" s="593"/>
      <c r="BD17" s="593"/>
      <c r="BE17" s="593"/>
      <c r="BF17" s="594"/>
      <c r="BG17" s="595">
        <v>300</v>
      </c>
      <c r="BH17" s="596"/>
      <c r="BI17" s="596"/>
      <c r="BJ17" s="596"/>
      <c r="BK17" s="596"/>
      <c r="BL17" s="596"/>
      <c r="BM17" s="596"/>
      <c r="BN17" s="597"/>
      <c r="BO17" s="639">
        <v>0</v>
      </c>
      <c r="BP17" s="639"/>
      <c r="BQ17" s="639"/>
      <c r="BR17" s="639"/>
      <c r="BS17" s="601" t="s">
        <v>112</v>
      </c>
      <c r="BT17" s="596"/>
      <c r="BU17" s="596"/>
      <c r="BV17" s="596"/>
      <c r="BW17" s="596"/>
      <c r="BX17" s="596"/>
      <c r="BY17" s="596"/>
      <c r="BZ17" s="596"/>
      <c r="CA17" s="596"/>
      <c r="CB17" s="622"/>
      <c r="CD17" s="623" t="s">
        <v>249</v>
      </c>
      <c r="CE17" s="620"/>
      <c r="CF17" s="620"/>
      <c r="CG17" s="620"/>
      <c r="CH17" s="620"/>
      <c r="CI17" s="620"/>
      <c r="CJ17" s="620"/>
      <c r="CK17" s="620"/>
      <c r="CL17" s="620"/>
      <c r="CM17" s="620"/>
      <c r="CN17" s="620"/>
      <c r="CO17" s="620"/>
      <c r="CP17" s="620"/>
      <c r="CQ17" s="621"/>
      <c r="CR17" s="595">
        <v>5734126</v>
      </c>
      <c r="CS17" s="596"/>
      <c r="CT17" s="596"/>
      <c r="CU17" s="596"/>
      <c r="CV17" s="596"/>
      <c r="CW17" s="596"/>
      <c r="CX17" s="596"/>
      <c r="CY17" s="597"/>
      <c r="CZ17" s="639">
        <v>9.8000000000000007</v>
      </c>
      <c r="DA17" s="639"/>
      <c r="DB17" s="639"/>
      <c r="DC17" s="639"/>
      <c r="DD17" s="601" t="s">
        <v>112</v>
      </c>
      <c r="DE17" s="596"/>
      <c r="DF17" s="596"/>
      <c r="DG17" s="596"/>
      <c r="DH17" s="596"/>
      <c r="DI17" s="596"/>
      <c r="DJ17" s="596"/>
      <c r="DK17" s="596"/>
      <c r="DL17" s="596"/>
      <c r="DM17" s="596"/>
      <c r="DN17" s="596"/>
      <c r="DO17" s="596"/>
      <c r="DP17" s="597"/>
      <c r="DQ17" s="601">
        <v>5721012</v>
      </c>
      <c r="DR17" s="596"/>
      <c r="DS17" s="596"/>
      <c r="DT17" s="596"/>
      <c r="DU17" s="596"/>
      <c r="DV17" s="596"/>
      <c r="DW17" s="596"/>
      <c r="DX17" s="596"/>
      <c r="DY17" s="596"/>
      <c r="DZ17" s="596"/>
      <c r="EA17" s="596"/>
      <c r="EB17" s="596"/>
      <c r="EC17" s="622"/>
    </row>
    <row r="18" spans="2:133" ht="11.25" customHeight="1">
      <c r="B18" s="592" t="s">
        <v>250</v>
      </c>
      <c r="C18" s="593"/>
      <c r="D18" s="593"/>
      <c r="E18" s="593"/>
      <c r="F18" s="593"/>
      <c r="G18" s="593"/>
      <c r="H18" s="593"/>
      <c r="I18" s="593"/>
      <c r="J18" s="593"/>
      <c r="K18" s="593"/>
      <c r="L18" s="593"/>
      <c r="M18" s="593"/>
      <c r="N18" s="593"/>
      <c r="O18" s="593"/>
      <c r="P18" s="593"/>
      <c r="Q18" s="594"/>
      <c r="R18" s="595">
        <v>1245176</v>
      </c>
      <c r="S18" s="596"/>
      <c r="T18" s="596"/>
      <c r="U18" s="596"/>
      <c r="V18" s="596"/>
      <c r="W18" s="596"/>
      <c r="X18" s="596"/>
      <c r="Y18" s="597"/>
      <c r="Z18" s="639">
        <v>2.1</v>
      </c>
      <c r="AA18" s="639"/>
      <c r="AB18" s="639"/>
      <c r="AC18" s="639"/>
      <c r="AD18" s="640" t="s">
        <v>112</v>
      </c>
      <c r="AE18" s="640"/>
      <c r="AF18" s="640"/>
      <c r="AG18" s="640"/>
      <c r="AH18" s="640"/>
      <c r="AI18" s="640"/>
      <c r="AJ18" s="640"/>
      <c r="AK18" s="640"/>
      <c r="AL18" s="609" t="s">
        <v>112</v>
      </c>
      <c r="AM18" s="641"/>
      <c r="AN18" s="641"/>
      <c r="AO18" s="642"/>
      <c r="AP18" s="592" t="s">
        <v>251</v>
      </c>
      <c r="AQ18" s="593"/>
      <c r="AR18" s="593"/>
      <c r="AS18" s="593"/>
      <c r="AT18" s="593"/>
      <c r="AU18" s="593"/>
      <c r="AV18" s="593"/>
      <c r="AW18" s="593"/>
      <c r="AX18" s="593"/>
      <c r="AY18" s="593"/>
      <c r="AZ18" s="593"/>
      <c r="BA18" s="593"/>
      <c r="BB18" s="593"/>
      <c r="BC18" s="593"/>
      <c r="BD18" s="593"/>
      <c r="BE18" s="593"/>
      <c r="BF18" s="594"/>
      <c r="BG18" s="595" t="s">
        <v>112</v>
      </c>
      <c r="BH18" s="596"/>
      <c r="BI18" s="596"/>
      <c r="BJ18" s="596"/>
      <c r="BK18" s="596"/>
      <c r="BL18" s="596"/>
      <c r="BM18" s="596"/>
      <c r="BN18" s="597"/>
      <c r="BO18" s="639" t="s">
        <v>112</v>
      </c>
      <c r="BP18" s="639"/>
      <c r="BQ18" s="639"/>
      <c r="BR18" s="639"/>
      <c r="BS18" s="601" t="s">
        <v>112</v>
      </c>
      <c r="BT18" s="596"/>
      <c r="BU18" s="596"/>
      <c r="BV18" s="596"/>
      <c r="BW18" s="596"/>
      <c r="BX18" s="596"/>
      <c r="BY18" s="596"/>
      <c r="BZ18" s="596"/>
      <c r="CA18" s="596"/>
      <c r="CB18" s="622"/>
      <c r="CD18" s="623" t="s">
        <v>252</v>
      </c>
      <c r="CE18" s="620"/>
      <c r="CF18" s="620"/>
      <c r="CG18" s="620"/>
      <c r="CH18" s="620"/>
      <c r="CI18" s="620"/>
      <c r="CJ18" s="620"/>
      <c r="CK18" s="620"/>
      <c r="CL18" s="620"/>
      <c r="CM18" s="620"/>
      <c r="CN18" s="620"/>
      <c r="CO18" s="620"/>
      <c r="CP18" s="620"/>
      <c r="CQ18" s="621"/>
      <c r="CR18" s="595" t="s">
        <v>112</v>
      </c>
      <c r="CS18" s="596"/>
      <c r="CT18" s="596"/>
      <c r="CU18" s="596"/>
      <c r="CV18" s="596"/>
      <c r="CW18" s="596"/>
      <c r="CX18" s="596"/>
      <c r="CY18" s="597"/>
      <c r="CZ18" s="639" t="s">
        <v>112</v>
      </c>
      <c r="DA18" s="639"/>
      <c r="DB18" s="639"/>
      <c r="DC18" s="639"/>
      <c r="DD18" s="601" t="s">
        <v>112</v>
      </c>
      <c r="DE18" s="596"/>
      <c r="DF18" s="596"/>
      <c r="DG18" s="596"/>
      <c r="DH18" s="596"/>
      <c r="DI18" s="596"/>
      <c r="DJ18" s="596"/>
      <c r="DK18" s="596"/>
      <c r="DL18" s="596"/>
      <c r="DM18" s="596"/>
      <c r="DN18" s="596"/>
      <c r="DO18" s="596"/>
      <c r="DP18" s="597"/>
      <c r="DQ18" s="601" t="s">
        <v>112</v>
      </c>
      <c r="DR18" s="596"/>
      <c r="DS18" s="596"/>
      <c r="DT18" s="596"/>
      <c r="DU18" s="596"/>
      <c r="DV18" s="596"/>
      <c r="DW18" s="596"/>
      <c r="DX18" s="596"/>
      <c r="DY18" s="596"/>
      <c r="DZ18" s="596"/>
      <c r="EA18" s="596"/>
      <c r="EB18" s="596"/>
      <c r="EC18" s="622"/>
    </row>
    <row r="19" spans="2:133" ht="11.25" customHeight="1">
      <c r="B19" s="592" t="s">
        <v>253</v>
      </c>
      <c r="C19" s="593"/>
      <c r="D19" s="593"/>
      <c r="E19" s="593"/>
      <c r="F19" s="593"/>
      <c r="G19" s="593"/>
      <c r="H19" s="593"/>
      <c r="I19" s="593"/>
      <c r="J19" s="593"/>
      <c r="K19" s="593"/>
      <c r="L19" s="593"/>
      <c r="M19" s="593"/>
      <c r="N19" s="593"/>
      <c r="O19" s="593"/>
      <c r="P19" s="593"/>
      <c r="Q19" s="594"/>
      <c r="R19" s="595">
        <v>56</v>
      </c>
      <c r="S19" s="596"/>
      <c r="T19" s="596"/>
      <c r="U19" s="596"/>
      <c r="V19" s="596"/>
      <c r="W19" s="596"/>
      <c r="X19" s="596"/>
      <c r="Y19" s="597"/>
      <c r="Z19" s="639">
        <v>0</v>
      </c>
      <c r="AA19" s="639"/>
      <c r="AB19" s="639"/>
      <c r="AC19" s="639"/>
      <c r="AD19" s="640" t="s">
        <v>112</v>
      </c>
      <c r="AE19" s="640"/>
      <c r="AF19" s="640"/>
      <c r="AG19" s="640"/>
      <c r="AH19" s="640"/>
      <c r="AI19" s="640"/>
      <c r="AJ19" s="640"/>
      <c r="AK19" s="640"/>
      <c r="AL19" s="609" t="s">
        <v>112</v>
      </c>
      <c r="AM19" s="641"/>
      <c r="AN19" s="641"/>
      <c r="AO19" s="642"/>
      <c r="AP19" s="592" t="s">
        <v>254</v>
      </c>
      <c r="AQ19" s="593"/>
      <c r="AR19" s="593"/>
      <c r="AS19" s="593"/>
      <c r="AT19" s="593"/>
      <c r="AU19" s="593"/>
      <c r="AV19" s="593"/>
      <c r="AW19" s="593"/>
      <c r="AX19" s="593"/>
      <c r="AY19" s="593"/>
      <c r="AZ19" s="593"/>
      <c r="BA19" s="593"/>
      <c r="BB19" s="593"/>
      <c r="BC19" s="593"/>
      <c r="BD19" s="593"/>
      <c r="BE19" s="593"/>
      <c r="BF19" s="594"/>
      <c r="BG19" s="595">
        <v>1223630</v>
      </c>
      <c r="BH19" s="596"/>
      <c r="BI19" s="596"/>
      <c r="BJ19" s="596"/>
      <c r="BK19" s="596"/>
      <c r="BL19" s="596"/>
      <c r="BM19" s="596"/>
      <c r="BN19" s="597"/>
      <c r="BO19" s="639">
        <v>5.7</v>
      </c>
      <c r="BP19" s="639"/>
      <c r="BQ19" s="639"/>
      <c r="BR19" s="639"/>
      <c r="BS19" s="601" t="s">
        <v>112</v>
      </c>
      <c r="BT19" s="596"/>
      <c r="BU19" s="596"/>
      <c r="BV19" s="596"/>
      <c r="BW19" s="596"/>
      <c r="BX19" s="596"/>
      <c r="BY19" s="596"/>
      <c r="BZ19" s="596"/>
      <c r="CA19" s="596"/>
      <c r="CB19" s="622"/>
      <c r="CD19" s="623" t="s">
        <v>255</v>
      </c>
      <c r="CE19" s="620"/>
      <c r="CF19" s="620"/>
      <c r="CG19" s="620"/>
      <c r="CH19" s="620"/>
      <c r="CI19" s="620"/>
      <c r="CJ19" s="620"/>
      <c r="CK19" s="620"/>
      <c r="CL19" s="620"/>
      <c r="CM19" s="620"/>
      <c r="CN19" s="620"/>
      <c r="CO19" s="620"/>
      <c r="CP19" s="620"/>
      <c r="CQ19" s="621"/>
      <c r="CR19" s="595" t="s">
        <v>112</v>
      </c>
      <c r="CS19" s="596"/>
      <c r="CT19" s="596"/>
      <c r="CU19" s="596"/>
      <c r="CV19" s="596"/>
      <c r="CW19" s="596"/>
      <c r="CX19" s="596"/>
      <c r="CY19" s="597"/>
      <c r="CZ19" s="639" t="s">
        <v>112</v>
      </c>
      <c r="DA19" s="639"/>
      <c r="DB19" s="639"/>
      <c r="DC19" s="639"/>
      <c r="DD19" s="601" t="s">
        <v>112</v>
      </c>
      <c r="DE19" s="596"/>
      <c r="DF19" s="596"/>
      <c r="DG19" s="596"/>
      <c r="DH19" s="596"/>
      <c r="DI19" s="596"/>
      <c r="DJ19" s="596"/>
      <c r="DK19" s="596"/>
      <c r="DL19" s="596"/>
      <c r="DM19" s="596"/>
      <c r="DN19" s="596"/>
      <c r="DO19" s="596"/>
      <c r="DP19" s="597"/>
      <c r="DQ19" s="601" t="s">
        <v>112</v>
      </c>
      <c r="DR19" s="596"/>
      <c r="DS19" s="596"/>
      <c r="DT19" s="596"/>
      <c r="DU19" s="596"/>
      <c r="DV19" s="596"/>
      <c r="DW19" s="596"/>
      <c r="DX19" s="596"/>
      <c r="DY19" s="596"/>
      <c r="DZ19" s="596"/>
      <c r="EA19" s="596"/>
      <c r="EB19" s="596"/>
      <c r="EC19" s="622"/>
    </row>
    <row r="20" spans="2:133" ht="11.25" customHeight="1">
      <c r="B20" s="592" t="s">
        <v>256</v>
      </c>
      <c r="C20" s="593"/>
      <c r="D20" s="593"/>
      <c r="E20" s="593"/>
      <c r="F20" s="593"/>
      <c r="G20" s="593"/>
      <c r="H20" s="593"/>
      <c r="I20" s="593"/>
      <c r="J20" s="593"/>
      <c r="K20" s="593"/>
      <c r="L20" s="593"/>
      <c r="M20" s="593"/>
      <c r="N20" s="593"/>
      <c r="O20" s="593"/>
      <c r="P20" s="593"/>
      <c r="Q20" s="594"/>
      <c r="R20" s="595">
        <v>39428210</v>
      </c>
      <c r="S20" s="596"/>
      <c r="T20" s="596"/>
      <c r="U20" s="596"/>
      <c r="V20" s="596"/>
      <c r="W20" s="596"/>
      <c r="X20" s="596"/>
      <c r="Y20" s="597"/>
      <c r="Z20" s="639">
        <v>65.8</v>
      </c>
      <c r="AA20" s="639"/>
      <c r="AB20" s="639"/>
      <c r="AC20" s="639"/>
      <c r="AD20" s="640">
        <v>36959348</v>
      </c>
      <c r="AE20" s="640"/>
      <c r="AF20" s="640"/>
      <c r="AG20" s="640"/>
      <c r="AH20" s="640"/>
      <c r="AI20" s="640"/>
      <c r="AJ20" s="640"/>
      <c r="AK20" s="640"/>
      <c r="AL20" s="609">
        <v>99.4</v>
      </c>
      <c r="AM20" s="641"/>
      <c r="AN20" s="641"/>
      <c r="AO20" s="642"/>
      <c r="AP20" s="592" t="s">
        <v>257</v>
      </c>
      <c r="AQ20" s="593"/>
      <c r="AR20" s="593"/>
      <c r="AS20" s="593"/>
      <c r="AT20" s="593"/>
      <c r="AU20" s="593"/>
      <c r="AV20" s="593"/>
      <c r="AW20" s="593"/>
      <c r="AX20" s="593"/>
      <c r="AY20" s="593"/>
      <c r="AZ20" s="593"/>
      <c r="BA20" s="593"/>
      <c r="BB20" s="593"/>
      <c r="BC20" s="593"/>
      <c r="BD20" s="593"/>
      <c r="BE20" s="593"/>
      <c r="BF20" s="594"/>
      <c r="BG20" s="595">
        <v>1223630</v>
      </c>
      <c r="BH20" s="596"/>
      <c r="BI20" s="596"/>
      <c r="BJ20" s="596"/>
      <c r="BK20" s="596"/>
      <c r="BL20" s="596"/>
      <c r="BM20" s="596"/>
      <c r="BN20" s="597"/>
      <c r="BO20" s="639">
        <v>5.7</v>
      </c>
      <c r="BP20" s="639"/>
      <c r="BQ20" s="639"/>
      <c r="BR20" s="639"/>
      <c r="BS20" s="601" t="s">
        <v>112</v>
      </c>
      <c r="BT20" s="596"/>
      <c r="BU20" s="596"/>
      <c r="BV20" s="596"/>
      <c r="BW20" s="596"/>
      <c r="BX20" s="596"/>
      <c r="BY20" s="596"/>
      <c r="BZ20" s="596"/>
      <c r="CA20" s="596"/>
      <c r="CB20" s="622"/>
      <c r="CD20" s="623" t="s">
        <v>258</v>
      </c>
      <c r="CE20" s="620"/>
      <c r="CF20" s="620"/>
      <c r="CG20" s="620"/>
      <c r="CH20" s="620"/>
      <c r="CI20" s="620"/>
      <c r="CJ20" s="620"/>
      <c r="CK20" s="620"/>
      <c r="CL20" s="620"/>
      <c r="CM20" s="620"/>
      <c r="CN20" s="620"/>
      <c r="CO20" s="620"/>
      <c r="CP20" s="620"/>
      <c r="CQ20" s="621"/>
      <c r="CR20" s="595">
        <v>58582909</v>
      </c>
      <c r="CS20" s="596"/>
      <c r="CT20" s="596"/>
      <c r="CU20" s="596"/>
      <c r="CV20" s="596"/>
      <c r="CW20" s="596"/>
      <c r="CX20" s="596"/>
      <c r="CY20" s="597"/>
      <c r="CZ20" s="639">
        <v>100</v>
      </c>
      <c r="DA20" s="639"/>
      <c r="DB20" s="639"/>
      <c r="DC20" s="639"/>
      <c r="DD20" s="601">
        <v>4517671</v>
      </c>
      <c r="DE20" s="596"/>
      <c r="DF20" s="596"/>
      <c r="DG20" s="596"/>
      <c r="DH20" s="596"/>
      <c r="DI20" s="596"/>
      <c r="DJ20" s="596"/>
      <c r="DK20" s="596"/>
      <c r="DL20" s="596"/>
      <c r="DM20" s="596"/>
      <c r="DN20" s="596"/>
      <c r="DO20" s="596"/>
      <c r="DP20" s="597"/>
      <c r="DQ20" s="601">
        <v>41125534</v>
      </c>
      <c r="DR20" s="596"/>
      <c r="DS20" s="596"/>
      <c r="DT20" s="596"/>
      <c r="DU20" s="596"/>
      <c r="DV20" s="596"/>
      <c r="DW20" s="596"/>
      <c r="DX20" s="596"/>
      <c r="DY20" s="596"/>
      <c r="DZ20" s="596"/>
      <c r="EA20" s="596"/>
      <c r="EB20" s="596"/>
      <c r="EC20" s="622"/>
    </row>
    <row r="21" spans="2:133" ht="11.25" customHeight="1">
      <c r="B21" s="592" t="s">
        <v>259</v>
      </c>
      <c r="C21" s="593"/>
      <c r="D21" s="593"/>
      <c r="E21" s="593"/>
      <c r="F21" s="593"/>
      <c r="G21" s="593"/>
      <c r="H21" s="593"/>
      <c r="I21" s="593"/>
      <c r="J21" s="593"/>
      <c r="K21" s="593"/>
      <c r="L21" s="593"/>
      <c r="M21" s="593"/>
      <c r="N21" s="593"/>
      <c r="O21" s="593"/>
      <c r="P21" s="593"/>
      <c r="Q21" s="594"/>
      <c r="R21" s="595">
        <v>31023</v>
      </c>
      <c r="S21" s="596"/>
      <c r="T21" s="596"/>
      <c r="U21" s="596"/>
      <c r="V21" s="596"/>
      <c r="W21" s="596"/>
      <c r="X21" s="596"/>
      <c r="Y21" s="597"/>
      <c r="Z21" s="639">
        <v>0.1</v>
      </c>
      <c r="AA21" s="639"/>
      <c r="AB21" s="639"/>
      <c r="AC21" s="639"/>
      <c r="AD21" s="640">
        <v>31023</v>
      </c>
      <c r="AE21" s="640"/>
      <c r="AF21" s="640"/>
      <c r="AG21" s="640"/>
      <c r="AH21" s="640"/>
      <c r="AI21" s="640"/>
      <c r="AJ21" s="640"/>
      <c r="AK21" s="640"/>
      <c r="AL21" s="609">
        <v>0.1</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95" t="s">
        <v>112</v>
      </c>
      <c r="BH21" s="596"/>
      <c r="BI21" s="596"/>
      <c r="BJ21" s="596"/>
      <c r="BK21" s="596"/>
      <c r="BL21" s="596"/>
      <c r="BM21" s="596"/>
      <c r="BN21" s="597"/>
      <c r="BO21" s="639" t="s">
        <v>112</v>
      </c>
      <c r="BP21" s="639"/>
      <c r="BQ21" s="639"/>
      <c r="BR21" s="639"/>
      <c r="BS21" s="601" t="s">
        <v>112</v>
      </c>
      <c r="BT21" s="596"/>
      <c r="BU21" s="596"/>
      <c r="BV21" s="596"/>
      <c r="BW21" s="596"/>
      <c r="BX21" s="596"/>
      <c r="BY21" s="596"/>
      <c r="BZ21" s="596"/>
      <c r="CA21" s="596"/>
      <c r="CB21" s="622"/>
      <c r="CD21" s="624"/>
      <c r="CE21" s="625"/>
      <c r="CF21" s="625"/>
      <c r="CG21" s="625"/>
      <c r="CH21" s="625"/>
      <c r="CI21" s="625"/>
      <c r="CJ21" s="625"/>
      <c r="CK21" s="625"/>
      <c r="CL21" s="625"/>
      <c r="CM21" s="625"/>
      <c r="CN21" s="625"/>
      <c r="CO21" s="625"/>
      <c r="CP21" s="625"/>
      <c r="CQ21" s="626"/>
      <c r="CR21" s="595"/>
      <c r="CS21" s="596"/>
      <c r="CT21" s="596"/>
      <c r="CU21" s="596"/>
      <c r="CV21" s="596"/>
      <c r="CW21" s="596"/>
      <c r="CX21" s="596"/>
      <c r="CY21" s="597"/>
      <c r="CZ21" s="639"/>
      <c r="DA21" s="639"/>
      <c r="DB21" s="639"/>
      <c r="DC21" s="639"/>
      <c r="DD21" s="601"/>
      <c r="DE21" s="596"/>
      <c r="DF21" s="596"/>
      <c r="DG21" s="596"/>
      <c r="DH21" s="596"/>
      <c r="DI21" s="596"/>
      <c r="DJ21" s="596"/>
      <c r="DK21" s="596"/>
      <c r="DL21" s="596"/>
      <c r="DM21" s="596"/>
      <c r="DN21" s="596"/>
      <c r="DO21" s="596"/>
      <c r="DP21" s="597"/>
      <c r="DQ21" s="601"/>
      <c r="DR21" s="596"/>
      <c r="DS21" s="596"/>
      <c r="DT21" s="596"/>
      <c r="DU21" s="596"/>
      <c r="DV21" s="596"/>
      <c r="DW21" s="596"/>
      <c r="DX21" s="596"/>
      <c r="DY21" s="596"/>
      <c r="DZ21" s="596"/>
      <c r="EA21" s="596"/>
      <c r="EB21" s="596"/>
      <c r="EC21" s="622"/>
    </row>
    <row r="22" spans="2:133" ht="11.25" customHeight="1">
      <c r="B22" s="592" t="s">
        <v>261</v>
      </c>
      <c r="C22" s="593"/>
      <c r="D22" s="593"/>
      <c r="E22" s="593"/>
      <c r="F22" s="593"/>
      <c r="G22" s="593"/>
      <c r="H22" s="593"/>
      <c r="I22" s="593"/>
      <c r="J22" s="593"/>
      <c r="K22" s="593"/>
      <c r="L22" s="593"/>
      <c r="M22" s="593"/>
      <c r="N22" s="593"/>
      <c r="O22" s="593"/>
      <c r="P22" s="593"/>
      <c r="Q22" s="594"/>
      <c r="R22" s="595">
        <v>610172</v>
      </c>
      <c r="S22" s="596"/>
      <c r="T22" s="596"/>
      <c r="U22" s="596"/>
      <c r="V22" s="596"/>
      <c r="W22" s="596"/>
      <c r="X22" s="596"/>
      <c r="Y22" s="597"/>
      <c r="Z22" s="639">
        <v>1</v>
      </c>
      <c r="AA22" s="639"/>
      <c r="AB22" s="639"/>
      <c r="AC22" s="639"/>
      <c r="AD22" s="640" t="s">
        <v>112</v>
      </c>
      <c r="AE22" s="640"/>
      <c r="AF22" s="640"/>
      <c r="AG22" s="640"/>
      <c r="AH22" s="640"/>
      <c r="AI22" s="640"/>
      <c r="AJ22" s="640"/>
      <c r="AK22" s="640"/>
      <c r="AL22" s="609" t="s">
        <v>112</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95" t="s">
        <v>112</v>
      </c>
      <c r="BH22" s="596"/>
      <c r="BI22" s="596"/>
      <c r="BJ22" s="596"/>
      <c r="BK22" s="596"/>
      <c r="BL22" s="596"/>
      <c r="BM22" s="596"/>
      <c r="BN22" s="597"/>
      <c r="BO22" s="639" t="s">
        <v>112</v>
      </c>
      <c r="BP22" s="639"/>
      <c r="BQ22" s="639"/>
      <c r="BR22" s="639"/>
      <c r="BS22" s="601" t="s">
        <v>112</v>
      </c>
      <c r="BT22" s="596"/>
      <c r="BU22" s="596"/>
      <c r="BV22" s="596"/>
      <c r="BW22" s="596"/>
      <c r="BX22" s="596"/>
      <c r="BY22" s="596"/>
      <c r="BZ22" s="596"/>
      <c r="CA22" s="596"/>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92" t="s">
        <v>264</v>
      </c>
      <c r="C23" s="593"/>
      <c r="D23" s="593"/>
      <c r="E23" s="593"/>
      <c r="F23" s="593"/>
      <c r="G23" s="593"/>
      <c r="H23" s="593"/>
      <c r="I23" s="593"/>
      <c r="J23" s="593"/>
      <c r="K23" s="593"/>
      <c r="L23" s="593"/>
      <c r="M23" s="593"/>
      <c r="N23" s="593"/>
      <c r="O23" s="593"/>
      <c r="P23" s="593"/>
      <c r="Q23" s="594"/>
      <c r="R23" s="595">
        <v>1043313</v>
      </c>
      <c r="S23" s="596"/>
      <c r="T23" s="596"/>
      <c r="U23" s="596"/>
      <c r="V23" s="596"/>
      <c r="W23" s="596"/>
      <c r="X23" s="596"/>
      <c r="Y23" s="597"/>
      <c r="Z23" s="639">
        <v>1.7</v>
      </c>
      <c r="AA23" s="639"/>
      <c r="AB23" s="639"/>
      <c r="AC23" s="639"/>
      <c r="AD23" s="640">
        <v>122783</v>
      </c>
      <c r="AE23" s="640"/>
      <c r="AF23" s="640"/>
      <c r="AG23" s="640"/>
      <c r="AH23" s="640"/>
      <c r="AI23" s="640"/>
      <c r="AJ23" s="640"/>
      <c r="AK23" s="640"/>
      <c r="AL23" s="609">
        <v>0.3</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95">
        <v>1223630</v>
      </c>
      <c r="BH23" s="596"/>
      <c r="BI23" s="596"/>
      <c r="BJ23" s="596"/>
      <c r="BK23" s="596"/>
      <c r="BL23" s="596"/>
      <c r="BM23" s="596"/>
      <c r="BN23" s="597"/>
      <c r="BO23" s="639">
        <v>5.7</v>
      </c>
      <c r="BP23" s="639"/>
      <c r="BQ23" s="639"/>
      <c r="BR23" s="639"/>
      <c r="BS23" s="601" t="s">
        <v>112</v>
      </c>
      <c r="BT23" s="596"/>
      <c r="BU23" s="596"/>
      <c r="BV23" s="596"/>
      <c r="BW23" s="596"/>
      <c r="BX23" s="596"/>
      <c r="BY23" s="596"/>
      <c r="BZ23" s="596"/>
      <c r="CA23" s="596"/>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92" t="s">
        <v>271</v>
      </c>
      <c r="C24" s="593"/>
      <c r="D24" s="593"/>
      <c r="E24" s="593"/>
      <c r="F24" s="593"/>
      <c r="G24" s="593"/>
      <c r="H24" s="593"/>
      <c r="I24" s="593"/>
      <c r="J24" s="593"/>
      <c r="K24" s="593"/>
      <c r="L24" s="593"/>
      <c r="M24" s="593"/>
      <c r="N24" s="593"/>
      <c r="O24" s="593"/>
      <c r="P24" s="593"/>
      <c r="Q24" s="594"/>
      <c r="R24" s="595">
        <v>272310</v>
      </c>
      <c r="S24" s="596"/>
      <c r="T24" s="596"/>
      <c r="U24" s="596"/>
      <c r="V24" s="596"/>
      <c r="W24" s="596"/>
      <c r="X24" s="596"/>
      <c r="Y24" s="597"/>
      <c r="Z24" s="639">
        <v>0.5</v>
      </c>
      <c r="AA24" s="639"/>
      <c r="AB24" s="639"/>
      <c r="AC24" s="639"/>
      <c r="AD24" s="640" t="s">
        <v>112</v>
      </c>
      <c r="AE24" s="640"/>
      <c r="AF24" s="640"/>
      <c r="AG24" s="640"/>
      <c r="AH24" s="640"/>
      <c r="AI24" s="640"/>
      <c r="AJ24" s="640"/>
      <c r="AK24" s="640"/>
      <c r="AL24" s="609" t="s">
        <v>112</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95" t="s">
        <v>112</v>
      </c>
      <c r="BH24" s="596"/>
      <c r="BI24" s="596"/>
      <c r="BJ24" s="596"/>
      <c r="BK24" s="596"/>
      <c r="BL24" s="596"/>
      <c r="BM24" s="596"/>
      <c r="BN24" s="597"/>
      <c r="BO24" s="639" t="s">
        <v>112</v>
      </c>
      <c r="BP24" s="639"/>
      <c r="BQ24" s="639"/>
      <c r="BR24" s="639"/>
      <c r="BS24" s="601" t="s">
        <v>112</v>
      </c>
      <c r="BT24" s="596"/>
      <c r="BU24" s="596"/>
      <c r="BV24" s="596"/>
      <c r="BW24" s="596"/>
      <c r="BX24" s="596"/>
      <c r="BY24" s="596"/>
      <c r="BZ24" s="596"/>
      <c r="CA24" s="596"/>
      <c r="CB24" s="622"/>
      <c r="CD24" s="643" t="s">
        <v>273</v>
      </c>
      <c r="CE24" s="644"/>
      <c r="CF24" s="644"/>
      <c r="CG24" s="644"/>
      <c r="CH24" s="644"/>
      <c r="CI24" s="644"/>
      <c r="CJ24" s="644"/>
      <c r="CK24" s="644"/>
      <c r="CL24" s="644"/>
      <c r="CM24" s="644"/>
      <c r="CN24" s="644"/>
      <c r="CO24" s="644"/>
      <c r="CP24" s="644"/>
      <c r="CQ24" s="645"/>
      <c r="CR24" s="636">
        <v>30698372</v>
      </c>
      <c r="CS24" s="637"/>
      <c r="CT24" s="637"/>
      <c r="CU24" s="637"/>
      <c r="CV24" s="637"/>
      <c r="CW24" s="637"/>
      <c r="CX24" s="637"/>
      <c r="CY24" s="684"/>
      <c r="CZ24" s="688">
        <v>52.4</v>
      </c>
      <c r="DA24" s="689"/>
      <c r="DB24" s="689"/>
      <c r="DC24" s="690"/>
      <c r="DD24" s="683">
        <v>18975154</v>
      </c>
      <c r="DE24" s="637"/>
      <c r="DF24" s="637"/>
      <c r="DG24" s="637"/>
      <c r="DH24" s="637"/>
      <c r="DI24" s="637"/>
      <c r="DJ24" s="637"/>
      <c r="DK24" s="684"/>
      <c r="DL24" s="683">
        <v>18832042</v>
      </c>
      <c r="DM24" s="637"/>
      <c r="DN24" s="637"/>
      <c r="DO24" s="637"/>
      <c r="DP24" s="637"/>
      <c r="DQ24" s="637"/>
      <c r="DR24" s="637"/>
      <c r="DS24" s="637"/>
      <c r="DT24" s="637"/>
      <c r="DU24" s="637"/>
      <c r="DV24" s="684"/>
      <c r="DW24" s="685">
        <v>49.3</v>
      </c>
      <c r="DX24" s="654"/>
      <c r="DY24" s="654"/>
      <c r="DZ24" s="654"/>
      <c r="EA24" s="654"/>
      <c r="EB24" s="654"/>
      <c r="EC24" s="686"/>
    </row>
    <row r="25" spans="2:133" ht="11.25" customHeight="1">
      <c r="B25" s="592" t="s">
        <v>274</v>
      </c>
      <c r="C25" s="593"/>
      <c r="D25" s="593"/>
      <c r="E25" s="593"/>
      <c r="F25" s="593"/>
      <c r="G25" s="593"/>
      <c r="H25" s="593"/>
      <c r="I25" s="593"/>
      <c r="J25" s="593"/>
      <c r="K25" s="593"/>
      <c r="L25" s="593"/>
      <c r="M25" s="593"/>
      <c r="N25" s="593"/>
      <c r="O25" s="593"/>
      <c r="P25" s="593"/>
      <c r="Q25" s="594"/>
      <c r="R25" s="595">
        <v>9322882</v>
      </c>
      <c r="S25" s="596"/>
      <c r="T25" s="596"/>
      <c r="U25" s="596"/>
      <c r="V25" s="596"/>
      <c r="W25" s="596"/>
      <c r="X25" s="596"/>
      <c r="Y25" s="597"/>
      <c r="Z25" s="639">
        <v>15.6</v>
      </c>
      <c r="AA25" s="639"/>
      <c r="AB25" s="639"/>
      <c r="AC25" s="639"/>
      <c r="AD25" s="640" t="s">
        <v>112</v>
      </c>
      <c r="AE25" s="640"/>
      <c r="AF25" s="640"/>
      <c r="AG25" s="640"/>
      <c r="AH25" s="640"/>
      <c r="AI25" s="640"/>
      <c r="AJ25" s="640"/>
      <c r="AK25" s="640"/>
      <c r="AL25" s="609" t="s">
        <v>112</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95" t="s">
        <v>112</v>
      </c>
      <c r="BH25" s="596"/>
      <c r="BI25" s="596"/>
      <c r="BJ25" s="596"/>
      <c r="BK25" s="596"/>
      <c r="BL25" s="596"/>
      <c r="BM25" s="596"/>
      <c r="BN25" s="597"/>
      <c r="BO25" s="639" t="s">
        <v>112</v>
      </c>
      <c r="BP25" s="639"/>
      <c r="BQ25" s="639"/>
      <c r="BR25" s="639"/>
      <c r="BS25" s="601" t="s">
        <v>112</v>
      </c>
      <c r="BT25" s="596"/>
      <c r="BU25" s="596"/>
      <c r="BV25" s="596"/>
      <c r="BW25" s="596"/>
      <c r="BX25" s="596"/>
      <c r="BY25" s="596"/>
      <c r="BZ25" s="596"/>
      <c r="CA25" s="596"/>
      <c r="CB25" s="622"/>
      <c r="CD25" s="623" t="s">
        <v>276</v>
      </c>
      <c r="CE25" s="620"/>
      <c r="CF25" s="620"/>
      <c r="CG25" s="620"/>
      <c r="CH25" s="620"/>
      <c r="CI25" s="620"/>
      <c r="CJ25" s="620"/>
      <c r="CK25" s="620"/>
      <c r="CL25" s="620"/>
      <c r="CM25" s="620"/>
      <c r="CN25" s="620"/>
      <c r="CO25" s="620"/>
      <c r="CP25" s="620"/>
      <c r="CQ25" s="621"/>
      <c r="CR25" s="595">
        <v>10821715</v>
      </c>
      <c r="CS25" s="605"/>
      <c r="CT25" s="605"/>
      <c r="CU25" s="605"/>
      <c r="CV25" s="605"/>
      <c r="CW25" s="605"/>
      <c r="CX25" s="605"/>
      <c r="CY25" s="606"/>
      <c r="CZ25" s="598">
        <v>18.5</v>
      </c>
      <c r="DA25" s="607"/>
      <c r="DB25" s="607"/>
      <c r="DC25" s="608"/>
      <c r="DD25" s="601">
        <v>9356653</v>
      </c>
      <c r="DE25" s="605"/>
      <c r="DF25" s="605"/>
      <c r="DG25" s="605"/>
      <c r="DH25" s="605"/>
      <c r="DI25" s="605"/>
      <c r="DJ25" s="605"/>
      <c r="DK25" s="606"/>
      <c r="DL25" s="601">
        <v>9322015</v>
      </c>
      <c r="DM25" s="605"/>
      <c r="DN25" s="605"/>
      <c r="DO25" s="605"/>
      <c r="DP25" s="605"/>
      <c r="DQ25" s="605"/>
      <c r="DR25" s="605"/>
      <c r="DS25" s="605"/>
      <c r="DT25" s="605"/>
      <c r="DU25" s="605"/>
      <c r="DV25" s="606"/>
      <c r="DW25" s="609">
        <v>24.4</v>
      </c>
      <c r="DX25" s="610"/>
      <c r="DY25" s="610"/>
      <c r="DZ25" s="610"/>
      <c r="EA25" s="610"/>
      <c r="EB25" s="610"/>
      <c r="EC25" s="611"/>
    </row>
    <row r="26" spans="2:133" ht="11.25" customHeight="1">
      <c r="B26" s="677" t="s">
        <v>277</v>
      </c>
      <c r="C26" s="678"/>
      <c r="D26" s="678"/>
      <c r="E26" s="678"/>
      <c r="F26" s="678"/>
      <c r="G26" s="678"/>
      <c r="H26" s="678"/>
      <c r="I26" s="678"/>
      <c r="J26" s="678"/>
      <c r="K26" s="678"/>
      <c r="L26" s="678"/>
      <c r="M26" s="678"/>
      <c r="N26" s="678"/>
      <c r="O26" s="678"/>
      <c r="P26" s="678"/>
      <c r="Q26" s="679"/>
      <c r="R26" s="595">
        <v>300</v>
      </c>
      <c r="S26" s="596"/>
      <c r="T26" s="596"/>
      <c r="U26" s="596"/>
      <c r="V26" s="596"/>
      <c r="W26" s="596"/>
      <c r="X26" s="596"/>
      <c r="Y26" s="597"/>
      <c r="Z26" s="639">
        <v>0</v>
      </c>
      <c r="AA26" s="639"/>
      <c r="AB26" s="639"/>
      <c r="AC26" s="639"/>
      <c r="AD26" s="640">
        <v>300</v>
      </c>
      <c r="AE26" s="640"/>
      <c r="AF26" s="640"/>
      <c r="AG26" s="640"/>
      <c r="AH26" s="640"/>
      <c r="AI26" s="640"/>
      <c r="AJ26" s="640"/>
      <c r="AK26" s="640"/>
      <c r="AL26" s="609">
        <v>0</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95" t="s">
        <v>112</v>
      </c>
      <c r="BH26" s="596"/>
      <c r="BI26" s="596"/>
      <c r="BJ26" s="596"/>
      <c r="BK26" s="596"/>
      <c r="BL26" s="596"/>
      <c r="BM26" s="596"/>
      <c r="BN26" s="597"/>
      <c r="BO26" s="639" t="s">
        <v>112</v>
      </c>
      <c r="BP26" s="639"/>
      <c r="BQ26" s="639"/>
      <c r="BR26" s="639"/>
      <c r="BS26" s="601" t="s">
        <v>112</v>
      </c>
      <c r="BT26" s="596"/>
      <c r="BU26" s="596"/>
      <c r="BV26" s="596"/>
      <c r="BW26" s="596"/>
      <c r="BX26" s="596"/>
      <c r="BY26" s="596"/>
      <c r="BZ26" s="596"/>
      <c r="CA26" s="596"/>
      <c r="CB26" s="622"/>
      <c r="CD26" s="623" t="s">
        <v>279</v>
      </c>
      <c r="CE26" s="620"/>
      <c r="CF26" s="620"/>
      <c r="CG26" s="620"/>
      <c r="CH26" s="620"/>
      <c r="CI26" s="620"/>
      <c r="CJ26" s="620"/>
      <c r="CK26" s="620"/>
      <c r="CL26" s="620"/>
      <c r="CM26" s="620"/>
      <c r="CN26" s="620"/>
      <c r="CO26" s="620"/>
      <c r="CP26" s="620"/>
      <c r="CQ26" s="621"/>
      <c r="CR26" s="595">
        <v>6993096</v>
      </c>
      <c r="CS26" s="596"/>
      <c r="CT26" s="596"/>
      <c r="CU26" s="596"/>
      <c r="CV26" s="596"/>
      <c r="CW26" s="596"/>
      <c r="CX26" s="596"/>
      <c r="CY26" s="597"/>
      <c r="CZ26" s="598">
        <v>11.9</v>
      </c>
      <c r="DA26" s="607"/>
      <c r="DB26" s="607"/>
      <c r="DC26" s="608"/>
      <c r="DD26" s="601">
        <v>6168126</v>
      </c>
      <c r="DE26" s="596"/>
      <c r="DF26" s="596"/>
      <c r="DG26" s="596"/>
      <c r="DH26" s="596"/>
      <c r="DI26" s="596"/>
      <c r="DJ26" s="596"/>
      <c r="DK26" s="597"/>
      <c r="DL26" s="601" t="s">
        <v>210</v>
      </c>
      <c r="DM26" s="596"/>
      <c r="DN26" s="596"/>
      <c r="DO26" s="596"/>
      <c r="DP26" s="596"/>
      <c r="DQ26" s="596"/>
      <c r="DR26" s="596"/>
      <c r="DS26" s="596"/>
      <c r="DT26" s="596"/>
      <c r="DU26" s="596"/>
      <c r="DV26" s="597"/>
      <c r="DW26" s="609" t="s">
        <v>210</v>
      </c>
      <c r="DX26" s="610"/>
      <c r="DY26" s="610"/>
      <c r="DZ26" s="610"/>
      <c r="EA26" s="610"/>
      <c r="EB26" s="610"/>
      <c r="EC26" s="611"/>
    </row>
    <row r="27" spans="2:133" ht="11.25" customHeight="1">
      <c r="B27" s="592" t="s">
        <v>280</v>
      </c>
      <c r="C27" s="593"/>
      <c r="D27" s="593"/>
      <c r="E27" s="593"/>
      <c r="F27" s="593"/>
      <c r="G27" s="593"/>
      <c r="H27" s="593"/>
      <c r="I27" s="593"/>
      <c r="J27" s="593"/>
      <c r="K27" s="593"/>
      <c r="L27" s="593"/>
      <c r="M27" s="593"/>
      <c r="N27" s="593"/>
      <c r="O27" s="593"/>
      <c r="P27" s="593"/>
      <c r="Q27" s="594"/>
      <c r="R27" s="595">
        <v>3778632</v>
      </c>
      <c r="S27" s="596"/>
      <c r="T27" s="596"/>
      <c r="U27" s="596"/>
      <c r="V27" s="596"/>
      <c r="W27" s="596"/>
      <c r="X27" s="596"/>
      <c r="Y27" s="597"/>
      <c r="Z27" s="639">
        <v>6.3</v>
      </c>
      <c r="AA27" s="639"/>
      <c r="AB27" s="639"/>
      <c r="AC27" s="639"/>
      <c r="AD27" s="640" t="s">
        <v>112</v>
      </c>
      <c r="AE27" s="640"/>
      <c r="AF27" s="640"/>
      <c r="AG27" s="640"/>
      <c r="AH27" s="640"/>
      <c r="AI27" s="640"/>
      <c r="AJ27" s="640"/>
      <c r="AK27" s="640"/>
      <c r="AL27" s="609" t="s">
        <v>112</v>
      </c>
      <c r="AM27" s="641"/>
      <c r="AN27" s="641"/>
      <c r="AO27" s="642"/>
      <c r="AP27" s="592" t="s">
        <v>281</v>
      </c>
      <c r="AQ27" s="593"/>
      <c r="AR27" s="593"/>
      <c r="AS27" s="593"/>
      <c r="AT27" s="593"/>
      <c r="AU27" s="593"/>
      <c r="AV27" s="593"/>
      <c r="AW27" s="593"/>
      <c r="AX27" s="593"/>
      <c r="AY27" s="593"/>
      <c r="AZ27" s="593"/>
      <c r="BA27" s="593"/>
      <c r="BB27" s="593"/>
      <c r="BC27" s="593"/>
      <c r="BD27" s="593"/>
      <c r="BE27" s="593"/>
      <c r="BF27" s="594"/>
      <c r="BG27" s="595">
        <v>21439106</v>
      </c>
      <c r="BH27" s="596"/>
      <c r="BI27" s="596"/>
      <c r="BJ27" s="596"/>
      <c r="BK27" s="596"/>
      <c r="BL27" s="596"/>
      <c r="BM27" s="596"/>
      <c r="BN27" s="597"/>
      <c r="BO27" s="639">
        <v>100</v>
      </c>
      <c r="BP27" s="639"/>
      <c r="BQ27" s="639"/>
      <c r="BR27" s="639"/>
      <c r="BS27" s="601" t="s">
        <v>112</v>
      </c>
      <c r="BT27" s="596"/>
      <c r="BU27" s="596"/>
      <c r="BV27" s="596"/>
      <c r="BW27" s="596"/>
      <c r="BX27" s="596"/>
      <c r="BY27" s="596"/>
      <c r="BZ27" s="596"/>
      <c r="CA27" s="596"/>
      <c r="CB27" s="622"/>
      <c r="CD27" s="623" t="s">
        <v>282</v>
      </c>
      <c r="CE27" s="620"/>
      <c r="CF27" s="620"/>
      <c r="CG27" s="620"/>
      <c r="CH27" s="620"/>
      <c r="CI27" s="620"/>
      <c r="CJ27" s="620"/>
      <c r="CK27" s="620"/>
      <c r="CL27" s="620"/>
      <c r="CM27" s="620"/>
      <c r="CN27" s="620"/>
      <c r="CO27" s="620"/>
      <c r="CP27" s="620"/>
      <c r="CQ27" s="621"/>
      <c r="CR27" s="595">
        <v>14142531</v>
      </c>
      <c r="CS27" s="605"/>
      <c r="CT27" s="605"/>
      <c r="CU27" s="605"/>
      <c r="CV27" s="605"/>
      <c r="CW27" s="605"/>
      <c r="CX27" s="605"/>
      <c r="CY27" s="606"/>
      <c r="CZ27" s="598">
        <v>24.1</v>
      </c>
      <c r="DA27" s="607"/>
      <c r="DB27" s="607"/>
      <c r="DC27" s="608"/>
      <c r="DD27" s="601">
        <v>3897489</v>
      </c>
      <c r="DE27" s="605"/>
      <c r="DF27" s="605"/>
      <c r="DG27" s="605"/>
      <c r="DH27" s="605"/>
      <c r="DI27" s="605"/>
      <c r="DJ27" s="605"/>
      <c r="DK27" s="606"/>
      <c r="DL27" s="601">
        <v>3789015</v>
      </c>
      <c r="DM27" s="605"/>
      <c r="DN27" s="605"/>
      <c r="DO27" s="605"/>
      <c r="DP27" s="605"/>
      <c r="DQ27" s="605"/>
      <c r="DR27" s="605"/>
      <c r="DS27" s="605"/>
      <c r="DT27" s="605"/>
      <c r="DU27" s="605"/>
      <c r="DV27" s="606"/>
      <c r="DW27" s="609">
        <v>9.9</v>
      </c>
      <c r="DX27" s="610"/>
      <c r="DY27" s="610"/>
      <c r="DZ27" s="610"/>
      <c r="EA27" s="610"/>
      <c r="EB27" s="610"/>
      <c r="EC27" s="611"/>
    </row>
    <row r="28" spans="2:133" ht="11.25" customHeight="1">
      <c r="B28" s="592" t="s">
        <v>283</v>
      </c>
      <c r="C28" s="593"/>
      <c r="D28" s="593"/>
      <c r="E28" s="593"/>
      <c r="F28" s="593"/>
      <c r="G28" s="593"/>
      <c r="H28" s="593"/>
      <c r="I28" s="593"/>
      <c r="J28" s="593"/>
      <c r="K28" s="593"/>
      <c r="L28" s="593"/>
      <c r="M28" s="593"/>
      <c r="N28" s="593"/>
      <c r="O28" s="593"/>
      <c r="P28" s="593"/>
      <c r="Q28" s="594"/>
      <c r="R28" s="595">
        <v>102219</v>
      </c>
      <c r="S28" s="596"/>
      <c r="T28" s="596"/>
      <c r="U28" s="596"/>
      <c r="V28" s="596"/>
      <c r="W28" s="596"/>
      <c r="X28" s="596"/>
      <c r="Y28" s="597"/>
      <c r="Z28" s="639">
        <v>0.2</v>
      </c>
      <c r="AA28" s="639"/>
      <c r="AB28" s="639"/>
      <c r="AC28" s="639"/>
      <c r="AD28" s="640">
        <v>25839</v>
      </c>
      <c r="AE28" s="640"/>
      <c r="AF28" s="640"/>
      <c r="AG28" s="640"/>
      <c r="AH28" s="640"/>
      <c r="AI28" s="640"/>
      <c r="AJ28" s="640"/>
      <c r="AK28" s="640"/>
      <c r="AL28" s="609">
        <v>0.1</v>
      </c>
      <c r="AM28" s="641"/>
      <c r="AN28" s="641"/>
      <c r="AO28" s="642"/>
      <c r="AP28" s="570"/>
      <c r="AQ28" s="571"/>
      <c r="AR28" s="571"/>
      <c r="AS28" s="571"/>
      <c r="AT28" s="571"/>
      <c r="AU28" s="571"/>
      <c r="AV28" s="571"/>
      <c r="AW28" s="571"/>
      <c r="AX28" s="571"/>
      <c r="AY28" s="571"/>
      <c r="AZ28" s="571"/>
      <c r="BA28" s="571"/>
      <c r="BB28" s="571"/>
      <c r="BC28" s="571"/>
      <c r="BD28" s="571"/>
      <c r="BE28" s="571"/>
      <c r="BF28" s="572"/>
      <c r="BG28" s="595"/>
      <c r="BH28" s="596"/>
      <c r="BI28" s="596"/>
      <c r="BJ28" s="596"/>
      <c r="BK28" s="596"/>
      <c r="BL28" s="596"/>
      <c r="BM28" s="596"/>
      <c r="BN28" s="597"/>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95">
        <v>5734126</v>
      </c>
      <c r="CS28" s="596"/>
      <c r="CT28" s="596"/>
      <c r="CU28" s="596"/>
      <c r="CV28" s="596"/>
      <c r="CW28" s="596"/>
      <c r="CX28" s="596"/>
      <c r="CY28" s="597"/>
      <c r="CZ28" s="598">
        <v>9.8000000000000007</v>
      </c>
      <c r="DA28" s="607"/>
      <c r="DB28" s="607"/>
      <c r="DC28" s="608"/>
      <c r="DD28" s="601">
        <v>5721012</v>
      </c>
      <c r="DE28" s="596"/>
      <c r="DF28" s="596"/>
      <c r="DG28" s="596"/>
      <c r="DH28" s="596"/>
      <c r="DI28" s="596"/>
      <c r="DJ28" s="596"/>
      <c r="DK28" s="597"/>
      <c r="DL28" s="601">
        <v>5721012</v>
      </c>
      <c r="DM28" s="596"/>
      <c r="DN28" s="596"/>
      <c r="DO28" s="596"/>
      <c r="DP28" s="596"/>
      <c r="DQ28" s="596"/>
      <c r="DR28" s="596"/>
      <c r="DS28" s="596"/>
      <c r="DT28" s="596"/>
      <c r="DU28" s="596"/>
      <c r="DV28" s="597"/>
      <c r="DW28" s="609">
        <v>15</v>
      </c>
      <c r="DX28" s="610"/>
      <c r="DY28" s="610"/>
      <c r="DZ28" s="610"/>
      <c r="EA28" s="610"/>
      <c r="EB28" s="610"/>
      <c r="EC28" s="611"/>
    </row>
    <row r="29" spans="2:133" ht="11.25" customHeight="1">
      <c r="B29" s="592" t="s">
        <v>285</v>
      </c>
      <c r="C29" s="593"/>
      <c r="D29" s="593"/>
      <c r="E29" s="593"/>
      <c r="F29" s="593"/>
      <c r="G29" s="593"/>
      <c r="H29" s="593"/>
      <c r="I29" s="593"/>
      <c r="J29" s="593"/>
      <c r="K29" s="593"/>
      <c r="L29" s="593"/>
      <c r="M29" s="593"/>
      <c r="N29" s="593"/>
      <c r="O29" s="593"/>
      <c r="P29" s="593"/>
      <c r="Q29" s="594"/>
      <c r="R29" s="595">
        <v>17984</v>
      </c>
      <c r="S29" s="596"/>
      <c r="T29" s="596"/>
      <c r="U29" s="596"/>
      <c r="V29" s="596"/>
      <c r="W29" s="596"/>
      <c r="X29" s="596"/>
      <c r="Y29" s="597"/>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74"/>
      <c r="BI29" s="674"/>
      <c r="BJ29" s="674"/>
      <c r="BK29" s="674"/>
      <c r="BL29" s="674"/>
      <c r="BM29" s="674"/>
      <c r="BN29" s="674"/>
      <c r="BO29" s="674"/>
      <c r="BP29" s="674"/>
      <c r="BQ29" s="675"/>
      <c r="BR29" s="646" t="s">
        <v>287</v>
      </c>
      <c r="BS29" s="674"/>
      <c r="BT29" s="674"/>
      <c r="BU29" s="674"/>
      <c r="BV29" s="674"/>
      <c r="BW29" s="674"/>
      <c r="BX29" s="674"/>
      <c r="BY29" s="674"/>
      <c r="BZ29" s="674"/>
      <c r="CA29" s="674"/>
      <c r="CB29" s="675"/>
      <c r="CD29" s="656" t="s">
        <v>288</v>
      </c>
      <c r="CE29" s="657"/>
      <c r="CF29" s="623" t="s">
        <v>58</v>
      </c>
      <c r="CG29" s="620"/>
      <c r="CH29" s="620"/>
      <c r="CI29" s="620"/>
      <c r="CJ29" s="620"/>
      <c r="CK29" s="620"/>
      <c r="CL29" s="620"/>
      <c r="CM29" s="620"/>
      <c r="CN29" s="620"/>
      <c r="CO29" s="620"/>
      <c r="CP29" s="620"/>
      <c r="CQ29" s="621"/>
      <c r="CR29" s="595">
        <v>5734126</v>
      </c>
      <c r="CS29" s="605"/>
      <c r="CT29" s="605"/>
      <c r="CU29" s="605"/>
      <c r="CV29" s="605"/>
      <c r="CW29" s="605"/>
      <c r="CX29" s="605"/>
      <c r="CY29" s="606"/>
      <c r="CZ29" s="598">
        <v>9.8000000000000007</v>
      </c>
      <c r="DA29" s="607"/>
      <c r="DB29" s="607"/>
      <c r="DC29" s="608"/>
      <c r="DD29" s="601">
        <v>5721012</v>
      </c>
      <c r="DE29" s="605"/>
      <c r="DF29" s="605"/>
      <c r="DG29" s="605"/>
      <c r="DH29" s="605"/>
      <c r="DI29" s="605"/>
      <c r="DJ29" s="605"/>
      <c r="DK29" s="606"/>
      <c r="DL29" s="601">
        <v>5721012</v>
      </c>
      <c r="DM29" s="605"/>
      <c r="DN29" s="605"/>
      <c r="DO29" s="605"/>
      <c r="DP29" s="605"/>
      <c r="DQ29" s="605"/>
      <c r="DR29" s="605"/>
      <c r="DS29" s="605"/>
      <c r="DT29" s="605"/>
      <c r="DU29" s="605"/>
      <c r="DV29" s="606"/>
      <c r="DW29" s="609">
        <v>15</v>
      </c>
      <c r="DX29" s="610"/>
      <c r="DY29" s="610"/>
      <c r="DZ29" s="610"/>
      <c r="EA29" s="610"/>
      <c r="EB29" s="610"/>
      <c r="EC29" s="611"/>
    </row>
    <row r="30" spans="2:133" ht="11.25" customHeight="1">
      <c r="B30" s="592" t="s">
        <v>289</v>
      </c>
      <c r="C30" s="593"/>
      <c r="D30" s="593"/>
      <c r="E30" s="593"/>
      <c r="F30" s="593"/>
      <c r="G30" s="593"/>
      <c r="H30" s="593"/>
      <c r="I30" s="593"/>
      <c r="J30" s="593"/>
      <c r="K30" s="593"/>
      <c r="L30" s="593"/>
      <c r="M30" s="593"/>
      <c r="N30" s="593"/>
      <c r="O30" s="593"/>
      <c r="P30" s="593"/>
      <c r="Q30" s="594"/>
      <c r="R30" s="595">
        <v>892130</v>
      </c>
      <c r="S30" s="596"/>
      <c r="T30" s="596"/>
      <c r="U30" s="596"/>
      <c r="V30" s="596"/>
      <c r="W30" s="596"/>
      <c r="X30" s="596"/>
      <c r="Y30" s="597"/>
      <c r="Z30" s="639">
        <v>1.5</v>
      </c>
      <c r="AA30" s="639"/>
      <c r="AB30" s="639"/>
      <c r="AC30" s="639"/>
      <c r="AD30" s="640" t="s">
        <v>112</v>
      </c>
      <c r="AE30" s="640"/>
      <c r="AF30" s="640"/>
      <c r="AG30" s="640"/>
      <c r="AH30" s="640"/>
      <c r="AI30" s="640"/>
      <c r="AJ30" s="640"/>
      <c r="AK30" s="640"/>
      <c r="AL30" s="609" t="s">
        <v>112</v>
      </c>
      <c r="AM30" s="641"/>
      <c r="AN30" s="641"/>
      <c r="AO30" s="642"/>
      <c r="AP30" s="662" t="s">
        <v>290</v>
      </c>
      <c r="AQ30" s="663"/>
      <c r="AR30" s="663"/>
      <c r="AS30" s="663"/>
      <c r="AT30" s="668" t="s">
        <v>291</v>
      </c>
      <c r="AU30" s="182"/>
      <c r="AV30" s="182"/>
      <c r="AW30" s="182"/>
      <c r="AX30" s="671" t="s">
        <v>171</v>
      </c>
      <c r="AY30" s="672"/>
      <c r="AZ30" s="672"/>
      <c r="BA30" s="672"/>
      <c r="BB30" s="672"/>
      <c r="BC30" s="672"/>
      <c r="BD30" s="672"/>
      <c r="BE30" s="672"/>
      <c r="BF30" s="673"/>
      <c r="BG30" s="652">
        <v>97.6</v>
      </c>
      <c r="BH30" s="653"/>
      <c r="BI30" s="653"/>
      <c r="BJ30" s="653"/>
      <c r="BK30" s="653"/>
      <c r="BL30" s="653"/>
      <c r="BM30" s="654">
        <v>89.2</v>
      </c>
      <c r="BN30" s="653"/>
      <c r="BO30" s="653"/>
      <c r="BP30" s="653"/>
      <c r="BQ30" s="655"/>
      <c r="BR30" s="652">
        <v>97.6</v>
      </c>
      <c r="BS30" s="653"/>
      <c r="BT30" s="653"/>
      <c r="BU30" s="653"/>
      <c r="BV30" s="653"/>
      <c r="BW30" s="653"/>
      <c r="BX30" s="654">
        <v>89.1</v>
      </c>
      <c r="BY30" s="653"/>
      <c r="BZ30" s="653"/>
      <c r="CA30" s="653"/>
      <c r="CB30" s="655"/>
      <c r="CD30" s="658"/>
      <c r="CE30" s="659"/>
      <c r="CF30" s="623" t="s">
        <v>292</v>
      </c>
      <c r="CG30" s="620"/>
      <c r="CH30" s="620"/>
      <c r="CI30" s="620"/>
      <c r="CJ30" s="620"/>
      <c r="CK30" s="620"/>
      <c r="CL30" s="620"/>
      <c r="CM30" s="620"/>
      <c r="CN30" s="620"/>
      <c r="CO30" s="620"/>
      <c r="CP30" s="620"/>
      <c r="CQ30" s="621"/>
      <c r="CR30" s="595">
        <v>5069050</v>
      </c>
      <c r="CS30" s="596"/>
      <c r="CT30" s="596"/>
      <c r="CU30" s="596"/>
      <c r="CV30" s="596"/>
      <c r="CW30" s="596"/>
      <c r="CX30" s="596"/>
      <c r="CY30" s="597"/>
      <c r="CZ30" s="598">
        <v>8.6999999999999993</v>
      </c>
      <c r="DA30" s="607"/>
      <c r="DB30" s="607"/>
      <c r="DC30" s="608"/>
      <c r="DD30" s="601">
        <v>5057782</v>
      </c>
      <c r="DE30" s="596"/>
      <c r="DF30" s="596"/>
      <c r="DG30" s="596"/>
      <c r="DH30" s="596"/>
      <c r="DI30" s="596"/>
      <c r="DJ30" s="596"/>
      <c r="DK30" s="597"/>
      <c r="DL30" s="601">
        <v>5057782</v>
      </c>
      <c r="DM30" s="596"/>
      <c r="DN30" s="596"/>
      <c r="DO30" s="596"/>
      <c r="DP30" s="596"/>
      <c r="DQ30" s="596"/>
      <c r="DR30" s="596"/>
      <c r="DS30" s="596"/>
      <c r="DT30" s="596"/>
      <c r="DU30" s="596"/>
      <c r="DV30" s="597"/>
      <c r="DW30" s="609">
        <v>13.3</v>
      </c>
      <c r="DX30" s="610"/>
      <c r="DY30" s="610"/>
      <c r="DZ30" s="610"/>
      <c r="EA30" s="610"/>
      <c r="EB30" s="610"/>
      <c r="EC30" s="611"/>
    </row>
    <row r="31" spans="2:133" ht="11.25" customHeight="1">
      <c r="B31" s="592" t="s">
        <v>293</v>
      </c>
      <c r="C31" s="593"/>
      <c r="D31" s="593"/>
      <c r="E31" s="593"/>
      <c r="F31" s="593"/>
      <c r="G31" s="593"/>
      <c r="H31" s="593"/>
      <c r="I31" s="593"/>
      <c r="J31" s="593"/>
      <c r="K31" s="593"/>
      <c r="L31" s="593"/>
      <c r="M31" s="593"/>
      <c r="N31" s="593"/>
      <c r="O31" s="593"/>
      <c r="P31" s="593"/>
      <c r="Q31" s="594"/>
      <c r="R31" s="595">
        <v>1329400</v>
      </c>
      <c r="S31" s="596"/>
      <c r="T31" s="596"/>
      <c r="U31" s="596"/>
      <c r="V31" s="596"/>
      <c r="W31" s="596"/>
      <c r="X31" s="596"/>
      <c r="Y31" s="597"/>
      <c r="Z31" s="639">
        <v>2.2000000000000002</v>
      </c>
      <c r="AA31" s="639"/>
      <c r="AB31" s="639"/>
      <c r="AC31" s="639"/>
      <c r="AD31" s="640" t="s">
        <v>112</v>
      </c>
      <c r="AE31" s="640"/>
      <c r="AF31" s="640"/>
      <c r="AG31" s="640"/>
      <c r="AH31" s="640"/>
      <c r="AI31" s="640"/>
      <c r="AJ31" s="640"/>
      <c r="AK31" s="640"/>
      <c r="AL31" s="609" t="s">
        <v>112</v>
      </c>
      <c r="AM31" s="641"/>
      <c r="AN31" s="641"/>
      <c r="AO31" s="642"/>
      <c r="AP31" s="664"/>
      <c r="AQ31" s="665"/>
      <c r="AR31" s="665"/>
      <c r="AS31" s="665"/>
      <c r="AT31" s="669"/>
      <c r="AU31" s="181" t="s">
        <v>294</v>
      </c>
      <c r="AV31" s="181"/>
      <c r="AW31" s="181"/>
      <c r="AX31" s="592" t="s">
        <v>295</v>
      </c>
      <c r="AY31" s="593"/>
      <c r="AZ31" s="593"/>
      <c r="BA31" s="593"/>
      <c r="BB31" s="593"/>
      <c r="BC31" s="593"/>
      <c r="BD31" s="593"/>
      <c r="BE31" s="593"/>
      <c r="BF31" s="594"/>
      <c r="BG31" s="650">
        <v>97.8</v>
      </c>
      <c r="BH31" s="605"/>
      <c r="BI31" s="605"/>
      <c r="BJ31" s="605"/>
      <c r="BK31" s="605"/>
      <c r="BL31" s="605"/>
      <c r="BM31" s="641">
        <v>89.6</v>
      </c>
      <c r="BN31" s="651"/>
      <c r="BO31" s="651"/>
      <c r="BP31" s="651"/>
      <c r="BQ31" s="615"/>
      <c r="BR31" s="650">
        <v>97.7</v>
      </c>
      <c r="BS31" s="605"/>
      <c r="BT31" s="605"/>
      <c r="BU31" s="605"/>
      <c r="BV31" s="605"/>
      <c r="BW31" s="605"/>
      <c r="BX31" s="641">
        <v>89.6</v>
      </c>
      <c r="BY31" s="651"/>
      <c r="BZ31" s="651"/>
      <c r="CA31" s="651"/>
      <c r="CB31" s="615"/>
      <c r="CD31" s="658"/>
      <c r="CE31" s="659"/>
      <c r="CF31" s="623" t="s">
        <v>296</v>
      </c>
      <c r="CG31" s="620"/>
      <c r="CH31" s="620"/>
      <c r="CI31" s="620"/>
      <c r="CJ31" s="620"/>
      <c r="CK31" s="620"/>
      <c r="CL31" s="620"/>
      <c r="CM31" s="620"/>
      <c r="CN31" s="620"/>
      <c r="CO31" s="620"/>
      <c r="CP31" s="620"/>
      <c r="CQ31" s="621"/>
      <c r="CR31" s="595">
        <v>665076</v>
      </c>
      <c r="CS31" s="605"/>
      <c r="CT31" s="605"/>
      <c r="CU31" s="605"/>
      <c r="CV31" s="605"/>
      <c r="CW31" s="605"/>
      <c r="CX31" s="605"/>
      <c r="CY31" s="606"/>
      <c r="CZ31" s="598">
        <v>1.1000000000000001</v>
      </c>
      <c r="DA31" s="607"/>
      <c r="DB31" s="607"/>
      <c r="DC31" s="608"/>
      <c r="DD31" s="601">
        <v>663230</v>
      </c>
      <c r="DE31" s="605"/>
      <c r="DF31" s="605"/>
      <c r="DG31" s="605"/>
      <c r="DH31" s="605"/>
      <c r="DI31" s="605"/>
      <c r="DJ31" s="605"/>
      <c r="DK31" s="606"/>
      <c r="DL31" s="601">
        <v>663230</v>
      </c>
      <c r="DM31" s="605"/>
      <c r="DN31" s="605"/>
      <c r="DO31" s="605"/>
      <c r="DP31" s="605"/>
      <c r="DQ31" s="605"/>
      <c r="DR31" s="605"/>
      <c r="DS31" s="605"/>
      <c r="DT31" s="605"/>
      <c r="DU31" s="605"/>
      <c r="DV31" s="606"/>
      <c r="DW31" s="609">
        <v>1.7</v>
      </c>
      <c r="DX31" s="610"/>
      <c r="DY31" s="610"/>
      <c r="DZ31" s="610"/>
      <c r="EA31" s="610"/>
      <c r="EB31" s="610"/>
      <c r="EC31" s="611"/>
    </row>
    <row r="32" spans="2:133" ht="11.25" customHeight="1">
      <c r="B32" s="592" t="s">
        <v>297</v>
      </c>
      <c r="C32" s="593"/>
      <c r="D32" s="593"/>
      <c r="E32" s="593"/>
      <c r="F32" s="593"/>
      <c r="G32" s="593"/>
      <c r="H32" s="593"/>
      <c r="I32" s="593"/>
      <c r="J32" s="593"/>
      <c r="K32" s="593"/>
      <c r="L32" s="593"/>
      <c r="M32" s="593"/>
      <c r="N32" s="593"/>
      <c r="O32" s="593"/>
      <c r="P32" s="593"/>
      <c r="Q32" s="594"/>
      <c r="R32" s="595">
        <v>441466</v>
      </c>
      <c r="S32" s="596"/>
      <c r="T32" s="596"/>
      <c r="U32" s="596"/>
      <c r="V32" s="596"/>
      <c r="W32" s="596"/>
      <c r="X32" s="596"/>
      <c r="Y32" s="597"/>
      <c r="Z32" s="639">
        <v>0.7</v>
      </c>
      <c r="AA32" s="639"/>
      <c r="AB32" s="639"/>
      <c r="AC32" s="639"/>
      <c r="AD32" s="640">
        <v>26864</v>
      </c>
      <c r="AE32" s="640"/>
      <c r="AF32" s="640"/>
      <c r="AG32" s="640"/>
      <c r="AH32" s="640"/>
      <c r="AI32" s="640"/>
      <c r="AJ32" s="640"/>
      <c r="AK32" s="640"/>
      <c r="AL32" s="609">
        <v>0.1</v>
      </c>
      <c r="AM32" s="641"/>
      <c r="AN32" s="641"/>
      <c r="AO32" s="642"/>
      <c r="AP32" s="666"/>
      <c r="AQ32" s="667"/>
      <c r="AR32" s="667"/>
      <c r="AS32" s="667"/>
      <c r="AT32" s="670"/>
      <c r="AU32" s="183"/>
      <c r="AV32" s="183"/>
      <c r="AW32" s="183"/>
      <c r="AX32" s="570" t="s">
        <v>298</v>
      </c>
      <c r="AY32" s="571"/>
      <c r="AZ32" s="571"/>
      <c r="BA32" s="571"/>
      <c r="BB32" s="571"/>
      <c r="BC32" s="571"/>
      <c r="BD32" s="571"/>
      <c r="BE32" s="571"/>
      <c r="BF32" s="572"/>
      <c r="BG32" s="649">
        <v>97.1</v>
      </c>
      <c r="BH32" s="574"/>
      <c r="BI32" s="574"/>
      <c r="BJ32" s="574"/>
      <c r="BK32" s="574"/>
      <c r="BL32" s="574"/>
      <c r="BM32" s="634">
        <v>87.6</v>
      </c>
      <c r="BN32" s="574"/>
      <c r="BO32" s="574"/>
      <c r="BP32" s="574"/>
      <c r="BQ32" s="628"/>
      <c r="BR32" s="649">
        <v>97.2</v>
      </c>
      <c r="BS32" s="574"/>
      <c r="BT32" s="574"/>
      <c r="BU32" s="574"/>
      <c r="BV32" s="574"/>
      <c r="BW32" s="574"/>
      <c r="BX32" s="634">
        <v>87.5</v>
      </c>
      <c r="BY32" s="574"/>
      <c r="BZ32" s="574"/>
      <c r="CA32" s="574"/>
      <c r="CB32" s="628"/>
      <c r="CD32" s="660"/>
      <c r="CE32" s="661"/>
      <c r="CF32" s="623" t="s">
        <v>299</v>
      </c>
      <c r="CG32" s="620"/>
      <c r="CH32" s="620"/>
      <c r="CI32" s="620"/>
      <c r="CJ32" s="620"/>
      <c r="CK32" s="620"/>
      <c r="CL32" s="620"/>
      <c r="CM32" s="620"/>
      <c r="CN32" s="620"/>
      <c r="CO32" s="620"/>
      <c r="CP32" s="620"/>
      <c r="CQ32" s="621"/>
      <c r="CR32" s="595" t="s">
        <v>112</v>
      </c>
      <c r="CS32" s="596"/>
      <c r="CT32" s="596"/>
      <c r="CU32" s="596"/>
      <c r="CV32" s="596"/>
      <c r="CW32" s="596"/>
      <c r="CX32" s="596"/>
      <c r="CY32" s="597"/>
      <c r="CZ32" s="598" t="s">
        <v>112</v>
      </c>
      <c r="DA32" s="607"/>
      <c r="DB32" s="607"/>
      <c r="DC32" s="608"/>
      <c r="DD32" s="601" t="s">
        <v>112</v>
      </c>
      <c r="DE32" s="596"/>
      <c r="DF32" s="596"/>
      <c r="DG32" s="596"/>
      <c r="DH32" s="596"/>
      <c r="DI32" s="596"/>
      <c r="DJ32" s="596"/>
      <c r="DK32" s="597"/>
      <c r="DL32" s="601" t="s">
        <v>112</v>
      </c>
      <c r="DM32" s="596"/>
      <c r="DN32" s="596"/>
      <c r="DO32" s="596"/>
      <c r="DP32" s="596"/>
      <c r="DQ32" s="596"/>
      <c r="DR32" s="596"/>
      <c r="DS32" s="596"/>
      <c r="DT32" s="596"/>
      <c r="DU32" s="596"/>
      <c r="DV32" s="597"/>
      <c r="DW32" s="609" t="s">
        <v>112</v>
      </c>
      <c r="DX32" s="610"/>
      <c r="DY32" s="610"/>
      <c r="DZ32" s="610"/>
      <c r="EA32" s="610"/>
      <c r="EB32" s="610"/>
      <c r="EC32" s="611"/>
    </row>
    <row r="33" spans="2:133" ht="11.25" customHeight="1">
      <c r="B33" s="592" t="s">
        <v>300</v>
      </c>
      <c r="C33" s="593"/>
      <c r="D33" s="593"/>
      <c r="E33" s="593"/>
      <c r="F33" s="593"/>
      <c r="G33" s="593"/>
      <c r="H33" s="593"/>
      <c r="I33" s="593"/>
      <c r="J33" s="593"/>
      <c r="K33" s="593"/>
      <c r="L33" s="593"/>
      <c r="M33" s="593"/>
      <c r="N33" s="593"/>
      <c r="O33" s="593"/>
      <c r="P33" s="593"/>
      <c r="Q33" s="594"/>
      <c r="R33" s="595">
        <v>2669400</v>
      </c>
      <c r="S33" s="596"/>
      <c r="T33" s="596"/>
      <c r="U33" s="596"/>
      <c r="V33" s="596"/>
      <c r="W33" s="596"/>
      <c r="X33" s="596"/>
      <c r="Y33" s="597"/>
      <c r="Z33" s="639">
        <v>4.5</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95">
        <v>23301822</v>
      </c>
      <c r="CS33" s="605"/>
      <c r="CT33" s="605"/>
      <c r="CU33" s="605"/>
      <c r="CV33" s="605"/>
      <c r="CW33" s="605"/>
      <c r="CX33" s="605"/>
      <c r="CY33" s="606"/>
      <c r="CZ33" s="598">
        <v>39.799999999999997</v>
      </c>
      <c r="DA33" s="607"/>
      <c r="DB33" s="607"/>
      <c r="DC33" s="608"/>
      <c r="DD33" s="601">
        <v>20666182</v>
      </c>
      <c r="DE33" s="605"/>
      <c r="DF33" s="605"/>
      <c r="DG33" s="605"/>
      <c r="DH33" s="605"/>
      <c r="DI33" s="605"/>
      <c r="DJ33" s="605"/>
      <c r="DK33" s="606"/>
      <c r="DL33" s="601">
        <v>15778287</v>
      </c>
      <c r="DM33" s="605"/>
      <c r="DN33" s="605"/>
      <c r="DO33" s="605"/>
      <c r="DP33" s="605"/>
      <c r="DQ33" s="605"/>
      <c r="DR33" s="605"/>
      <c r="DS33" s="605"/>
      <c r="DT33" s="605"/>
      <c r="DU33" s="605"/>
      <c r="DV33" s="606"/>
      <c r="DW33" s="609">
        <v>41.3</v>
      </c>
      <c r="DX33" s="610"/>
      <c r="DY33" s="610"/>
      <c r="DZ33" s="610"/>
      <c r="EA33" s="610"/>
      <c r="EB33" s="610"/>
      <c r="EC33" s="611"/>
    </row>
    <row r="34" spans="2:133" ht="11.25" customHeight="1">
      <c r="B34" s="592" t="s">
        <v>302</v>
      </c>
      <c r="C34" s="593"/>
      <c r="D34" s="593"/>
      <c r="E34" s="593"/>
      <c r="F34" s="593"/>
      <c r="G34" s="593"/>
      <c r="H34" s="593"/>
      <c r="I34" s="593"/>
      <c r="J34" s="593"/>
      <c r="K34" s="593"/>
      <c r="L34" s="593"/>
      <c r="M34" s="593"/>
      <c r="N34" s="593"/>
      <c r="O34" s="593"/>
      <c r="P34" s="593"/>
      <c r="Q34" s="594"/>
      <c r="R34" s="595" t="s">
        <v>112</v>
      </c>
      <c r="S34" s="596"/>
      <c r="T34" s="596"/>
      <c r="U34" s="596"/>
      <c r="V34" s="596"/>
      <c r="W34" s="596"/>
      <c r="X34" s="596"/>
      <c r="Y34" s="597"/>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95">
        <v>7811925</v>
      </c>
      <c r="CS34" s="596"/>
      <c r="CT34" s="596"/>
      <c r="CU34" s="596"/>
      <c r="CV34" s="596"/>
      <c r="CW34" s="596"/>
      <c r="CX34" s="596"/>
      <c r="CY34" s="597"/>
      <c r="CZ34" s="598">
        <v>13.3</v>
      </c>
      <c r="DA34" s="607"/>
      <c r="DB34" s="607"/>
      <c r="DC34" s="608"/>
      <c r="DD34" s="601">
        <v>6706060</v>
      </c>
      <c r="DE34" s="596"/>
      <c r="DF34" s="596"/>
      <c r="DG34" s="596"/>
      <c r="DH34" s="596"/>
      <c r="DI34" s="596"/>
      <c r="DJ34" s="596"/>
      <c r="DK34" s="597"/>
      <c r="DL34" s="601">
        <v>5138453</v>
      </c>
      <c r="DM34" s="596"/>
      <c r="DN34" s="596"/>
      <c r="DO34" s="596"/>
      <c r="DP34" s="596"/>
      <c r="DQ34" s="596"/>
      <c r="DR34" s="596"/>
      <c r="DS34" s="596"/>
      <c r="DT34" s="596"/>
      <c r="DU34" s="596"/>
      <c r="DV34" s="597"/>
      <c r="DW34" s="609">
        <v>13.5</v>
      </c>
      <c r="DX34" s="610"/>
      <c r="DY34" s="610"/>
      <c r="DZ34" s="610"/>
      <c r="EA34" s="610"/>
      <c r="EB34" s="610"/>
      <c r="EC34" s="611"/>
    </row>
    <row r="35" spans="2:133" ht="11.25" customHeight="1">
      <c r="B35" s="592" t="s">
        <v>306</v>
      </c>
      <c r="C35" s="593"/>
      <c r="D35" s="593"/>
      <c r="E35" s="593"/>
      <c r="F35" s="593"/>
      <c r="G35" s="593"/>
      <c r="H35" s="593"/>
      <c r="I35" s="593"/>
      <c r="J35" s="593"/>
      <c r="K35" s="593"/>
      <c r="L35" s="593"/>
      <c r="M35" s="593"/>
      <c r="N35" s="593"/>
      <c r="O35" s="593"/>
      <c r="P35" s="593"/>
      <c r="Q35" s="594"/>
      <c r="R35" s="595">
        <v>1000000</v>
      </c>
      <c r="S35" s="596"/>
      <c r="T35" s="596"/>
      <c r="U35" s="596"/>
      <c r="V35" s="596"/>
      <c r="W35" s="596"/>
      <c r="X35" s="596"/>
      <c r="Y35" s="597"/>
      <c r="Z35" s="639">
        <v>1.7</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9328947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690534</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95">
        <v>777153</v>
      </c>
      <c r="CS35" s="605"/>
      <c r="CT35" s="605"/>
      <c r="CU35" s="605"/>
      <c r="CV35" s="605"/>
      <c r="CW35" s="605"/>
      <c r="CX35" s="605"/>
      <c r="CY35" s="606"/>
      <c r="CZ35" s="598">
        <v>1.3</v>
      </c>
      <c r="DA35" s="607"/>
      <c r="DB35" s="607"/>
      <c r="DC35" s="608"/>
      <c r="DD35" s="601">
        <v>639670</v>
      </c>
      <c r="DE35" s="605"/>
      <c r="DF35" s="605"/>
      <c r="DG35" s="605"/>
      <c r="DH35" s="605"/>
      <c r="DI35" s="605"/>
      <c r="DJ35" s="605"/>
      <c r="DK35" s="606"/>
      <c r="DL35" s="601">
        <v>615604</v>
      </c>
      <c r="DM35" s="605"/>
      <c r="DN35" s="605"/>
      <c r="DO35" s="605"/>
      <c r="DP35" s="605"/>
      <c r="DQ35" s="605"/>
      <c r="DR35" s="605"/>
      <c r="DS35" s="605"/>
      <c r="DT35" s="605"/>
      <c r="DU35" s="605"/>
      <c r="DV35" s="606"/>
      <c r="DW35" s="609">
        <v>1.6</v>
      </c>
      <c r="DX35" s="610"/>
      <c r="DY35" s="610"/>
      <c r="DZ35" s="610"/>
      <c r="EA35" s="610"/>
      <c r="EB35" s="610"/>
      <c r="EC35" s="611"/>
    </row>
    <row r="36" spans="2:133" ht="11.25" customHeight="1">
      <c r="B36" s="570" t="s">
        <v>310</v>
      </c>
      <c r="C36" s="571"/>
      <c r="D36" s="571"/>
      <c r="E36" s="571"/>
      <c r="F36" s="571"/>
      <c r="G36" s="571"/>
      <c r="H36" s="571"/>
      <c r="I36" s="571"/>
      <c r="J36" s="571"/>
      <c r="K36" s="571"/>
      <c r="L36" s="571"/>
      <c r="M36" s="571"/>
      <c r="N36" s="571"/>
      <c r="O36" s="571"/>
      <c r="P36" s="571"/>
      <c r="Q36" s="572"/>
      <c r="R36" s="573">
        <v>59939441</v>
      </c>
      <c r="S36" s="627"/>
      <c r="T36" s="627"/>
      <c r="U36" s="627"/>
      <c r="V36" s="627"/>
      <c r="W36" s="627"/>
      <c r="X36" s="627"/>
      <c r="Y36" s="630"/>
      <c r="Z36" s="631">
        <v>100</v>
      </c>
      <c r="AA36" s="631"/>
      <c r="AB36" s="631"/>
      <c r="AC36" s="631"/>
      <c r="AD36" s="632">
        <v>37166157</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95">
        <v>2597740</v>
      </c>
      <c r="BA36" s="596"/>
      <c r="BB36" s="596"/>
      <c r="BC36" s="596"/>
      <c r="BD36" s="605"/>
      <c r="BE36" s="605"/>
      <c r="BF36" s="615"/>
      <c r="BG36" s="623" t="s">
        <v>312</v>
      </c>
      <c r="BH36" s="620"/>
      <c r="BI36" s="620"/>
      <c r="BJ36" s="620"/>
      <c r="BK36" s="620"/>
      <c r="BL36" s="620"/>
      <c r="BM36" s="620"/>
      <c r="BN36" s="620"/>
      <c r="BO36" s="620"/>
      <c r="BP36" s="620"/>
      <c r="BQ36" s="620"/>
      <c r="BR36" s="620"/>
      <c r="BS36" s="620"/>
      <c r="BT36" s="620"/>
      <c r="BU36" s="621"/>
      <c r="BV36" s="595">
        <v>410113</v>
      </c>
      <c r="BW36" s="596"/>
      <c r="BX36" s="596"/>
      <c r="BY36" s="596"/>
      <c r="BZ36" s="596"/>
      <c r="CA36" s="596"/>
      <c r="CB36" s="622"/>
      <c r="CD36" s="623" t="s">
        <v>313</v>
      </c>
      <c r="CE36" s="620"/>
      <c r="CF36" s="620"/>
      <c r="CG36" s="620"/>
      <c r="CH36" s="620"/>
      <c r="CI36" s="620"/>
      <c r="CJ36" s="620"/>
      <c r="CK36" s="620"/>
      <c r="CL36" s="620"/>
      <c r="CM36" s="620"/>
      <c r="CN36" s="620"/>
      <c r="CO36" s="620"/>
      <c r="CP36" s="620"/>
      <c r="CQ36" s="621"/>
      <c r="CR36" s="595">
        <v>7459352</v>
      </c>
      <c r="CS36" s="596"/>
      <c r="CT36" s="596"/>
      <c r="CU36" s="596"/>
      <c r="CV36" s="596"/>
      <c r="CW36" s="596"/>
      <c r="CX36" s="596"/>
      <c r="CY36" s="597"/>
      <c r="CZ36" s="598">
        <v>12.7</v>
      </c>
      <c r="DA36" s="607"/>
      <c r="DB36" s="607"/>
      <c r="DC36" s="608"/>
      <c r="DD36" s="601">
        <v>6944901</v>
      </c>
      <c r="DE36" s="596"/>
      <c r="DF36" s="596"/>
      <c r="DG36" s="596"/>
      <c r="DH36" s="596"/>
      <c r="DI36" s="596"/>
      <c r="DJ36" s="596"/>
      <c r="DK36" s="597"/>
      <c r="DL36" s="601">
        <v>5097710</v>
      </c>
      <c r="DM36" s="596"/>
      <c r="DN36" s="596"/>
      <c r="DO36" s="596"/>
      <c r="DP36" s="596"/>
      <c r="DQ36" s="596"/>
      <c r="DR36" s="596"/>
      <c r="DS36" s="596"/>
      <c r="DT36" s="596"/>
      <c r="DU36" s="596"/>
      <c r="DV36" s="597"/>
      <c r="DW36" s="609">
        <v>13.4</v>
      </c>
      <c r="DX36" s="610"/>
      <c r="DY36" s="610"/>
      <c r="DZ36" s="610"/>
      <c r="EA36" s="610"/>
      <c r="EB36" s="610"/>
      <c r="EC36" s="611"/>
    </row>
    <row r="37" spans="2:133" ht="11.25" customHeight="1">
      <c r="AQ37" s="612" t="s">
        <v>314</v>
      </c>
      <c r="AR37" s="613"/>
      <c r="AS37" s="613"/>
      <c r="AT37" s="613"/>
      <c r="AU37" s="613"/>
      <c r="AV37" s="613"/>
      <c r="AW37" s="613"/>
      <c r="AX37" s="613"/>
      <c r="AY37" s="614"/>
      <c r="AZ37" s="595">
        <v>957430</v>
      </c>
      <c r="BA37" s="596"/>
      <c r="BB37" s="596"/>
      <c r="BC37" s="596"/>
      <c r="BD37" s="605"/>
      <c r="BE37" s="605"/>
      <c r="BF37" s="615"/>
      <c r="BG37" s="623" t="s">
        <v>315</v>
      </c>
      <c r="BH37" s="620"/>
      <c r="BI37" s="620"/>
      <c r="BJ37" s="620"/>
      <c r="BK37" s="620"/>
      <c r="BL37" s="620"/>
      <c r="BM37" s="620"/>
      <c r="BN37" s="620"/>
      <c r="BO37" s="620"/>
      <c r="BP37" s="620"/>
      <c r="BQ37" s="620"/>
      <c r="BR37" s="620"/>
      <c r="BS37" s="620"/>
      <c r="BT37" s="620"/>
      <c r="BU37" s="621"/>
      <c r="BV37" s="595">
        <v>25731</v>
      </c>
      <c r="BW37" s="596"/>
      <c r="BX37" s="596"/>
      <c r="BY37" s="596"/>
      <c r="BZ37" s="596"/>
      <c r="CA37" s="596"/>
      <c r="CB37" s="622"/>
      <c r="CD37" s="623" t="s">
        <v>316</v>
      </c>
      <c r="CE37" s="620"/>
      <c r="CF37" s="620"/>
      <c r="CG37" s="620"/>
      <c r="CH37" s="620"/>
      <c r="CI37" s="620"/>
      <c r="CJ37" s="620"/>
      <c r="CK37" s="620"/>
      <c r="CL37" s="620"/>
      <c r="CM37" s="620"/>
      <c r="CN37" s="620"/>
      <c r="CO37" s="620"/>
      <c r="CP37" s="620"/>
      <c r="CQ37" s="621"/>
      <c r="CR37" s="595">
        <v>2510739</v>
      </c>
      <c r="CS37" s="605"/>
      <c r="CT37" s="605"/>
      <c r="CU37" s="605"/>
      <c r="CV37" s="605"/>
      <c r="CW37" s="605"/>
      <c r="CX37" s="605"/>
      <c r="CY37" s="606"/>
      <c r="CZ37" s="598">
        <v>4.3</v>
      </c>
      <c r="DA37" s="607"/>
      <c r="DB37" s="607"/>
      <c r="DC37" s="608"/>
      <c r="DD37" s="601">
        <v>2475178</v>
      </c>
      <c r="DE37" s="605"/>
      <c r="DF37" s="605"/>
      <c r="DG37" s="605"/>
      <c r="DH37" s="605"/>
      <c r="DI37" s="605"/>
      <c r="DJ37" s="605"/>
      <c r="DK37" s="606"/>
      <c r="DL37" s="601">
        <v>2475178</v>
      </c>
      <c r="DM37" s="605"/>
      <c r="DN37" s="605"/>
      <c r="DO37" s="605"/>
      <c r="DP37" s="605"/>
      <c r="DQ37" s="605"/>
      <c r="DR37" s="605"/>
      <c r="DS37" s="605"/>
      <c r="DT37" s="605"/>
      <c r="DU37" s="605"/>
      <c r="DV37" s="606"/>
      <c r="DW37" s="609">
        <v>6.5</v>
      </c>
      <c r="DX37" s="610"/>
      <c r="DY37" s="610"/>
      <c r="DZ37" s="610"/>
      <c r="EA37" s="610"/>
      <c r="EB37" s="610"/>
      <c r="EC37" s="611"/>
    </row>
    <row r="38" spans="2:133" ht="11.25" customHeight="1">
      <c r="AQ38" s="612" t="s">
        <v>317</v>
      </c>
      <c r="AR38" s="613"/>
      <c r="AS38" s="613"/>
      <c r="AT38" s="613"/>
      <c r="AU38" s="613"/>
      <c r="AV38" s="613"/>
      <c r="AW38" s="613"/>
      <c r="AX38" s="613"/>
      <c r="AY38" s="614"/>
      <c r="AZ38" s="595">
        <v>195302</v>
      </c>
      <c r="BA38" s="596"/>
      <c r="BB38" s="596"/>
      <c r="BC38" s="596"/>
      <c r="BD38" s="605"/>
      <c r="BE38" s="605"/>
      <c r="BF38" s="615"/>
      <c r="BG38" s="623" t="s">
        <v>318</v>
      </c>
      <c r="BH38" s="620"/>
      <c r="BI38" s="620"/>
      <c r="BJ38" s="620"/>
      <c r="BK38" s="620"/>
      <c r="BL38" s="620"/>
      <c r="BM38" s="620"/>
      <c r="BN38" s="620"/>
      <c r="BO38" s="620"/>
      <c r="BP38" s="620"/>
      <c r="BQ38" s="620"/>
      <c r="BR38" s="620"/>
      <c r="BS38" s="620"/>
      <c r="BT38" s="620"/>
      <c r="BU38" s="621"/>
      <c r="BV38" s="595">
        <v>43467</v>
      </c>
      <c r="BW38" s="596"/>
      <c r="BX38" s="596"/>
      <c r="BY38" s="596"/>
      <c r="BZ38" s="596"/>
      <c r="CA38" s="596"/>
      <c r="CB38" s="622"/>
      <c r="CD38" s="623" t="s">
        <v>319</v>
      </c>
      <c r="CE38" s="620"/>
      <c r="CF38" s="620"/>
      <c r="CG38" s="620"/>
      <c r="CH38" s="620"/>
      <c r="CI38" s="620"/>
      <c r="CJ38" s="620"/>
      <c r="CK38" s="620"/>
      <c r="CL38" s="620"/>
      <c r="CM38" s="620"/>
      <c r="CN38" s="620"/>
      <c r="CO38" s="620"/>
      <c r="CP38" s="620"/>
      <c r="CQ38" s="621"/>
      <c r="CR38" s="595">
        <v>5760851</v>
      </c>
      <c r="CS38" s="596"/>
      <c r="CT38" s="596"/>
      <c r="CU38" s="596"/>
      <c r="CV38" s="596"/>
      <c r="CW38" s="596"/>
      <c r="CX38" s="596"/>
      <c r="CY38" s="597"/>
      <c r="CZ38" s="598">
        <v>9.8000000000000007</v>
      </c>
      <c r="DA38" s="607"/>
      <c r="DB38" s="607"/>
      <c r="DC38" s="608"/>
      <c r="DD38" s="601">
        <v>4961222</v>
      </c>
      <c r="DE38" s="596"/>
      <c r="DF38" s="596"/>
      <c r="DG38" s="596"/>
      <c r="DH38" s="596"/>
      <c r="DI38" s="596"/>
      <c r="DJ38" s="596"/>
      <c r="DK38" s="597"/>
      <c r="DL38" s="601">
        <v>4447437</v>
      </c>
      <c r="DM38" s="596"/>
      <c r="DN38" s="596"/>
      <c r="DO38" s="596"/>
      <c r="DP38" s="596"/>
      <c r="DQ38" s="596"/>
      <c r="DR38" s="596"/>
      <c r="DS38" s="596"/>
      <c r="DT38" s="596"/>
      <c r="DU38" s="596"/>
      <c r="DV38" s="597"/>
      <c r="DW38" s="609">
        <v>11.7</v>
      </c>
      <c r="DX38" s="610"/>
      <c r="DY38" s="610"/>
      <c r="DZ38" s="610"/>
      <c r="EA38" s="610"/>
      <c r="EB38" s="610"/>
      <c r="EC38" s="611"/>
    </row>
    <row r="39" spans="2:133" ht="11.25" customHeight="1">
      <c r="AQ39" s="612" t="s">
        <v>320</v>
      </c>
      <c r="AR39" s="613"/>
      <c r="AS39" s="613"/>
      <c r="AT39" s="613"/>
      <c r="AU39" s="613"/>
      <c r="AV39" s="613"/>
      <c r="AW39" s="613"/>
      <c r="AX39" s="613"/>
      <c r="AY39" s="614"/>
      <c r="AZ39" s="595">
        <v>68742</v>
      </c>
      <c r="BA39" s="596"/>
      <c r="BB39" s="596"/>
      <c r="BC39" s="596"/>
      <c r="BD39" s="605"/>
      <c r="BE39" s="605"/>
      <c r="BF39" s="615"/>
      <c r="BG39" s="616" t="s">
        <v>321</v>
      </c>
      <c r="BH39" s="617"/>
      <c r="BI39" s="617"/>
      <c r="BJ39" s="617"/>
      <c r="BK39" s="617"/>
      <c r="BL39" s="187"/>
      <c r="BM39" s="620" t="s">
        <v>322</v>
      </c>
      <c r="BN39" s="620"/>
      <c r="BO39" s="620"/>
      <c r="BP39" s="620"/>
      <c r="BQ39" s="620"/>
      <c r="BR39" s="620"/>
      <c r="BS39" s="620"/>
      <c r="BT39" s="620"/>
      <c r="BU39" s="621"/>
      <c r="BV39" s="595">
        <v>91</v>
      </c>
      <c r="BW39" s="596"/>
      <c r="BX39" s="596"/>
      <c r="BY39" s="596"/>
      <c r="BZ39" s="596"/>
      <c r="CA39" s="596"/>
      <c r="CB39" s="622"/>
      <c r="CD39" s="623" t="s">
        <v>323</v>
      </c>
      <c r="CE39" s="620"/>
      <c r="CF39" s="620"/>
      <c r="CG39" s="620"/>
      <c r="CH39" s="620"/>
      <c r="CI39" s="620"/>
      <c r="CJ39" s="620"/>
      <c r="CK39" s="620"/>
      <c r="CL39" s="620"/>
      <c r="CM39" s="620"/>
      <c r="CN39" s="620"/>
      <c r="CO39" s="620"/>
      <c r="CP39" s="620"/>
      <c r="CQ39" s="621"/>
      <c r="CR39" s="595">
        <v>1007103</v>
      </c>
      <c r="CS39" s="605"/>
      <c r="CT39" s="605"/>
      <c r="CU39" s="605"/>
      <c r="CV39" s="605"/>
      <c r="CW39" s="605"/>
      <c r="CX39" s="605"/>
      <c r="CY39" s="606"/>
      <c r="CZ39" s="598">
        <v>1.7</v>
      </c>
      <c r="DA39" s="607"/>
      <c r="DB39" s="607"/>
      <c r="DC39" s="608"/>
      <c r="DD39" s="601">
        <v>935246</v>
      </c>
      <c r="DE39" s="605"/>
      <c r="DF39" s="605"/>
      <c r="DG39" s="605"/>
      <c r="DH39" s="605"/>
      <c r="DI39" s="605"/>
      <c r="DJ39" s="605"/>
      <c r="DK39" s="606"/>
      <c r="DL39" s="601" t="s">
        <v>112</v>
      </c>
      <c r="DM39" s="605"/>
      <c r="DN39" s="605"/>
      <c r="DO39" s="605"/>
      <c r="DP39" s="605"/>
      <c r="DQ39" s="605"/>
      <c r="DR39" s="605"/>
      <c r="DS39" s="605"/>
      <c r="DT39" s="605"/>
      <c r="DU39" s="605"/>
      <c r="DV39" s="606"/>
      <c r="DW39" s="609" t="s">
        <v>112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95">
        <v>1327114</v>
      </c>
      <c r="BA40" s="596"/>
      <c r="BB40" s="596"/>
      <c r="BC40" s="596"/>
      <c r="BD40" s="605"/>
      <c r="BE40" s="605"/>
      <c r="BF40" s="615"/>
      <c r="BG40" s="616"/>
      <c r="BH40" s="617"/>
      <c r="BI40" s="617"/>
      <c r="BJ40" s="617"/>
      <c r="BK40" s="617"/>
      <c r="BL40" s="187"/>
      <c r="BM40" s="620" t="s">
        <v>325</v>
      </c>
      <c r="BN40" s="620"/>
      <c r="BO40" s="620"/>
      <c r="BP40" s="620"/>
      <c r="BQ40" s="620"/>
      <c r="BR40" s="620"/>
      <c r="BS40" s="620"/>
      <c r="BT40" s="620"/>
      <c r="BU40" s="621"/>
      <c r="BV40" s="595">
        <v>90</v>
      </c>
      <c r="BW40" s="596"/>
      <c r="BX40" s="596"/>
      <c r="BY40" s="596"/>
      <c r="BZ40" s="596"/>
      <c r="CA40" s="596"/>
      <c r="CB40" s="622"/>
      <c r="CD40" s="623" t="s">
        <v>326</v>
      </c>
      <c r="CE40" s="620"/>
      <c r="CF40" s="620"/>
      <c r="CG40" s="620"/>
      <c r="CH40" s="620"/>
      <c r="CI40" s="620"/>
      <c r="CJ40" s="620"/>
      <c r="CK40" s="620"/>
      <c r="CL40" s="620"/>
      <c r="CM40" s="620"/>
      <c r="CN40" s="620"/>
      <c r="CO40" s="620"/>
      <c r="CP40" s="620"/>
      <c r="CQ40" s="621"/>
      <c r="CR40" s="595">
        <v>485438</v>
      </c>
      <c r="CS40" s="596"/>
      <c r="CT40" s="596"/>
      <c r="CU40" s="596"/>
      <c r="CV40" s="596"/>
      <c r="CW40" s="596"/>
      <c r="CX40" s="596"/>
      <c r="CY40" s="597"/>
      <c r="CZ40" s="598">
        <v>0.8</v>
      </c>
      <c r="DA40" s="607"/>
      <c r="DB40" s="607"/>
      <c r="DC40" s="608"/>
      <c r="DD40" s="601">
        <v>479083</v>
      </c>
      <c r="DE40" s="596"/>
      <c r="DF40" s="596"/>
      <c r="DG40" s="596"/>
      <c r="DH40" s="596"/>
      <c r="DI40" s="596"/>
      <c r="DJ40" s="596"/>
      <c r="DK40" s="597"/>
      <c r="DL40" s="601">
        <v>479083</v>
      </c>
      <c r="DM40" s="596"/>
      <c r="DN40" s="596"/>
      <c r="DO40" s="596"/>
      <c r="DP40" s="596"/>
      <c r="DQ40" s="596"/>
      <c r="DR40" s="596"/>
      <c r="DS40" s="596"/>
      <c r="DT40" s="596"/>
      <c r="DU40" s="596"/>
      <c r="DV40" s="597"/>
      <c r="DW40" s="609">
        <v>1.3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3">
        <v>4182619</v>
      </c>
      <c r="BA41" s="627"/>
      <c r="BB41" s="627"/>
      <c r="BC41" s="627"/>
      <c r="BD41" s="574"/>
      <c r="BE41" s="574"/>
      <c r="BF41" s="628"/>
      <c r="BG41" s="618"/>
      <c r="BH41" s="619"/>
      <c r="BI41" s="619"/>
      <c r="BJ41" s="619"/>
      <c r="BK41" s="619"/>
      <c r="BL41" s="189"/>
      <c r="BM41" s="625" t="s">
        <v>328</v>
      </c>
      <c r="BN41" s="625"/>
      <c r="BO41" s="625"/>
      <c r="BP41" s="625"/>
      <c r="BQ41" s="625"/>
      <c r="BR41" s="625"/>
      <c r="BS41" s="625"/>
      <c r="BT41" s="625"/>
      <c r="BU41" s="626"/>
      <c r="BV41" s="573">
        <v>274</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95" t="s">
        <v>210</v>
      </c>
      <c r="CS41" s="605"/>
      <c r="CT41" s="605"/>
      <c r="CU41" s="605"/>
      <c r="CV41" s="605"/>
      <c r="CW41" s="605"/>
      <c r="CX41" s="605"/>
      <c r="CY41" s="606"/>
      <c r="CZ41" s="598" t="s">
        <v>210</v>
      </c>
      <c r="DA41" s="607"/>
      <c r="DB41" s="607"/>
      <c r="DC41" s="608"/>
      <c r="DD41" s="601" t="s">
        <v>210</v>
      </c>
      <c r="DE41" s="605"/>
      <c r="DF41" s="605"/>
      <c r="DG41" s="605"/>
      <c r="DH41" s="605"/>
      <c r="DI41" s="605"/>
      <c r="DJ41" s="605"/>
      <c r="DK41" s="606"/>
      <c r="DL41" s="602"/>
      <c r="DM41" s="603"/>
      <c r="DN41" s="603"/>
      <c r="DO41" s="603"/>
      <c r="DP41" s="603"/>
      <c r="DQ41" s="603"/>
      <c r="DR41" s="603"/>
      <c r="DS41" s="603"/>
      <c r="DT41" s="603"/>
      <c r="DU41" s="603"/>
      <c r="DV41" s="604"/>
      <c r="DW41" s="567"/>
      <c r="DX41" s="568"/>
      <c r="DY41" s="568"/>
      <c r="DZ41" s="568"/>
      <c r="EA41" s="568"/>
      <c r="EB41" s="568"/>
      <c r="EC41" s="569"/>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2" t="s">
        <v>331</v>
      </c>
      <c r="CE42" s="593"/>
      <c r="CF42" s="593"/>
      <c r="CG42" s="593"/>
      <c r="CH42" s="593"/>
      <c r="CI42" s="593"/>
      <c r="CJ42" s="593"/>
      <c r="CK42" s="593"/>
      <c r="CL42" s="593"/>
      <c r="CM42" s="593"/>
      <c r="CN42" s="593"/>
      <c r="CO42" s="593"/>
      <c r="CP42" s="593"/>
      <c r="CQ42" s="594"/>
      <c r="CR42" s="595">
        <v>4582715</v>
      </c>
      <c r="CS42" s="596"/>
      <c r="CT42" s="596"/>
      <c r="CU42" s="596"/>
      <c r="CV42" s="596"/>
      <c r="CW42" s="596"/>
      <c r="CX42" s="596"/>
      <c r="CY42" s="597"/>
      <c r="CZ42" s="598">
        <v>7.8</v>
      </c>
      <c r="DA42" s="599"/>
      <c r="DB42" s="599"/>
      <c r="DC42" s="600"/>
      <c r="DD42" s="601">
        <v>1484198</v>
      </c>
      <c r="DE42" s="596"/>
      <c r="DF42" s="596"/>
      <c r="DG42" s="596"/>
      <c r="DH42" s="596"/>
      <c r="DI42" s="596"/>
      <c r="DJ42" s="596"/>
      <c r="DK42" s="597"/>
      <c r="DL42" s="602"/>
      <c r="DM42" s="603"/>
      <c r="DN42" s="603"/>
      <c r="DO42" s="603"/>
      <c r="DP42" s="603"/>
      <c r="DQ42" s="603"/>
      <c r="DR42" s="603"/>
      <c r="DS42" s="603"/>
      <c r="DT42" s="603"/>
      <c r="DU42" s="603"/>
      <c r="DV42" s="604"/>
      <c r="DW42" s="567"/>
      <c r="DX42" s="568"/>
      <c r="DY42" s="568"/>
      <c r="DZ42" s="568"/>
      <c r="EA42" s="568"/>
      <c r="EB42" s="568"/>
      <c r="EC42" s="569"/>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2" t="s">
        <v>333</v>
      </c>
      <c r="CE43" s="593"/>
      <c r="CF43" s="593"/>
      <c r="CG43" s="593"/>
      <c r="CH43" s="593"/>
      <c r="CI43" s="593"/>
      <c r="CJ43" s="593"/>
      <c r="CK43" s="593"/>
      <c r="CL43" s="593"/>
      <c r="CM43" s="593"/>
      <c r="CN43" s="593"/>
      <c r="CO43" s="593"/>
      <c r="CP43" s="593"/>
      <c r="CQ43" s="594"/>
      <c r="CR43" s="595">
        <v>38634</v>
      </c>
      <c r="CS43" s="605"/>
      <c r="CT43" s="605"/>
      <c r="CU43" s="605"/>
      <c r="CV43" s="605"/>
      <c r="CW43" s="605"/>
      <c r="CX43" s="605"/>
      <c r="CY43" s="606"/>
      <c r="CZ43" s="598">
        <v>0.1</v>
      </c>
      <c r="DA43" s="607"/>
      <c r="DB43" s="607"/>
      <c r="DC43" s="608"/>
      <c r="DD43" s="601">
        <v>38634</v>
      </c>
      <c r="DE43" s="605"/>
      <c r="DF43" s="605"/>
      <c r="DG43" s="605"/>
      <c r="DH43" s="605"/>
      <c r="DI43" s="605"/>
      <c r="DJ43" s="605"/>
      <c r="DK43" s="606"/>
      <c r="DL43" s="602"/>
      <c r="DM43" s="603"/>
      <c r="DN43" s="603"/>
      <c r="DO43" s="603"/>
      <c r="DP43" s="603"/>
      <c r="DQ43" s="603"/>
      <c r="DR43" s="603"/>
      <c r="DS43" s="603"/>
      <c r="DT43" s="603"/>
      <c r="DU43" s="603"/>
      <c r="DV43" s="604"/>
      <c r="DW43" s="567"/>
      <c r="DX43" s="568"/>
      <c r="DY43" s="568"/>
      <c r="DZ43" s="568"/>
      <c r="EA43" s="568"/>
      <c r="EB43" s="568"/>
      <c r="EC43" s="569"/>
    </row>
    <row r="44" spans="2:133" ht="11.25" customHeight="1">
      <c r="B44" s="192" t="s">
        <v>334</v>
      </c>
      <c r="CD44" s="586" t="s">
        <v>288</v>
      </c>
      <c r="CE44" s="587"/>
      <c r="CF44" s="592" t="s">
        <v>335</v>
      </c>
      <c r="CG44" s="593"/>
      <c r="CH44" s="593"/>
      <c r="CI44" s="593"/>
      <c r="CJ44" s="593"/>
      <c r="CK44" s="593"/>
      <c r="CL44" s="593"/>
      <c r="CM44" s="593"/>
      <c r="CN44" s="593"/>
      <c r="CO44" s="593"/>
      <c r="CP44" s="593"/>
      <c r="CQ44" s="594"/>
      <c r="CR44" s="595">
        <v>4517671</v>
      </c>
      <c r="CS44" s="596"/>
      <c r="CT44" s="596"/>
      <c r="CU44" s="596"/>
      <c r="CV44" s="596"/>
      <c r="CW44" s="596"/>
      <c r="CX44" s="596"/>
      <c r="CY44" s="597"/>
      <c r="CZ44" s="598">
        <v>7.7</v>
      </c>
      <c r="DA44" s="599"/>
      <c r="DB44" s="599"/>
      <c r="DC44" s="600"/>
      <c r="DD44" s="601">
        <v>1452783</v>
      </c>
      <c r="DE44" s="596"/>
      <c r="DF44" s="596"/>
      <c r="DG44" s="596"/>
      <c r="DH44" s="596"/>
      <c r="DI44" s="596"/>
      <c r="DJ44" s="596"/>
      <c r="DK44" s="597"/>
      <c r="DL44" s="602"/>
      <c r="DM44" s="603"/>
      <c r="DN44" s="603"/>
      <c r="DO44" s="603"/>
      <c r="DP44" s="603"/>
      <c r="DQ44" s="603"/>
      <c r="DR44" s="603"/>
      <c r="DS44" s="603"/>
      <c r="DT44" s="603"/>
      <c r="DU44" s="603"/>
      <c r="DV44" s="604"/>
      <c r="DW44" s="567"/>
      <c r="DX44" s="568"/>
      <c r="DY44" s="568"/>
      <c r="DZ44" s="568"/>
      <c r="EA44" s="568"/>
      <c r="EB44" s="568"/>
      <c r="EC44" s="569"/>
    </row>
    <row r="45" spans="2:133" ht="11.25" customHeight="1">
      <c r="CD45" s="588"/>
      <c r="CE45" s="589"/>
      <c r="CF45" s="592" t="s">
        <v>336</v>
      </c>
      <c r="CG45" s="593"/>
      <c r="CH45" s="593"/>
      <c r="CI45" s="593"/>
      <c r="CJ45" s="593"/>
      <c r="CK45" s="593"/>
      <c r="CL45" s="593"/>
      <c r="CM45" s="593"/>
      <c r="CN45" s="593"/>
      <c r="CO45" s="593"/>
      <c r="CP45" s="593"/>
      <c r="CQ45" s="594"/>
      <c r="CR45" s="595">
        <v>2546776</v>
      </c>
      <c r="CS45" s="605"/>
      <c r="CT45" s="605"/>
      <c r="CU45" s="605"/>
      <c r="CV45" s="605"/>
      <c r="CW45" s="605"/>
      <c r="CX45" s="605"/>
      <c r="CY45" s="606"/>
      <c r="CZ45" s="598">
        <v>4.3</v>
      </c>
      <c r="DA45" s="607"/>
      <c r="DB45" s="607"/>
      <c r="DC45" s="608"/>
      <c r="DD45" s="601">
        <v>165644</v>
      </c>
      <c r="DE45" s="605"/>
      <c r="DF45" s="605"/>
      <c r="DG45" s="605"/>
      <c r="DH45" s="605"/>
      <c r="DI45" s="605"/>
      <c r="DJ45" s="605"/>
      <c r="DK45" s="606"/>
      <c r="DL45" s="602"/>
      <c r="DM45" s="603"/>
      <c r="DN45" s="603"/>
      <c r="DO45" s="603"/>
      <c r="DP45" s="603"/>
      <c r="DQ45" s="603"/>
      <c r="DR45" s="603"/>
      <c r="DS45" s="603"/>
      <c r="DT45" s="603"/>
      <c r="DU45" s="603"/>
      <c r="DV45" s="604"/>
      <c r="DW45" s="567"/>
      <c r="DX45" s="568"/>
      <c r="DY45" s="568"/>
      <c r="DZ45" s="568"/>
      <c r="EA45" s="568"/>
      <c r="EB45" s="568"/>
      <c r="EC45" s="569"/>
    </row>
    <row r="46" spans="2:133" ht="11.25" customHeight="1">
      <c r="CD46" s="588"/>
      <c r="CE46" s="589"/>
      <c r="CF46" s="592" t="s">
        <v>337</v>
      </c>
      <c r="CG46" s="593"/>
      <c r="CH46" s="593"/>
      <c r="CI46" s="593"/>
      <c r="CJ46" s="593"/>
      <c r="CK46" s="593"/>
      <c r="CL46" s="593"/>
      <c r="CM46" s="593"/>
      <c r="CN46" s="593"/>
      <c r="CO46" s="593"/>
      <c r="CP46" s="593"/>
      <c r="CQ46" s="594"/>
      <c r="CR46" s="595">
        <v>1763792</v>
      </c>
      <c r="CS46" s="596"/>
      <c r="CT46" s="596"/>
      <c r="CU46" s="596"/>
      <c r="CV46" s="596"/>
      <c r="CW46" s="596"/>
      <c r="CX46" s="596"/>
      <c r="CY46" s="597"/>
      <c r="CZ46" s="598">
        <v>3</v>
      </c>
      <c r="DA46" s="599"/>
      <c r="DB46" s="599"/>
      <c r="DC46" s="600"/>
      <c r="DD46" s="601">
        <v>1257139</v>
      </c>
      <c r="DE46" s="596"/>
      <c r="DF46" s="596"/>
      <c r="DG46" s="596"/>
      <c r="DH46" s="596"/>
      <c r="DI46" s="596"/>
      <c r="DJ46" s="596"/>
      <c r="DK46" s="597"/>
      <c r="DL46" s="602"/>
      <c r="DM46" s="603"/>
      <c r="DN46" s="603"/>
      <c r="DO46" s="603"/>
      <c r="DP46" s="603"/>
      <c r="DQ46" s="603"/>
      <c r="DR46" s="603"/>
      <c r="DS46" s="603"/>
      <c r="DT46" s="603"/>
      <c r="DU46" s="603"/>
      <c r="DV46" s="604"/>
      <c r="DW46" s="567"/>
      <c r="DX46" s="568"/>
      <c r="DY46" s="568"/>
      <c r="DZ46" s="568"/>
      <c r="EA46" s="568"/>
      <c r="EB46" s="568"/>
      <c r="EC46" s="569"/>
    </row>
    <row r="47" spans="2:133" ht="11.25" customHeight="1">
      <c r="CD47" s="588"/>
      <c r="CE47" s="589"/>
      <c r="CF47" s="592" t="s">
        <v>338</v>
      </c>
      <c r="CG47" s="593"/>
      <c r="CH47" s="593"/>
      <c r="CI47" s="593"/>
      <c r="CJ47" s="593"/>
      <c r="CK47" s="593"/>
      <c r="CL47" s="593"/>
      <c r="CM47" s="593"/>
      <c r="CN47" s="593"/>
      <c r="CO47" s="593"/>
      <c r="CP47" s="593"/>
      <c r="CQ47" s="594"/>
      <c r="CR47" s="595">
        <v>65044</v>
      </c>
      <c r="CS47" s="605"/>
      <c r="CT47" s="605"/>
      <c r="CU47" s="605"/>
      <c r="CV47" s="605"/>
      <c r="CW47" s="605"/>
      <c r="CX47" s="605"/>
      <c r="CY47" s="606"/>
      <c r="CZ47" s="598">
        <v>0.1</v>
      </c>
      <c r="DA47" s="607"/>
      <c r="DB47" s="607"/>
      <c r="DC47" s="608"/>
      <c r="DD47" s="601">
        <v>31415</v>
      </c>
      <c r="DE47" s="605"/>
      <c r="DF47" s="605"/>
      <c r="DG47" s="605"/>
      <c r="DH47" s="605"/>
      <c r="DI47" s="605"/>
      <c r="DJ47" s="605"/>
      <c r="DK47" s="606"/>
      <c r="DL47" s="602"/>
      <c r="DM47" s="603"/>
      <c r="DN47" s="603"/>
      <c r="DO47" s="603"/>
      <c r="DP47" s="603"/>
      <c r="DQ47" s="603"/>
      <c r="DR47" s="603"/>
      <c r="DS47" s="603"/>
      <c r="DT47" s="603"/>
      <c r="DU47" s="603"/>
      <c r="DV47" s="604"/>
      <c r="DW47" s="567"/>
      <c r="DX47" s="568"/>
      <c r="DY47" s="568"/>
      <c r="DZ47" s="568"/>
      <c r="EA47" s="568"/>
      <c r="EB47" s="568"/>
      <c r="EC47" s="569"/>
    </row>
    <row r="48" spans="2:133">
      <c r="CD48" s="590"/>
      <c r="CE48" s="591"/>
      <c r="CF48" s="592" t="s">
        <v>339</v>
      </c>
      <c r="CG48" s="593"/>
      <c r="CH48" s="593"/>
      <c r="CI48" s="593"/>
      <c r="CJ48" s="593"/>
      <c r="CK48" s="593"/>
      <c r="CL48" s="593"/>
      <c r="CM48" s="593"/>
      <c r="CN48" s="593"/>
      <c r="CO48" s="593"/>
      <c r="CP48" s="593"/>
      <c r="CQ48" s="594"/>
      <c r="CR48" s="595" t="s">
        <v>340</v>
      </c>
      <c r="CS48" s="596"/>
      <c r="CT48" s="596"/>
      <c r="CU48" s="596"/>
      <c r="CV48" s="596"/>
      <c r="CW48" s="596"/>
      <c r="CX48" s="596"/>
      <c r="CY48" s="597"/>
      <c r="CZ48" s="598" t="s">
        <v>340</v>
      </c>
      <c r="DA48" s="599"/>
      <c r="DB48" s="599"/>
      <c r="DC48" s="600"/>
      <c r="DD48" s="601" t="s">
        <v>340</v>
      </c>
      <c r="DE48" s="596"/>
      <c r="DF48" s="596"/>
      <c r="DG48" s="596"/>
      <c r="DH48" s="596"/>
      <c r="DI48" s="596"/>
      <c r="DJ48" s="596"/>
      <c r="DK48" s="597"/>
      <c r="DL48" s="602"/>
      <c r="DM48" s="603"/>
      <c r="DN48" s="603"/>
      <c r="DO48" s="603"/>
      <c r="DP48" s="603"/>
      <c r="DQ48" s="603"/>
      <c r="DR48" s="603"/>
      <c r="DS48" s="603"/>
      <c r="DT48" s="603"/>
      <c r="DU48" s="603"/>
      <c r="DV48" s="604"/>
      <c r="DW48" s="567"/>
      <c r="DX48" s="568"/>
      <c r="DY48" s="568"/>
      <c r="DZ48" s="568"/>
      <c r="EA48" s="568"/>
      <c r="EB48" s="568"/>
      <c r="EC48" s="569"/>
    </row>
    <row r="49" spans="82:133" ht="11.25" customHeight="1">
      <c r="CD49" s="570" t="s">
        <v>341</v>
      </c>
      <c r="CE49" s="571"/>
      <c r="CF49" s="571"/>
      <c r="CG49" s="571"/>
      <c r="CH49" s="571"/>
      <c r="CI49" s="571"/>
      <c r="CJ49" s="571"/>
      <c r="CK49" s="571"/>
      <c r="CL49" s="571"/>
      <c r="CM49" s="571"/>
      <c r="CN49" s="571"/>
      <c r="CO49" s="571"/>
      <c r="CP49" s="571"/>
      <c r="CQ49" s="572"/>
      <c r="CR49" s="573">
        <v>58582909</v>
      </c>
      <c r="CS49" s="574"/>
      <c r="CT49" s="574"/>
      <c r="CU49" s="574"/>
      <c r="CV49" s="574"/>
      <c r="CW49" s="574"/>
      <c r="CX49" s="574"/>
      <c r="CY49" s="575"/>
      <c r="CZ49" s="576">
        <v>100</v>
      </c>
      <c r="DA49" s="577"/>
      <c r="DB49" s="577"/>
      <c r="DC49" s="578"/>
      <c r="DD49" s="579">
        <v>41125534</v>
      </c>
      <c r="DE49" s="574"/>
      <c r="DF49" s="574"/>
      <c r="DG49" s="574"/>
      <c r="DH49" s="574"/>
      <c r="DI49" s="574"/>
      <c r="DJ49" s="574"/>
      <c r="DK49" s="575"/>
      <c r="DL49" s="580"/>
      <c r="DM49" s="581"/>
      <c r="DN49" s="581"/>
      <c r="DO49" s="581"/>
      <c r="DP49" s="581"/>
      <c r="DQ49" s="581"/>
      <c r="DR49" s="581"/>
      <c r="DS49" s="581"/>
      <c r="DT49" s="581"/>
      <c r="DU49" s="581"/>
      <c r="DV49" s="582"/>
      <c r="DW49" s="583"/>
      <c r="DX49" s="584"/>
      <c r="DY49" s="584"/>
      <c r="DZ49" s="584"/>
      <c r="EA49" s="584"/>
      <c r="EB49" s="584"/>
      <c r="EC49" s="585"/>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AQ40:AY40"/>
    <mergeCell ref="AZ40:BF40"/>
    <mergeCell ref="BM40:BU40"/>
    <mergeCell ref="BV40:CB40"/>
    <mergeCell ref="CD40:CQ40"/>
    <mergeCell ref="CR40:CY40"/>
    <mergeCell ref="CZ40:DC40"/>
    <mergeCell ref="DD40:DK40"/>
    <mergeCell ref="DL40:DV40"/>
    <mergeCell ref="BV41:CB41"/>
    <mergeCell ref="CD41:CQ41"/>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W48:EC48"/>
    <mergeCell ref="CD49:CQ49"/>
    <mergeCell ref="CR49:CY49"/>
    <mergeCell ref="CZ49:DC49"/>
    <mergeCell ref="DD49:DK49"/>
    <mergeCell ref="DL49:DV49"/>
    <mergeCell ref="DW49:EC49"/>
    <mergeCell ref="CD44:CE48"/>
    <mergeCell ref="CF48:CQ48"/>
    <mergeCell ref="CR48:CY48"/>
    <mergeCell ref="CZ48:DC48"/>
    <mergeCell ref="DD48:DK48"/>
    <mergeCell ref="DL48:DV48"/>
    <mergeCell ref="DD44:DK44"/>
    <mergeCell ref="DL44:DV44"/>
    <mergeCell ref="CF46:CQ46"/>
    <mergeCell ref="CR46:CY46"/>
    <mergeCell ref="CZ46:DC46"/>
    <mergeCell ref="DD46:DK46"/>
    <mergeCell ref="DL46:DV46"/>
    <mergeCell ref="DW46:EC46"/>
    <mergeCell ref="CF47:CQ47"/>
    <mergeCell ref="CR47:CY47"/>
    <mergeCell ref="CZ47:DC47"/>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3" zoomScale="70" zoomScaleNormal="25" zoomScaleSheetLayoutView="70" workbookViewId="0">
      <selection activeCell="AA23" sqref="AA23:AE2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20"/>
      <c r="AK5" s="996" t="s">
        <v>352</v>
      </c>
      <c r="AL5" s="996"/>
      <c r="AM5" s="996"/>
      <c r="AN5" s="996"/>
      <c r="AO5" s="997"/>
      <c r="AP5" s="995" t="s">
        <v>353</v>
      </c>
      <c r="AQ5" s="996"/>
      <c r="AR5" s="996"/>
      <c r="AS5" s="996"/>
      <c r="AT5" s="997"/>
      <c r="AU5" s="995" t="s">
        <v>354</v>
      </c>
      <c r="AV5" s="996"/>
      <c r="AW5" s="996"/>
      <c r="AX5" s="996"/>
      <c r="AY5" s="1020"/>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4" t="s">
        <v>361</v>
      </c>
      <c r="DH5" s="1095"/>
      <c r="DI5" s="1095"/>
      <c r="DJ5" s="1095"/>
      <c r="DK5" s="1096"/>
      <c r="DL5" s="1094" t="s">
        <v>362</v>
      </c>
      <c r="DM5" s="1095"/>
      <c r="DN5" s="1095"/>
      <c r="DO5" s="1095"/>
      <c r="DP5" s="1096"/>
      <c r="DQ5" s="995" t="s">
        <v>363</v>
      </c>
      <c r="DR5" s="996"/>
      <c r="DS5" s="996"/>
      <c r="DT5" s="996"/>
      <c r="DU5" s="997"/>
      <c r="DV5" s="995" t="s">
        <v>354</v>
      </c>
      <c r="DW5" s="996"/>
      <c r="DX5" s="996"/>
      <c r="DY5" s="996"/>
      <c r="DZ5" s="1020"/>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21"/>
      <c r="AK6" s="999"/>
      <c r="AL6" s="999"/>
      <c r="AM6" s="999"/>
      <c r="AN6" s="999"/>
      <c r="AO6" s="1000"/>
      <c r="AP6" s="998"/>
      <c r="AQ6" s="999"/>
      <c r="AR6" s="999"/>
      <c r="AS6" s="999"/>
      <c r="AT6" s="1000"/>
      <c r="AU6" s="998"/>
      <c r="AV6" s="999"/>
      <c r="AW6" s="999"/>
      <c r="AX6" s="999"/>
      <c r="AY6" s="1021"/>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7"/>
      <c r="DH6" s="1098"/>
      <c r="DI6" s="1098"/>
      <c r="DJ6" s="1098"/>
      <c r="DK6" s="1099"/>
      <c r="DL6" s="1097"/>
      <c r="DM6" s="1098"/>
      <c r="DN6" s="1098"/>
      <c r="DO6" s="1098"/>
      <c r="DP6" s="1099"/>
      <c r="DQ6" s="998"/>
      <c r="DR6" s="999"/>
      <c r="DS6" s="999"/>
      <c r="DT6" s="999"/>
      <c r="DU6" s="1000"/>
      <c r="DV6" s="998"/>
      <c r="DW6" s="999"/>
      <c r="DX6" s="999"/>
      <c r="DY6" s="999"/>
      <c r="DZ6" s="1021"/>
      <c r="EA6" s="205"/>
    </row>
    <row r="7" spans="1:131" s="206" customFormat="1" ht="26.25" customHeight="1" thickTop="1">
      <c r="A7" s="209">
        <v>1</v>
      </c>
      <c r="B7" s="1047" t="s">
        <v>364</v>
      </c>
      <c r="C7" s="1048"/>
      <c r="D7" s="1048"/>
      <c r="E7" s="1048"/>
      <c r="F7" s="1048"/>
      <c r="G7" s="1048"/>
      <c r="H7" s="1048"/>
      <c r="I7" s="1048"/>
      <c r="J7" s="1048"/>
      <c r="K7" s="1048"/>
      <c r="L7" s="1048"/>
      <c r="M7" s="1048"/>
      <c r="N7" s="1048"/>
      <c r="O7" s="1048"/>
      <c r="P7" s="1049"/>
      <c r="Q7" s="1100">
        <v>59894</v>
      </c>
      <c r="R7" s="1012"/>
      <c r="S7" s="1012"/>
      <c r="T7" s="1012"/>
      <c r="U7" s="1012"/>
      <c r="V7" s="1012">
        <v>58542</v>
      </c>
      <c r="W7" s="1012"/>
      <c r="X7" s="1012"/>
      <c r="Y7" s="1012"/>
      <c r="Z7" s="1012"/>
      <c r="AA7" s="1012">
        <f>Q7-V7</f>
        <v>1352</v>
      </c>
      <c r="AB7" s="1012"/>
      <c r="AC7" s="1012"/>
      <c r="AD7" s="1012"/>
      <c r="AE7" s="1013"/>
      <c r="AF7" s="1101">
        <v>1120</v>
      </c>
      <c r="AG7" s="1102"/>
      <c r="AH7" s="1102"/>
      <c r="AI7" s="1102"/>
      <c r="AJ7" s="1103"/>
      <c r="AK7" s="1087">
        <v>24</v>
      </c>
      <c r="AL7" s="1088"/>
      <c r="AM7" s="1088"/>
      <c r="AN7" s="1088"/>
      <c r="AO7" s="1088"/>
      <c r="AP7" s="1088">
        <v>47749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553</v>
      </c>
      <c r="BT7" s="1092"/>
      <c r="BU7" s="1092"/>
      <c r="BV7" s="1092"/>
      <c r="BW7" s="1092"/>
      <c r="BX7" s="1092"/>
      <c r="BY7" s="1092"/>
      <c r="BZ7" s="1092"/>
      <c r="CA7" s="1092"/>
      <c r="CB7" s="1092"/>
      <c r="CC7" s="1092"/>
      <c r="CD7" s="1092"/>
      <c r="CE7" s="1092"/>
      <c r="CF7" s="1092"/>
      <c r="CG7" s="1093"/>
      <c r="CH7" s="1084">
        <v>3</v>
      </c>
      <c r="CI7" s="1085"/>
      <c r="CJ7" s="1085"/>
      <c r="CK7" s="1085"/>
      <c r="CL7" s="1086"/>
      <c r="CM7" s="1084">
        <v>402</v>
      </c>
      <c r="CN7" s="1085"/>
      <c r="CO7" s="1085"/>
      <c r="CP7" s="1085"/>
      <c r="CQ7" s="1086"/>
      <c r="CR7" s="1084">
        <v>280</v>
      </c>
      <c r="CS7" s="1085"/>
      <c r="CT7" s="1085"/>
      <c r="CU7" s="1085"/>
      <c r="CV7" s="1086"/>
      <c r="CW7" s="1084">
        <v>28</v>
      </c>
      <c r="CX7" s="1085"/>
      <c r="CY7" s="1085"/>
      <c r="CZ7" s="1085"/>
      <c r="DA7" s="1086"/>
      <c r="DB7" s="1084" t="s">
        <v>536</v>
      </c>
      <c r="DC7" s="1085"/>
      <c r="DD7" s="1085"/>
      <c r="DE7" s="1085"/>
      <c r="DF7" s="1086"/>
      <c r="DG7" s="1084" t="s">
        <v>536</v>
      </c>
      <c r="DH7" s="1085"/>
      <c r="DI7" s="1085"/>
      <c r="DJ7" s="1085"/>
      <c r="DK7" s="1086"/>
      <c r="DL7" s="1084" t="s">
        <v>536</v>
      </c>
      <c r="DM7" s="1085"/>
      <c r="DN7" s="1085"/>
      <c r="DO7" s="1085"/>
      <c r="DP7" s="1086"/>
      <c r="DQ7" s="1084" t="s">
        <v>536</v>
      </c>
      <c r="DR7" s="1085"/>
      <c r="DS7" s="1085"/>
      <c r="DT7" s="1085"/>
      <c r="DU7" s="1086"/>
      <c r="DV7" s="1109"/>
      <c r="DW7" s="1110"/>
      <c r="DX7" s="1110"/>
      <c r="DY7" s="1110"/>
      <c r="DZ7" s="1111"/>
      <c r="EA7" s="205"/>
    </row>
    <row r="8" spans="1:131" s="206" customFormat="1" ht="26.25" customHeight="1">
      <c r="A8" s="212">
        <v>2</v>
      </c>
      <c r="B8" s="1031" t="s">
        <v>365</v>
      </c>
      <c r="C8" s="1032"/>
      <c r="D8" s="1032"/>
      <c r="E8" s="1032"/>
      <c r="F8" s="1032"/>
      <c r="G8" s="1032"/>
      <c r="H8" s="1032"/>
      <c r="I8" s="1032"/>
      <c r="J8" s="1032"/>
      <c r="K8" s="1032"/>
      <c r="L8" s="1032"/>
      <c r="M8" s="1032"/>
      <c r="N8" s="1032"/>
      <c r="O8" s="1032"/>
      <c r="P8" s="1033"/>
      <c r="Q8" s="1042">
        <v>43</v>
      </c>
      <c r="R8" s="979"/>
      <c r="S8" s="979"/>
      <c r="T8" s="979"/>
      <c r="U8" s="979"/>
      <c r="V8" s="979">
        <v>40</v>
      </c>
      <c r="W8" s="979"/>
      <c r="X8" s="979"/>
      <c r="Y8" s="979"/>
      <c r="Z8" s="979"/>
      <c r="AA8" s="979">
        <f>Q8-V8</f>
        <v>3</v>
      </c>
      <c r="AB8" s="979"/>
      <c r="AC8" s="979"/>
      <c r="AD8" s="979"/>
      <c r="AE8" s="976"/>
      <c r="AF8" s="1037">
        <v>3</v>
      </c>
      <c r="AG8" s="977"/>
      <c r="AH8" s="977"/>
      <c r="AI8" s="977"/>
      <c r="AJ8" s="1038"/>
      <c r="AK8" s="1082" t="s">
        <v>536</v>
      </c>
      <c r="AL8" s="1083"/>
      <c r="AM8" s="1083"/>
      <c r="AN8" s="1083"/>
      <c r="AO8" s="1083"/>
      <c r="AP8" s="1083">
        <v>60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4" t="s">
        <v>554</v>
      </c>
      <c r="BT8" s="1015"/>
      <c r="BU8" s="1015"/>
      <c r="BV8" s="1015"/>
      <c r="BW8" s="1015"/>
      <c r="BX8" s="1015"/>
      <c r="BY8" s="1015"/>
      <c r="BZ8" s="1015"/>
      <c r="CA8" s="1015"/>
      <c r="CB8" s="1015"/>
      <c r="CC8" s="1015"/>
      <c r="CD8" s="1015"/>
      <c r="CE8" s="1015"/>
      <c r="CF8" s="1015"/>
      <c r="CG8" s="1016"/>
      <c r="CH8" s="984">
        <v>246</v>
      </c>
      <c r="CI8" s="985"/>
      <c r="CJ8" s="985"/>
      <c r="CK8" s="985"/>
      <c r="CL8" s="986"/>
      <c r="CM8" s="984">
        <v>1139</v>
      </c>
      <c r="CN8" s="985"/>
      <c r="CO8" s="985"/>
      <c r="CP8" s="985"/>
      <c r="CQ8" s="986"/>
      <c r="CR8" s="984">
        <v>30</v>
      </c>
      <c r="CS8" s="985"/>
      <c r="CT8" s="985"/>
      <c r="CU8" s="985"/>
      <c r="CV8" s="986"/>
      <c r="CW8" s="984">
        <v>21</v>
      </c>
      <c r="CX8" s="985"/>
      <c r="CY8" s="985"/>
      <c r="CZ8" s="985"/>
      <c r="DA8" s="986"/>
      <c r="DB8" s="984" t="s">
        <v>536</v>
      </c>
      <c r="DC8" s="985"/>
      <c r="DD8" s="985"/>
      <c r="DE8" s="985"/>
      <c r="DF8" s="986"/>
      <c r="DG8" s="984" t="s">
        <v>536</v>
      </c>
      <c r="DH8" s="985"/>
      <c r="DI8" s="985"/>
      <c r="DJ8" s="985"/>
      <c r="DK8" s="986"/>
      <c r="DL8" s="984" t="s">
        <v>536</v>
      </c>
      <c r="DM8" s="985"/>
      <c r="DN8" s="985"/>
      <c r="DO8" s="985"/>
      <c r="DP8" s="986"/>
      <c r="DQ8" s="984" t="s">
        <v>536</v>
      </c>
      <c r="DR8" s="985"/>
      <c r="DS8" s="985"/>
      <c r="DT8" s="985"/>
      <c r="DU8" s="986"/>
      <c r="DV8" s="981"/>
      <c r="DW8" s="982"/>
      <c r="DX8" s="982"/>
      <c r="DY8" s="982"/>
      <c r="DZ8" s="983"/>
      <c r="EA8" s="205"/>
    </row>
    <row r="9" spans="1:131" s="206" customFormat="1" ht="26.25" customHeight="1">
      <c r="A9" s="212">
        <v>3</v>
      </c>
      <c r="B9" s="1031" t="s">
        <v>366</v>
      </c>
      <c r="C9" s="1032"/>
      <c r="D9" s="1032"/>
      <c r="E9" s="1032"/>
      <c r="F9" s="1032"/>
      <c r="G9" s="1032"/>
      <c r="H9" s="1032"/>
      <c r="I9" s="1032"/>
      <c r="J9" s="1032"/>
      <c r="K9" s="1032"/>
      <c r="L9" s="1032"/>
      <c r="M9" s="1032"/>
      <c r="N9" s="1032"/>
      <c r="O9" s="1032"/>
      <c r="P9" s="1033"/>
      <c r="Q9" s="1042">
        <v>149</v>
      </c>
      <c r="R9" s="979"/>
      <c r="S9" s="979"/>
      <c r="T9" s="979"/>
      <c r="U9" s="979"/>
      <c r="V9" s="979">
        <v>148</v>
      </c>
      <c r="W9" s="979"/>
      <c r="X9" s="979"/>
      <c r="Y9" s="979"/>
      <c r="Z9" s="979"/>
      <c r="AA9" s="979">
        <f>Q9-V9</f>
        <v>1</v>
      </c>
      <c r="AB9" s="979"/>
      <c r="AC9" s="979"/>
      <c r="AD9" s="979"/>
      <c r="AE9" s="976"/>
      <c r="AF9" s="1037">
        <v>1</v>
      </c>
      <c r="AG9" s="977"/>
      <c r="AH9" s="977"/>
      <c r="AI9" s="977"/>
      <c r="AJ9" s="1038"/>
      <c r="AK9" s="1082">
        <v>121</v>
      </c>
      <c r="AL9" s="1083"/>
      <c r="AM9" s="1083"/>
      <c r="AN9" s="1083"/>
      <c r="AO9" s="1083"/>
      <c r="AP9" s="1083">
        <v>25</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4" t="s">
        <v>555</v>
      </c>
      <c r="BT9" s="1015"/>
      <c r="BU9" s="1015"/>
      <c r="BV9" s="1015"/>
      <c r="BW9" s="1015"/>
      <c r="BX9" s="1015"/>
      <c r="BY9" s="1015"/>
      <c r="BZ9" s="1015"/>
      <c r="CA9" s="1015"/>
      <c r="CB9" s="1015"/>
      <c r="CC9" s="1015"/>
      <c r="CD9" s="1015"/>
      <c r="CE9" s="1015"/>
      <c r="CF9" s="1015"/>
      <c r="CG9" s="1016"/>
      <c r="CH9" s="984">
        <v>-2</v>
      </c>
      <c r="CI9" s="985"/>
      <c r="CJ9" s="985"/>
      <c r="CK9" s="985"/>
      <c r="CL9" s="986"/>
      <c r="CM9" s="984">
        <v>-384</v>
      </c>
      <c r="CN9" s="985"/>
      <c r="CO9" s="985"/>
      <c r="CP9" s="985"/>
      <c r="CQ9" s="986"/>
      <c r="CR9" s="984">
        <v>24</v>
      </c>
      <c r="CS9" s="985"/>
      <c r="CT9" s="985"/>
      <c r="CU9" s="985"/>
      <c r="CV9" s="986"/>
      <c r="CW9" s="984" t="s">
        <v>536</v>
      </c>
      <c r="CX9" s="985"/>
      <c r="CY9" s="985"/>
      <c r="CZ9" s="985"/>
      <c r="DA9" s="986"/>
      <c r="DB9" s="984" t="s">
        <v>536</v>
      </c>
      <c r="DC9" s="985"/>
      <c r="DD9" s="985"/>
      <c r="DE9" s="985"/>
      <c r="DF9" s="986"/>
      <c r="DG9" s="984" t="s">
        <v>536</v>
      </c>
      <c r="DH9" s="985"/>
      <c r="DI9" s="985"/>
      <c r="DJ9" s="985"/>
      <c r="DK9" s="986"/>
      <c r="DL9" s="984" t="s">
        <v>536</v>
      </c>
      <c r="DM9" s="985"/>
      <c r="DN9" s="985"/>
      <c r="DO9" s="985"/>
      <c r="DP9" s="986"/>
      <c r="DQ9" s="984" t="s">
        <v>536</v>
      </c>
      <c r="DR9" s="985"/>
      <c r="DS9" s="985"/>
      <c r="DT9" s="985"/>
      <c r="DU9" s="986"/>
      <c r="DV9" s="981"/>
      <c r="DW9" s="982"/>
      <c r="DX9" s="982"/>
      <c r="DY9" s="982"/>
      <c r="DZ9" s="983"/>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42"/>
      <c r="R10" s="979"/>
      <c r="S10" s="979"/>
      <c r="T10" s="979"/>
      <c r="U10" s="979"/>
      <c r="V10" s="979"/>
      <c r="W10" s="979"/>
      <c r="X10" s="979"/>
      <c r="Y10" s="979"/>
      <c r="Z10" s="979"/>
      <c r="AA10" s="979"/>
      <c r="AB10" s="979"/>
      <c r="AC10" s="979"/>
      <c r="AD10" s="979"/>
      <c r="AE10" s="976"/>
      <c r="AF10" s="1037"/>
      <c r="AG10" s="977"/>
      <c r="AH10" s="977"/>
      <c r="AI10" s="977"/>
      <c r="AJ10" s="1038"/>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t="s">
        <v>556</v>
      </c>
      <c r="BS10" s="1014" t="s">
        <v>557</v>
      </c>
      <c r="BT10" s="1015"/>
      <c r="BU10" s="1015"/>
      <c r="BV10" s="1015"/>
      <c r="BW10" s="1015"/>
      <c r="BX10" s="1015"/>
      <c r="BY10" s="1015"/>
      <c r="BZ10" s="1015"/>
      <c r="CA10" s="1015"/>
      <c r="CB10" s="1015"/>
      <c r="CC10" s="1015"/>
      <c r="CD10" s="1015"/>
      <c r="CE10" s="1015"/>
      <c r="CF10" s="1015"/>
      <c r="CG10" s="1016"/>
      <c r="CH10" s="984">
        <v>3</v>
      </c>
      <c r="CI10" s="985"/>
      <c r="CJ10" s="985"/>
      <c r="CK10" s="985"/>
      <c r="CL10" s="986"/>
      <c r="CM10" s="984">
        <v>151</v>
      </c>
      <c r="CN10" s="985"/>
      <c r="CO10" s="985"/>
      <c r="CP10" s="985"/>
      <c r="CQ10" s="986"/>
      <c r="CR10" s="984">
        <v>5</v>
      </c>
      <c r="CS10" s="985"/>
      <c r="CT10" s="985"/>
      <c r="CU10" s="985"/>
      <c r="CV10" s="986"/>
      <c r="CW10" s="984" t="s">
        <v>536</v>
      </c>
      <c r="CX10" s="985"/>
      <c r="CY10" s="985"/>
      <c r="CZ10" s="985"/>
      <c r="DA10" s="986"/>
      <c r="DB10" s="984">
        <v>1544</v>
      </c>
      <c r="DC10" s="985"/>
      <c r="DD10" s="985"/>
      <c r="DE10" s="985"/>
      <c r="DF10" s="986"/>
      <c r="DG10" s="984" t="s">
        <v>536</v>
      </c>
      <c r="DH10" s="985"/>
      <c r="DI10" s="985"/>
      <c r="DJ10" s="985"/>
      <c r="DK10" s="986"/>
      <c r="DL10" s="984" t="s">
        <v>536</v>
      </c>
      <c r="DM10" s="985"/>
      <c r="DN10" s="985"/>
      <c r="DO10" s="985"/>
      <c r="DP10" s="986"/>
      <c r="DQ10" s="984" t="s">
        <v>536</v>
      </c>
      <c r="DR10" s="985"/>
      <c r="DS10" s="985"/>
      <c r="DT10" s="985"/>
      <c r="DU10" s="986"/>
      <c r="DV10" s="981"/>
      <c r="DW10" s="982"/>
      <c r="DX10" s="982"/>
      <c r="DY10" s="982"/>
      <c r="DZ10" s="983"/>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42"/>
      <c r="R11" s="979"/>
      <c r="S11" s="979"/>
      <c r="T11" s="979"/>
      <c r="U11" s="979"/>
      <c r="V11" s="979"/>
      <c r="W11" s="979"/>
      <c r="X11" s="979"/>
      <c r="Y11" s="979"/>
      <c r="Z11" s="979"/>
      <c r="AA11" s="979"/>
      <c r="AB11" s="979"/>
      <c r="AC11" s="979"/>
      <c r="AD11" s="979"/>
      <c r="AE11" s="976"/>
      <c r="AF11" s="1037"/>
      <c r="AG11" s="977"/>
      <c r="AH11" s="977"/>
      <c r="AI11" s="977"/>
      <c r="AJ11" s="1038"/>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4" t="s">
        <v>558</v>
      </c>
      <c r="BT11" s="1015"/>
      <c r="BU11" s="1015"/>
      <c r="BV11" s="1015"/>
      <c r="BW11" s="1015"/>
      <c r="BX11" s="1015"/>
      <c r="BY11" s="1015"/>
      <c r="BZ11" s="1015"/>
      <c r="CA11" s="1015"/>
      <c r="CB11" s="1015"/>
      <c r="CC11" s="1015"/>
      <c r="CD11" s="1015"/>
      <c r="CE11" s="1015"/>
      <c r="CF11" s="1015"/>
      <c r="CG11" s="1016"/>
      <c r="CH11" s="984">
        <v>-15</v>
      </c>
      <c r="CI11" s="985"/>
      <c r="CJ11" s="985"/>
      <c r="CK11" s="985"/>
      <c r="CL11" s="986"/>
      <c r="CM11" s="984">
        <v>-124</v>
      </c>
      <c r="CN11" s="985"/>
      <c r="CO11" s="985"/>
      <c r="CP11" s="985"/>
      <c r="CQ11" s="986"/>
      <c r="CR11" s="984">
        <v>3</v>
      </c>
      <c r="CS11" s="985"/>
      <c r="CT11" s="985"/>
      <c r="CU11" s="985"/>
      <c r="CV11" s="986"/>
      <c r="CW11" s="984" t="s">
        <v>536</v>
      </c>
      <c r="CX11" s="985"/>
      <c r="CY11" s="985"/>
      <c r="CZ11" s="985"/>
      <c r="DA11" s="986"/>
      <c r="DB11" s="984" t="s">
        <v>536</v>
      </c>
      <c r="DC11" s="985"/>
      <c r="DD11" s="985"/>
      <c r="DE11" s="985"/>
      <c r="DF11" s="986"/>
      <c r="DG11" s="984" t="s">
        <v>536</v>
      </c>
      <c r="DH11" s="985"/>
      <c r="DI11" s="985"/>
      <c r="DJ11" s="985"/>
      <c r="DK11" s="986"/>
      <c r="DL11" s="984" t="s">
        <v>536</v>
      </c>
      <c r="DM11" s="985"/>
      <c r="DN11" s="985"/>
      <c r="DO11" s="985"/>
      <c r="DP11" s="986"/>
      <c r="DQ11" s="984" t="s">
        <v>536</v>
      </c>
      <c r="DR11" s="985"/>
      <c r="DS11" s="985"/>
      <c r="DT11" s="985"/>
      <c r="DU11" s="986"/>
      <c r="DV11" s="981"/>
      <c r="DW11" s="982"/>
      <c r="DX11" s="982"/>
      <c r="DY11" s="982"/>
      <c r="DZ11" s="983"/>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42"/>
      <c r="R12" s="979"/>
      <c r="S12" s="979"/>
      <c r="T12" s="979"/>
      <c r="U12" s="979"/>
      <c r="V12" s="979"/>
      <c r="W12" s="979"/>
      <c r="X12" s="979"/>
      <c r="Y12" s="979"/>
      <c r="Z12" s="979"/>
      <c r="AA12" s="979"/>
      <c r="AB12" s="979"/>
      <c r="AC12" s="979"/>
      <c r="AD12" s="979"/>
      <c r="AE12" s="976"/>
      <c r="AF12" s="1037"/>
      <c r="AG12" s="977"/>
      <c r="AH12" s="977"/>
      <c r="AI12" s="977"/>
      <c r="AJ12" s="1038"/>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4" t="s">
        <v>559</v>
      </c>
      <c r="BT12" s="1015"/>
      <c r="BU12" s="1015"/>
      <c r="BV12" s="1015"/>
      <c r="BW12" s="1015"/>
      <c r="BX12" s="1015"/>
      <c r="BY12" s="1015"/>
      <c r="BZ12" s="1015"/>
      <c r="CA12" s="1015"/>
      <c r="CB12" s="1015"/>
      <c r="CC12" s="1015"/>
      <c r="CD12" s="1015"/>
      <c r="CE12" s="1015"/>
      <c r="CF12" s="1015"/>
      <c r="CG12" s="1016"/>
      <c r="CH12" s="984">
        <v>3</v>
      </c>
      <c r="CI12" s="985"/>
      <c r="CJ12" s="985"/>
      <c r="CK12" s="985"/>
      <c r="CL12" s="986"/>
      <c r="CM12" s="984">
        <v>42</v>
      </c>
      <c r="CN12" s="985"/>
      <c r="CO12" s="985"/>
      <c r="CP12" s="985"/>
      <c r="CQ12" s="986"/>
      <c r="CR12" s="984">
        <v>15</v>
      </c>
      <c r="CS12" s="985"/>
      <c r="CT12" s="985"/>
      <c r="CU12" s="985"/>
      <c r="CV12" s="986"/>
      <c r="CW12" s="984" t="s">
        <v>536</v>
      </c>
      <c r="CX12" s="985"/>
      <c r="CY12" s="985"/>
      <c r="CZ12" s="985"/>
      <c r="DA12" s="986"/>
      <c r="DB12" s="984" t="s">
        <v>536</v>
      </c>
      <c r="DC12" s="985"/>
      <c r="DD12" s="985"/>
      <c r="DE12" s="985"/>
      <c r="DF12" s="986"/>
      <c r="DG12" s="984" t="s">
        <v>536</v>
      </c>
      <c r="DH12" s="985"/>
      <c r="DI12" s="985"/>
      <c r="DJ12" s="985"/>
      <c r="DK12" s="986"/>
      <c r="DL12" s="984" t="s">
        <v>536</v>
      </c>
      <c r="DM12" s="985"/>
      <c r="DN12" s="985"/>
      <c r="DO12" s="985"/>
      <c r="DP12" s="986"/>
      <c r="DQ12" s="984" t="s">
        <v>536</v>
      </c>
      <c r="DR12" s="985"/>
      <c r="DS12" s="985"/>
      <c r="DT12" s="985"/>
      <c r="DU12" s="986"/>
      <c r="DV12" s="981"/>
      <c r="DW12" s="982"/>
      <c r="DX12" s="982"/>
      <c r="DY12" s="982"/>
      <c r="DZ12" s="983"/>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42"/>
      <c r="R13" s="979"/>
      <c r="S13" s="979"/>
      <c r="T13" s="979"/>
      <c r="U13" s="979"/>
      <c r="V13" s="979"/>
      <c r="W13" s="979"/>
      <c r="X13" s="979"/>
      <c r="Y13" s="979"/>
      <c r="Z13" s="979"/>
      <c r="AA13" s="979"/>
      <c r="AB13" s="979"/>
      <c r="AC13" s="979"/>
      <c r="AD13" s="979"/>
      <c r="AE13" s="976"/>
      <c r="AF13" s="1037"/>
      <c r="AG13" s="977"/>
      <c r="AH13" s="977"/>
      <c r="AI13" s="977"/>
      <c r="AJ13" s="1038"/>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4"/>
      <c r="BT13" s="1015"/>
      <c r="BU13" s="1015"/>
      <c r="BV13" s="1015"/>
      <c r="BW13" s="1015"/>
      <c r="BX13" s="1015"/>
      <c r="BY13" s="1015"/>
      <c r="BZ13" s="1015"/>
      <c r="CA13" s="1015"/>
      <c r="CB13" s="1015"/>
      <c r="CC13" s="1015"/>
      <c r="CD13" s="1015"/>
      <c r="CE13" s="1015"/>
      <c r="CF13" s="1015"/>
      <c r="CG13" s="1016"/>
      <c r="CH13" s="984"/>
      <c r="CI13" s="985"/>
      <c r="CJ13" s="985"/>
      <c r="CK13" s="985"/>
      <c r="CL13" s="986"/>
      <c r="CM13" s="984"/>
      <c r="CN13" s="985"/>
      <c r="CO13" s="985"/>
      <c r="CP13" s="985"/>
      <c r="CQ13" s="986"/>
      <c r="CR13" s="984"/>
      <c r="CS13" s="985"/>
      <c r="CT13" s="985"/>
      <c r="CU13" s="985"/>
      <c r="CV13" s="986"/>
      <c r="CW13" s="984"/>
      <c r="CX13" s="985"/>
      <c r="CY13" s="985"/>
      <c r="CZ13" s="985"/>
      <c r="DA13" s="986"/>
      <c r="DB13" s="984"/>
      <c r="DC13" s="985"/>
      <c r="DD13" s="985"/>
      <c r="DE13" s="985"/>
      <c r="DF13" s="986"/>
      <c r="DG13" s="984"/>
      <c r="DH13" s="985"/>
      <c r="DI13" s="985"/>
      <c r="DJ13" s="985"/>
      <c r="DK13" s="986"/>
      <c r="DL13" s="984"/>
      <c r="DM13" s="985"/>
      <c r="DN13" s="985"/>
      <c r="DO13" s="985"/>
      <c r="DP13" s="986"/>
      <c r="DQ13" s="984"/>
      <c r="DR13" s="985"/>
      <c r="DS13" s="985"/>
      <c r="DT13" s="985"/>
      <c r="DU13" s="986"/>
      <c r="DV13" s="981"/>
      <c r="DW13" s="982"/>
      <c r="DX13" s="982"/>
      <c r="DY13" s="982"/>
      <c r="DZ13" s="983"/>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42"/>
      <c r="R14" s="979"/>
      <c r="S14" s="979"/>
      <c r="T14" s="979"/>
      <c r="U14" s="979"/>
      <c r="V14" s="979"/>
      <c r="W14" s="979"/>
      <c r="X14" s="979"/>
      <c r="Y14" s="979"/>
      <c r="Z14" s="979"/>
      <c r="AA14" s="979"/>
      <c r="AB14" s="979"/>
      <c r="AC14" s="979"/>
      <c r="AD14" s="979"/>
      <c r="AE14" s="976"/>
      <c r="AF14" s="1037"/>
      <c r="AG14" s="977"/>
      <c r="AH14" s="977"/>
      <c r="AI14" s="977"/>
      <c r="AJ14" s="1038"/>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4"/>
      <c r="BT14" s="1015"/>
      <c r="BU14" s="1015"/>
      <c r="BV14" s="1015"/>
      <c r="BW14" s="1015"/>
      <c r="BX14" s="1015"/>
      <c r="BY14" s="1015"/>
      <c r="BZ14" s="1015"/>
      <c r="CA14" s="1015"/>
      <c r="CB14" s="1015"/>
      <c r="CC14" s="1015"/>
      <c r="CD14" s="1015"/>
      <c r="CE14" s="1015"/>
      <c r="CF14" s="1015"/>
      <c r="CG14" s="1016"/>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1"/>
      <c r="DW14" s="982"/>
      <c r="DX14" s="982"/>
      <c r="DY14" s="982"/>
      <c r="DZ14" s="983"/>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42"/>
      <c r="R15" s="979"/>
      <c r="S15" s="979"/>
      <c r="T15" s="979"/>
      <c r="U15" s="979"/>
      <c r="V15" s="979"/>
      <c r="W15" s="979"/>
      <c r="X15" s="979"/>
      <c r="Y15" s="979"/>
      <c r="Z15" s="979"/>
      <c r="AA15" s="979"/>
      <c r="AB15" s="979"/>
      <c r="AC15" s="979"/>
      <c r="AD15" s="979"/>
      <c r="AE15" s="976"/>
      <c r="AF15" s="1037"/>
      <c r="AG15" s="977"/>
      <c r="AH15" s="977"/>
      <c r="AI15" s="977"/>
      <c r="AJ15" s="1038"/>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4"/>
      <c r="BT15" s="1015"/>
      <c r="BU15" s="1015"/>
      <c r="BV15" s="1015"/>
      <c r="BW15" s="1015"/>
      <c r="BX15" s="1015"/>
      <c r="BY15" s="1015"/>
      <c r="BZ15" s="1015"/>
      <c r="CA15" s="1015"/>
      <c r="CB15" s="1015"/>
      <c r="CC15" s="1015"/>
      <c r="CD15" s="1015"/>
      <c r="CE15" s="1015"/>
      <c r="CF15" s="1015"/>
      <c r="CG15" s="1016"/>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1"/>
      <c r="DW15" s="982"/>
      <c r="DX15" s="982"/>
      <c r="DY15" s="982"/>
      <c r="DZ15" s="983"/>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42"/>
      <c r="R16" s="979"/>
      <c r="S16" s="979"/>
      <c r="T16" s="979"/>
      <c r="U16" s="979"/>
      <c r="V16" s="979"/>
      <c r="W16" s="979"/>
      <c r="X16" s="979"/>
      <c r="Y16" s="979"/>
      <c r="Z16" s="979"/>
      <c r="AA16" s="979"/>
      <c r="AB16" s="979"/>
      <c r="AC16" s="979"/>
      <c r="AD16" s="979"/>
      <c r="AE16" s="976"/>
      <c r="AF16" s="1037"/>
      <c r="AG16" s="977"/>
      <c r="AH16" s="977"/>
      <c r="AI16" s="977"/>
      <c r="AJ16" s="1038"/>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4"/>
      <c r="BT16" s="1015"/>
      <c r="BU16" s="1015"/>
      <c r="BV16" s="1015"/>
      <c r="BW16" s="1015"/>
      <c r="BX16" s="1015"/>
      <c r="BY16" s="1015"/>
      <c r="BZ16" s="1015"/>
      <c r="CA16" s="1015"/>
      <c r="CB16" s="1015"/>
      <c r="CC16" s="1015"/>
      <c r="CD16" s="1015"/>
      <c r="CE16" s="1015"/>
      <c r="CF16" s="1015"/>
      <c r="CG16" s="1016"/>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1"/>
      <c r="DW16" s="982"/>
      <c r="DX16" s="982"/>
      <c r="DY16" s="982"/>
      <c r="DZ16" s="983"/>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42"/>
      <c r="R17" s="979"/>
      <c r="S17" s="979"/>
      <c r="T17" s="979"/>
      <c r="U17" s="979"/>
      <c r="V17" s="979"/>
      <c r="W17" s="979"/>
      <c r="X17" s="979"/>
      <c r="Y17" s="979"/>
      <c r="Z17" s="979"/>
      <c r="AA17" s="979"/>
      <c r="AB17" s="979"/>
      <c r="AC17" s="979"/>
      <c r="AD17" s="979"/>
      <c r="AE17" s="976"/>
      <c r="AF17" s="1037"/>
      <c r="AG17" s="977"/>
      <c r="AH17" s="977"/>
      <c r="AI17" s="977"/>
      <c r="AJ17" s="1038"/>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4"/>
      <c r="BT17" s="1015"/>
      <c r="BU17" s="1015"/>
      <c r="BV17" s="1015"/>
      <c r="BW17" s="1015"/>
      <c r="BX17" s="1015"/>
      <c r="BY17" s="1015"/>
      <c r="BZ17" s="1015"/>
      <c r="CA17" s="1015"/>
      <c r="CB17" s="1015"/>
      <c r="CC17" s="1015"/>
      <c r="CD17" s="1015"/>
      <c r="CE17" s="1015"/>
      <c r="CF17" s="1015"/>
      <c r="CG17" s="1016"/>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1"/>
      <c r="DW17" s="982"/>
      <c r="DX17" s="982"/>
      <c r="DY17" s="982"/>
      <c r="DZ17" s="983"/>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42"/>
      <c r="R18" s="979"/>
      <c r="S18" s="979"/>
      <c r="T18" s="979"/>
      <c r="U18" s="979"/>
      <c r="V18" s="979"/>
      <c r="W18" s="979"/>
      <c r="X18" s="979"/>
      <c r="Y18" s="979"/>
      <c r="Z18" s="979"/>
      <c r="AA18" s="979"/>
      <c r="AB18" s="979"/>
      <c r="AC18" s="979"/>
      <c r="AD18" s="979"/>
      <c r="AE18" s="976"/>
      <c r="AF18" s="1037"/>
      <c r="AG18" s="977"/>
      <c r="AH18" s="977"/>
      <c r="AI18" s="977"/>
      <c r="AJ18" s="1038"/>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4"/>
      <c r="BT18" s="1015"/>
      <c r="BU18" s="1015"/>
      <c r="BV18" s="1015"/>
      <c r="BW18" s="1015"/>
      <c r="BX18" s="1015"/>
      <c r="BY18" s="1015"/>
      <c r="BZ18" s="1015"/>
      <c r="CA18" s="1015"/>
      <c r="CB18" s="1015"/>
      <c r="CC18" s="1015"/>
      <c r="CD18" s="1015"/>
      <c r="CE18" s="1015"/>
      <c r="CF18" s="1015"/>
      <c r="CG18" s="1016"/>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1"/>
      <c r="DW18" s="982"/>
      <c r="DX18" s="982"/>
      <c r="DY18" s="982"/>
      <c r="DZ18" s="983"/>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42"/>
      <c r="R19" s="979"/>
      <c r="S19" s="979"/>
      <c r="T19" s="979"/>
      <c r="U19" s="979"/>
      <c r="V19" s="979"/>
      <c r="W19" s="979"/>
      <c r="X19" s="979"/>
      <c r="Y19" s="979"/>
      <c r="Z19" s="979"/>
      <c r="AA19" s="979"/>
      <c r="AB19" s="979"/>
      <c r="AC19" s="979"/>
      <c r="AD19" s="979"/>
      <c r="AE19" s="976"/>
      <c r="AF19" s="1037"/>
      <c r="AG19" s="977"/>
      <c r="AH19" s="977"/>
      <c r="AI19" s="977"/>
      <c r="AJ19" s="1038"/>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4"/>
      <c r="BT19" s="1015"/>
      <c r="BU19" s="1015"/>
      <c r="BV19" s="1015"/>
      <c r="BW19" s="1015"/>
      <c r="BX19" s="1015"/>
      <c r="BY19" s="1015"/>
      <c r="BZ19" s="1015"/>
      <c r="CA19" s="1015"/>
      <c r="CB19" s="1015"/>
      <c r="CC19" s="1015"/>
      <c r="CD19" s="1015"/>
      <c r="CE19" s="1015"/>
      <c r="CF19" s="1015"/>
      <c r="CG19" s="1016"/>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1"/>
      <c r="DW19" s="982"/>
      <c r="DX19" s="982"/>
      <c r="DY19" s="982"/>
      <c r="DZ19" s="983"/>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42"/>
      <c r="R20" s="979"/>
      <c r="S20" s="979"/>
      <c r="T20" s="979"/>
      <c r="U20" s="979"/>
      <c r="V20" s="979"/>
      <c r="W20" s="979"/>
      <c r="X20" s="979"/>
      <c r="Y20" s="979"/>
      <c r="Z20" s="979"/>
      <c r="AA20" s="979"/>
      <c r="AB20" s="979"/>
      <c r="AC20" s="979"/>
      <c r="AD20" s="979"/>
      <c r="AE20" s="976"/>
      <c r="AF20" s="1037"/>
      <c r="AG20" s="977"/>
      <c r="AH20" s="977"/>
      <c r="AI20" s="977"/>
      <c r="AJ20" s="1038"/>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4"/>
      <c r="BT20" s="1015"/>
      <c r="BU20" s="1015"/>
      <c r="BV20" s="1015"/>
      <c r="BW20" s="1015"/>
      <c r="BX20" s="1015"/>
      <c r="BY20" s="1015"/>
      <c r="BZ20" s="1015"/>
      <c r="CA20" s="1015"/>
      <c r="CB20" s="1015"/>
      <c r="CC20" s="1015"/>
      <c r="CD20" s="1015"/>
      <c r="CE20" s="1015"/>
      <c r="CF20" s="1015"/>
      <c r="CG20" s="1016"/>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1"/>
      <c r="DW20" s="982"/>
      <c r="DX20" s="982"/>
      <c r="DY20" s="982"/>
      <c r="DZ20" s="983"/>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42"/>
      <c r="R21" s="979"/>
      <c r="S21" s="979"/>
      <c r="T21" s="979"/>
      <c r="U21" s="979"/>
      <c r="V21" s="979"/>
      <c r="W21" s="979"/>
      <c r="X21" s="979"/>
      <c r="Y21" s="979"/>
      <c r="Z21" s="979"/>
      <c r="AA21" s="979"/>
      <c r="AB21" s="979"/>
      <c r="AC21" s="979"/>
      <c r="AD21" s="979"/>
      <c r="AE21" s="976"/>
      <c r="AF21" s="1037"/>
      <c r="AG21" s="977"/>
      <c r="AH21" s="977"/>
      <c r="AI21" s="977"/>
      <c r="AJ21" s="1038"/>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4"/>
      <c r="BT21" s="1015"/>
      <c r="BU21" s="1015"/>
      <c r="BV21" s="1015"/>
      <c r="BW21" s="1015"/>
      <c r="BX21" s="1015"/>
      <c r="BY21" s="1015"/>
      <c r="BZ21" s="1015"/>
      <c r="CA21" s="1015"/>
      <c r="CB21" s="1015"/>
      <c r="CC21" s="1015"/>
      <c r="CD21" s="1015"/>
      <c r="CE21" s="1015"/>
      <c r="CF21" s="1015"/>
      <c r="CG21" s="1016"/>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1"/>
      <c r="DW21" s="982"/>
      <c r="DX21" s="982"/>
      <c r="DY21" s="982"/>
      <c r="DZ21" s="983"/>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7"/>
      <c r="R22" s="1078"/>
      <c r="S22" s="1078"/>
      <c r="T22" s="1078"/>
      <c r="U22" s="1078"/>
      <c r="V22" s="1078"/>
      <c r="W22" s="1078"/>
      <c r="X22" s="1078"/>
      <c r="Y22" s="1078"/>
      <c r="Z22" s="1078"/>
      <c r="AA22" s="1078"/>
      <c r="AB22" s="1078"/>
      <c r="AC22" s="1078"/>
      <c r="AD22" s="1078"/>
      <c r="AE22" s="1079"/>
      <c r="AF22" s="1037"/>
      <c r="AG22" s="977"/>
      <c r="AH22" s="977"/>
      <c r="AI22" s="977"/>
      <c r="AJ22" s="1038"/>
      <c r="AK22" s="1073"/>
      <c r="AL22" s="1074"/>
      <c r="AM22" s="1074"/>
      <c r="AN22" s="1074"/>
      <c r="AO22" s="1074"/>
      <c r="AP22" s="1074"/>
      <c r="AQ22" s="1074"/>
      <c r="AR22" s="1074"/>
      <c r="AS22" s="1074"/>
      <c r="AT22" s="1074"/>
      <c r="AU22" s="1075"/>
      <c r="AV22" s="1075"/>
      <c r="AW22" s="1075"/>
      <c r="AX22" s="1075"/>
      <c r="AY22" s="1076"/>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14"/>
      <c r="BT22" s="1015"/>
      <c r="BU22" s="1015"/>
      <c r="BV22" s="1015"/>
      <c r="BW22" s="1015"/>
      <c r="BX22" s="1015"/>
      <c r="BY22" s="1015"/>
      <c r="BZ22" s="1015"/>
      <c r="CA22" s="1015"/>
      <c r="CB22" s="1015"/>
      <c r="CC22" s="1015"/>
      <c r="CD22" s="1015"/>
      <c r="CE22" s="1015"/>
      <c r="CF22" s="1015"/>
      <c r="CG22" s="1016"/>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1"/>
      <c r="DW22" s="982"/>
      <c r="DX22" s="982"/>
      <c r="DY22" s="982"/>
      <c r="DZ22" s="983"/>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4">
        <v>59939</v>
      </c>
      <c r="R23" s="1065"/>
      <c r="S23" s="1065"/>
      <c r="T23" s="1065"/>
      <c r="U23" s="1065"/>
      <c r="V23" s="1065">
        <v>58583</v>
      </c>
      <c r="W23" s="1065"/>
      <c r="X23" s="1065"/>
      <c r="Y23" s="1065"/>
      <c r="Z23" s="1065"/>
      <c r="AA23" s="1065">
        <v>1357</v>
      </c>
      <c r="AB23" s="1065"/>
      <c r="AC23" s="1065"/>
      <c r="AD23" s="1065"/>
      <c r="AE23" s="1066"/>
      <c r="AF23" s="1067">
        <v>1124</v>
      </c>
      <c r="AG23" s="1065"/>
      <c r="AH23" s="1065"/>
      <c r="AI23" s="1065"/>
      <c r="AJ23" s="1068"/>
      <c r="AK23" s="1069"/>
      <c r="AL23" s="1070"/>
      <c r="AM23" s="1070"/>
      <c r="AN23" s="1070"/>
      <c r="AO23" s="1070"/>
      <c r="AP23" s="1065">
        <v>47834</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4"/>
      <c r="BT23" s="1015"/>
      <c r="BU23" s="1015"/>
      <c r="BV23" s="1015"/>
      <c r="BW23" s="1015"/>
      <c r="BX23" s="1015"/>
      <c r="BY23" s="1015"/>
      <c r="BZ23" s="1015"/>
      <c r="CA23" s="1015"/>
      <c r="CB23" s="1015"/>
      <c r="CC23" s="1015"/>
      <c r="CD23" s="1015"/>
      <c r="CE23" s="1015"/>
      <c r="CF23" s="1015"/>
      <c r="CG23" s="1016"/>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1"/>
      <c r="DW23" s="982"/>
      <c r="DX23" s="982"/>
      <c r="DY23" s="982"/>
      <c r="DZ23" s="983"/>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4"/>
      <c r="BT24" s="1015"/>
      <c r="BU24" s="1015"/>
      <c r="BV24" s="1015"/>
      <c r="BW24" s="1015"/>
      <c r="BX24" s="1015"/>
      <c r="BY24" s="1015"/>
      <c r="BZ24" s="1015"/>
      <c r="CA24" s="1015"/>
      <c r="CB24" s="1015"/>
      <c r="CC24" s="1015"/>
      <c r="CD24" s="1015"/>
      <c r="CE24" s="1015"/>
      <c r="CF24" s="1015"/>
      <c r="CG24" s="1016"/>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1"/>
      <c r="DW24" s="982"/>
      <c r="DX24" s="982"/>
      <c r="DY24" s="982"/>
      <c r="DZ24" s="983"/>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4"/>
      <c r="BT25" s="1015"/>
      <c r="BU25" s="1015"/>
      <c r="BV25" s="1015"/>
      <c r="BW25" s="1015"/>
      <c r="BX25" s="1015"/>
      <c r="BY25" s="1015"/>
      <c r="BZ25" s="1015"/>
      <c r="CA25" s="1015"/>
      <c r="CB25" s="1015"/>
      <c r="CC25" s="1015"/>
      <c r="CD25" s="1015"/>
      <c r="CE25" s="1015"/>
      <c r="CF25" s="1015"/>
      <c r="CG25" s="1016"/>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1"/>
      <c r="DW25" s="982"/>
      <c r="DX25" s="982"/>
      <c r="DY25" s="982"/>
      <c r="DZ25" s="983"/>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5" t="s">
        <v>375</v>
      </c>
      <c r="AG26" s="1002"/>
      <c r="AH26" s="1002"/>
      <c r="AI26" s="1002"/>
      <c r="AJ26" s="1056"/>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354</v>
      </c>
      <c r="BF26" s="996"/>
      <c r="BG26" s="996"/>
      <c r="BH26" s="996"/>
      <c r="BI26" s="1020"/>
      <c r="BJ26" s="203"/>
      <c r="BK26" s="203"/>
      <c r="BL26" s="203"/>
      <c r="BM26" s="203"/>
      <c r="BN26" s="203"/>
      <c r="BO26" s="216"/>
      <c r="BP26" s="216"/>
      <c r="BQ26" s="213">
        <v>20</v>
      </c>
      <c r="BR26" s="214"/>
      <c r="BS26" s="1014"/>
      <c r="BT26" s="1015"/>
      <c r="BU26" s="1015"/>
      <c r="BV26" s="1015"/>
      <c r="BW26" s="1015"/>
      <c r="BX26" s="1015"/>
      <c r="BY26" s="1015"/>
      <c r="BZ26" s="1015"/>
      <c r="CA26" s="1015"/>
      <c r="CB26" s="1015"/>
      <c r="CC26" s="1015"/>
      <c r="CD26" s="1015"/>
      <c r="CE26" s="1015"/>
      <c r="CF26" s="1015"/>
      <c r="CG26" s="1016"/>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1"/>
      <c r="DW26" s="982"/>
      <c r="DX26" s="982"/>
      <c r="DY26" s="982"/>
      <c r="DZ26" s="983"/>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7"/>
      <c r="AG27" s="1005"/>
      <c r="AH27" s="1005"/>
      <c r="AI27" s="1005"/>
      <c r="AJ27" s="1058"/>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21"/>
      <c r="BJ27" s="203"/>
      <c r="BK27" s="203"/>
      <c r="BL27" s="203"/>
      <c r="BM27" s="203"/>
      <c r="BN27" s="203"/>
      <c r="BO27" s="216"/>
      <c r="BP27" s="216"/>
      <c r="BQ27" s="213">
        <v>21</v>
      </c>
      <c r="BR27" s="214"/>
      <c r="BS27" s="1014"/>
      <c r="BT27" s="1015"/>
      <c r="BU27" s="1015"/>
      <c r="BV27" s="1015"/>
      <c r="BW27" s="1015"/>
      <c r="BX27" s="1015"/>
      <c r="BY27" s="1015"/>
      <c r="BZ27" s="1015"/>
      <c r="CA27" s="1015"/>
      <c r="CB27" s="1015"/>
      <c r="CC27" s="1015"/>
      <c r="CD27" s="1015"/>
      <c r="CE27" s="1015"/>
      <c r="CF27" s="1015"/>
      <c r="CG27" s="1016"/>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1"/>
      <c r="DW27" s="982"/>
      <c r="DX27" s="982"/>
      <c r="DY27" s="982"/>
      <c r="DZ27" s="983"/>
      <c r="EA27" s="197"/>
    </row>
    <row r="28" spans="1:131" s="198" customFormat="1" ht="26.25" customHeight="1" thickTop="1">
      <c r="A28" s="217">
        <v>1</v>
      </c>
      <c r="B28" s="1047" t="s">
        <v>380</v>
      </c>
      <c r="C28" s="1048"/>
      <c r="D28" s="1048"/>
      <c r="E28" s="1048"/>
      <c r="F28" s="1048"/>
      <c r="G28" s="1048"/>
      <c r="H28" s="1048"/>
      <c r="I28" s="1048"/>
      <c r="J28" s="1048"/>
      <c r="K28" s="1048"/>
      <c r="L28" s="1048"/>
      <c r="M28" s="1048"/>
      <c r="N28" s="1048"/>
      <c r="O28" s="1048"/>
      <c r="P28" s="1049"/>
      <c r="Q28" s="1050">
        <v>8318</v>
      </c>
      <c r="R28" s="1051"/>
      <c r="S28" s="1051"/>
      <c r="T28" s="1051"/>
      <c r="U28" s="1051"/>
      <c r="V28" s="1051">
        <v>8332</v>
      </c>
      <c r="W28" s="1051"/>
      <c r="X28" s="1051"/>
      <c r="Y28" s="1051"/>
      <c r="Z28" s="1051"/>
      <c r="AA28" s="1012">
        <f>Q28-V28</f>
        <v>-14</v>
      </c>
      <c r="AB28" s="1012"/>
      <c r="AC28" s="1012"/>
      <c r="AD28" s="1012"/>
      <c r="AE28" s="1013"/>
      <c r="AF28" s="1052">
        <v>-14</v>
      </c>
      <c r="AG28" s="1051"/>
      <c r="AH28" s="1051"/>
      <c r="AI28" s="1051"/>
      <c r="AJ28" s="1053"/>
      <c r="AK28" s="1054" t="s">
        <v>536</v>
      </c>
      <c r="AL28" s="1043"/>
      <c r="AM28" s="1043"/>
      <c r="AN28" s="1043"/>
      <c r="AO28" s="1043"/>
      <c r="AP28" s="1043" t="s">
        <v>536</v>
      </c>
      <c r="AQ28" s="1043"/>
      <c r="AR28" s="1043"/>
      <c r="AS28" s="1043"/>
      <c r="AT28" s="1043"/>
      <c r="AU28" s="1043" t="s">
        <v>536</v>
      </c>
      <c r="AV28" s="1043"/>
      <c r="AW28" s="1043"/>
      <c r="AX28" s="1043"/>
      <c r="AY28" s="1043"/>
      <c r="AZ28" s="1044" t="s">
        <v>536</v>
      </c>
      <c r="BA28" s="1044"/>
      <c r="BB28" s="1044"/>
      <c r="BC28" s="1044"/>
      <c r="BD28" s="1044"/>
      <c r="BE28" s="1045"/>
      <c r="BF28" s="1045"/>
      <c r="BG28" s="1045"/>
      <c r="BH28" s="1045"/>
      <c r="BI28" s="1046"/>
      <c r="BJ28" s="203"/>
      <c r="BK28" s="203"/>
      <c r="BL28" s="203"/>
      <c r="BM28" s="203"/>
      <c r="BN28" s="203"/>
      <c r="BO28" s="216"/>
      <c r="BP28" s="216"/>
      <c r="BQ28" s="213">
        <v>22</v>
      </c>
      <c r="BR28" s="214"/>
      <c r="BS28" s="1014"/>
      <c r="BT28" s="1015"/>
      <c r="BU28" s="1015"/>
      <c r="BV28" s="1015"/>
      <c r="BW28" s="1015"/>
      <c r="BX28" s="1015"/>
      <c r="BY28" s="1015"/>
      <c r="BZ28" s="1015"/>
      <c r="CA28" s="1015"/>
      <c r="CB28" s="1015"/>
      <c r="CC28" s="1015"/>
      <c r="CD28" s="1015"/>
      <c r="CE28" s="1015"/>
      <c r="CF28" s="1015"/>
      <c r="CG28" s="1016"/>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1"/>
      <c r="DW28" s="982"/>
      <c r="DX28" s="982"/>
      <c r="DY28" s="982"/>
      <c r="DZ28" s="983"/>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42">
        <v>18678</v>
      </c>
      <c r="R29" s="979"/>
      <c r="S29" s="979"/>
      <c r="T29" s="979"/>
      <c r="U29" s="979"/>
      <c r="V29" s="979">
        <v>17987</v>
      </c>
      <c r="W29" s="979"/>
      <c r="X29" s="979"/>
      <c r="Y29" s="979"/>
      <c r="Z29" s="979"/>
      <c r="AA29" s="979">
        <f>Q29-V29</f>
        <v>691</v>
      </c>
      <c r="AB29" s="979"/>
      <c r="AC29" s="979"/>
      <c r="AD29" s="979"/>
      <c r="AE29" s="976"/>
      <c r="AF29" s="1037">
        <v>691</v>
      </c>
      <c r="AG29" s="977"/>
      <c r="AH29" s="977"/>
      <c r="AI29" s="977"/>
      <c r="AJ29" s="1038"/>
      <c r="AK29" s="974">
        <v>1327</v>
      </c>
      <c r="AL29" s="965"/>
      <c r="AM29" s="965"/>
      <c r="AN29" s="965"/>
      <c r="AO29" s="965"/>
      <c r="AP29" s="965" t="s">
        <v>536</v>
      </c>
      <c r="AQ29" s="965"/>
      <c r="AR29" s="965"/>
      <c r="AS29" s="965"/>
      <c r="AT29" s="965"/>
      <c r="AU29" s="965" t="s">
        <v>536</v>
      </c>
      <c r="AV29" s="965"/>
      <c r="AW29" s="965"/>
      <c r="AX29" s="965"/>
      <c r="AY29" s="965"/>
      <c r="AZ29" s="1041" t="s">
        <v>536</v>
      </c>
      <c r="BA29" s="1041"/>
      <c r="BB29" s="1041"/>
      <c r="BC29" s="1041"/>
      <c r="BD29" s="1041"/>
      <c r="BE29" s="1026"/>
      <c r="BF29" s="1026"/>
      <c r="BG29" s="1026"/>
      <c r="BH29" s="1026"/>
      <c r="BI29" s="1027"/>
      <c r="BJ29" s="203"/>
      <c r="BK29" s="203"/>
      <c r="BL29" s="203"/>
      <c r="BM29" s="203"/>
      <c r="BN29" s="203"/>
      <c r="BO29" s="216"/>
      <c r="BP29" s="216"/>
      <c r="BQ29" s="213">
        <v>23</v>
      </c>
      <c r="BR29" s="214"/>
      <c r="BS29" s="1014"/>
      <c r="BT29" s="1015"/>
      <c r="BU29" s="1015"/>
      <c r="BV29" s="1015"/>
      <c r="BW29" s="1015"/>
      <c r="BX29" s="1015"/>
      <c r="BY29" s="1015"/>
      <c r="BZ29" s="1015"/>
      <c r="CA29" s="1015"/>
      <c r="CB29" s="1015"/>
      <c r="CC29" s="1015"/>
      <c r="CD29" s="1015"/>
      <c r="CE29" s="1015"/>
      <c r="CF29" s="1015"/>
      <c r="CG29" s="1016"/>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1"/>
      <c r="DW29" s="982"/>
      <c r="DX29" s="982"/>
      <c r="DY29" s="982"/>
      <c r="DZ29" s="983"/>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42">
        <v>15364</v>
      </c>
      <c r="R30" s="979"/>
      <c r="S30" s="979"/>
      <c r="T30" s="979"/>
      <c r="U30" s="979"/>
      <c r="V30" s="979">
        <v>15126</v>
      </c>
      <c r="W30" s="979"/>
      <c r="X30" s="979"/>
      <c r="Y30" s="979"/>
      <c r="Z30" s="979"/>
      <c r="AA30" s="979">
        <f t="shared" ref="AA30:AA37" si="0">Q30-V30</f>
        <v>238</v>
      </c>
      <c r="AB30" s="979"/>
      <c r="AC30" s="979"/>
      <c r="AD30" s="979"/>
      <c r="AE30" s="976"/>
      <c r="AF30" s="1037">
        <v>238</v>
      </c>
      <c r="AG30" s="977"/>
      <c r="AH30" s="977"/>
      <c r="AI30" s="977"/>
      <c r="AJ30" s="1038"/>
      <c r="AK30" s="974">
        <v>2157</v>
      </c>
      <c r="AL30" s="965"/>
      <c r="AM30" s="965"/>
      <c r="AN30" s="965"/>
      <c r="AO30" s="965"/>
      <c r="AP30" s="965">
        <v>40</v>
      </c>
      <c r="AQ30" s="965"/>
      <c r="AR30" s="965"/>
      <c r="AS30" s="965"/>
      <c r="AT30" s="965"/>
      <c r="AU30" s="965">
        <v>6</v>
      </c>
      <c r="AV30" s="965"/>
      <c r="AW30" s="965"/>
      <c r="AX30" s="965"/>
      <c r="AY30" s="965"/>
      <c r="AZ30" s="1041" t="s">
        <v>536</v>
      </c>
      <c r="BA30" s="1041"/>
      <c r="BB30" s="1041"/>
      <c r="BC30" s="1041"/>
      <c r="BD30" s="1041"/>
      <c r="BE30" s="1026"/>
      <c r="BF30" s="1026"/>
      <c r="BG30" s="1026"/>
      <c r="BH30" s="1026"/>
      <c r="BI30" s="1027"/>
      <c r="BJ30" s="203"/>
      <c r="BK30" s="203"/>
      <c r="BL30" s="203"/>
      <c r="BM30" s="203"/>
      <c r="BN30" s="203"/>
      <c r="BO30" s="216"/>
      <c r="BP30" s="216"/>
      <c r="BQ30" s="213">
        <v>24</v>
      </c>
      <c r="BR30" s="214"/>
      <c r="BS30" s="1014"/>
      <c r="BT30" s="1015"/>
      <c r="BU30" s="1015"/>
      <c r="BV30" s="1015"/>
      <c r="BW30" s="1015"/>
      <c r="BX30" s="1015"/>
      <c r="BY30" s="1015"/>
      <c r="BZ30" s="1015"/>
      <c r="CA30" s="1015"/>
      <c r="CB30" s="1015"/>
      <c r="CC30" s="1015"/>
      <c r="CD30" s="1015"/>
      <c r="CE30" s="1015"/>
      <c r="CF30" s="1015"/>
      <c r="CG30" s="1016"/>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1"/>
      <c r="DW30" s="982"/>
      <c r="DX30" s="982"/>
      <c r="DY30" s="982"/>
      <c r="DZ30" s="983"/>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42">
        <v>3062</v>
      </c>
      <c r="R31" s="979"/>
      <c r="S31" s="979"/>
      <c r="T31" s="979"/>
      <c r="U31" s="979"/>
      <c r="V31" s="979">
        <v>3026</v>
      </c>
      <c r="W31" s="979"/>
      <c r="X31" s="979"/>
      <c r="Y31" s="979"/>
      <c r="Z31" s="979"/>
      <c r="AA31" s="979">
        <f t="shared" si="0"/>
        <v>36</v>
      </c>
      <c r="AB31" s="979"/>
      <c r="AC31" s="979"/>
      <c r="AD31" s="979"/>
      <c r="AE31" s="976"/>
      <c r="AF31" s="1037">
        <v>36</v>
      </c>
      <c r="AG31" s="977"/>
      <c r="AH31" s="977"/>
      <c r="AI31" s="977"/>
      <c r="AJ31" s="1038"/>
      <c r="AK31" s="974">
        <v>1951</v>
      </c>
      <c r="AL31" s="965"/>
      <c r="AM31" s="965"/>
      <c r="AN31" s="965"/>
      <c r="AO31" s="965"/>
      <c r="AP31" s="965" t="s">
        <v>536</v>
      </c>
      <c r="AQ31" s="965"/>
      <c r="AR31" s="965"/>
      <c r="AS31" s="965"/>
      <c r="AT31" s="965"/>
      <c r="AU31" s="965" t="s">
        <v>536</v>
      </c>
      <c r="AV31" s="965"/>
      <c r="AW31" s="965"/>
      <c r="AX31" s="965"/>
      <c r="AY31" s="965"/>
      <c r="AZ31" s="1041" t="s">
        <v>536</v>
      </c>
      <c r="BA31" s="1041"/>
      <c r="BB31" s="1041"/>
      <c r="BC31" s="1041"/>
      <c r="BD31" s="1041"/>
      <c r="BE31" s="1026"/>
      <c r="BF31" s="1026"/>
      <c r="BG31" s="1026"/>
      <c r="BH31" s="1026"/>
      <c r="BI31" s="1027"/>
      <c r="BJ31" s="203"/>
      <c r="BK31" s="203"/>
      <c r="BL31" s="203"/>
      <c r="BM31" s="203"/>
      <c r="BN31" s="203"/>
      <c r="BO31" s="216"/>
      <c r="BP31" s="216"/>
      <c r="BQ31" s="213">
        <v>25</v>
      </c>
      <c r="BR31" s="214"/>
      <c r="BS31" s="1014"/>
      <c r="BT31" s="1015"/>
      <c r="BU31" s="1015"/>
      <c r="BV31" s="1015"/>
      <c r="BW31" s="1015"/>
      <c r="BX31" s="1015"/>
      <c r="BY31" s="1015"/>
      <c r="BZ31" s="1015"/>
      <c r="CA31" s="1015"/>
      <c r="CB31" s="1015"/>
      <c r="CC31" s="1015"/>
      <c r="CD31" s="1015"/>
      <c r="CE31" s="1015"/>
      <c r="CF31" s="1015"/>
      <c r="CG31" s="1016"/>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1"/>
      <c r="DW31" s="982"/>
      <c r="DX31" s="982"/>
      <c r="DY31" s="982"/>
      <c r="DZ31" s="983"/>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42">
        <v>3695</v>
      </c>
      <c r="R32" s="979"/>
      <c r="S32" s="979"/>
      <c r="T32" s="979"/>
      <c r="U32" s="979"/>
      <c r="V32" s="979">
        <v>3548</v>
      </c>
      <c r="W32" s="979"/>
      <c r="X32" s="979"/>
      <c r="Y32" s="979"/>
      <c r="Z32" s="979"/>
      <c r="AA32" s="979">
        <f t="shared" si="0"/>
        <v>147</v>
      </c>
      <c r="AB32" s="979"/>
      <c r="AC32" s="979"/>
      <c r="AD32" s="979"/>
      <c r="AE32" s="976"/>
      <c r="AF32" s="1037">
        <v>2413</v>
      </c>
      <c r="AG32" s="977"/>
      <c r="AH32" s="977"/>
      <c r="AI32" s="977"/>
      <c r="AJ32" s="1038"/>
      <c r="AK32" s="974">
        <v>69</v>
      </c>
      <c r="AL32" s="965"/>
      <c r="AM32" s="965"/>
      <c r="AN32" s="965"/>
      <c r="AO32" s="965"/>
      <c r="AP32" s="965">
        <v>11076</v>
      </c>
      <c r="AQ32" s="965"/>
      <c r="AR32" s="965"/>
      <c r="AS32" s="965"/>
      <c r="AT32" s="965"/>
      <c r="AU32" s="965">
        <v>78</v>
      </c>
      <c r="AV32" s="965"/>
      <c r="AW32" s="965"/>
      <c r="AX32" s="965"/>
      <c r="AY32" s="965"/>
      <c r="AZ32" s="1041" t="s">
        <v>536</v>
      </c>
      <c r="BA32" s="1041"/>
      <c r="BB32" s="1041"/>
      <c r="BC32" s="1041"/>
      <c r="BD32" s="1041"/>
      <c r="BE32" s="1026" t="s">
        <v>537</v>
      </c>
      <c r="BF32" s="1026"/>
      <c r="BG32" s="1026"/>
      <c r="BH32" s="1026"/>
      <c r="BI32" s="1027"/>
      <c r="BJ32" s="203"/>
      <c r="BK32" s="203"/>
      <c r="BL32" s="203"/>
      <c r="BM32" s="203"/>
      <c r="BN32" s="203"/>
      <c r="BO32" s="216"/>
      <c r="BP32" s="216"/>
      <c r="BQ32" s="213">
        <v>26</v>
      </c>
      <c r="BR32" s="214"/>
      <c r="BS32" s="1014"/>
      <c r="BT32" s="1015"/>
      <c r="BU32" s="1015"/>
      <c r="BV32" s="1015"/>
      <c r="BW32" s="1015"/>
      <c r="BX32" s="1015"/>
      <c r="BY32" s="1015"/>
      <c r="BZ32" s="1015"/>
      <c r="CA32" s="1015"/>
      <c r="CB32" s="1015"/>
      <c r="CC32" s="1015"/>
      <c r="CD32" s="1015"/>
      <c r="CE32" s="1015"/>
      <c r="CF32" s="1015"/>
      <c r="CG32" s="1016"/>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1"/>
      <c r="DW32" s="982"/>
      <c r="DX32" s="982"/>
      <c r="DY32" s="982"/>
      <c r="DZ32" s="983"/>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42">
        <v>3242</v>
      </c>
      <c r="R33" s="979"/>
      <c r="S33" s="979"/>
      <c r="T33" s="979"/>
      <c r="U33" s="979"/>
      <c r="V33" s="979">
        <v>3304</v>
      </c>
      <c r="W33" s="979"/>
      <c r="X33" s="979"/>
      <c r="Y33" s="979"/>
      <c r="Z33" s="979"/>
      <c r="AA33" s="979">
        <f t="shared" si="0"/>
        <v>-62</v>
      </c>
      <c r="AB33" s="979"/>
      <c r="AC33" s="979"/>
      <c r="AD33" s="979"/>
      <c r="AE33" s="976"/>
      <c r="AF33" s="1037">
        <v>683</v>
      </c>
      <c r="AG33" s="977"/>
      <c r="AH33" s="977"/>
      <c r="AI33" s="977"/>
      <c r="AJ33" s="1038"/>
      <c r="AK33" s="974">
        <v>2470</v>
      </c>
      <c r="AL33" s="965"/>
      <c r="AM33" s="965"/>
      <c r="AN33" s="965"/>
      <c r="AO33" s="965"/>
      <c r="AP33" s="965">
        <v>45208</v>
      </c>
      <c r="AQ33" s="965"/>
      <c r="AR33" s="965"/>
      <c r="AS33" s="965"/>
      <c r="AT33" s="965"/>
      <c r="AU33" s="965">
        <v>34087</v>
      </c>
      <c r="AV33" s="965"/>
      <c r="AW33" s="965"/>
      <c r="AX33" s="965"/>
      <c r="AY33" s="965"/>
      <c r="AZ33" s="1041" t="s">
        <v>536</v>
      </c>
      <c r="BA33" s="1041"/>
      <c r="BB33" s="1041"/>
      <c r="BC33" s="1041"/>
      <c r="BD33" s="1041"/>
      <c r="BE33" s="1026" t="s">
        <v>537</v>
      </c>
      <c r="BF33" s="1026"/>
      <c r="BG33" s="1026"/>
      <c r="BH33" s="1026"/>
      <c r="BI33" s="1027"/>
      <c r="BJ33" s="203"/>
      <c r="BK33" s="203"/>
      <c r="BL33" s="203"/>
      <c r="BM33" s="203"/>
      <c r="BN33" s="203"/>
      <c r="BO33" s="216"/>
      <c r="BP33" s="216"/>
      <c r="BQ33" s="213">
        <v>27</v>
      </c>
      <c r="BR33" s="214"/>
      <c r="BS33" s="1014"/>
      <c r="BT33" s="1015"/>
      <c r="BU33" s="1015"/>
      <c r="BV33" s="1015"/>
      <c r="BW33" s="1015"/>
      <c r="BX33" s="1015"/>
      <c r="BY33" s="1015"/>
      <c r="BZ33" s="1015"/>
      <c r="CA33" s="1015"/>
      <c r="CB33" s="1015"/>
      <c r="CC33" s="1015"/>
      <c r="CD33" s="1015"/>
      <c r="CE33" s="1015"/>
      <c r="CF33" s="1015"/>
      <c r="CG33" s="1016"/>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1"/>
      <c r="DW33" s="982"/>
      <c r="DX33" s="982"/>
      <c r="DY33" s="982"/>
      <c r="DZ33" s="983"/>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42">
        <v>8300</v>
      </c>
      <c r="R34" s="979"/>
      <c r="S34" s="979"/>
      <c r="T34" s="979"/>
      <c r="U34" s="979"/>
      <c r="V34" s="979">
        <v>8074</v>
      </c>
      <c r="W34" s="979"/>
      <c r="X34" s="979"/>
      <c r="Y34" s="979"/>
      <c r="Z34" s="979"/>
      <c r="AA34" s="979">
        <f t="shared" si="0"/>
        <v>226</v>
      </c>
      <c r="AB34" s="979"/>
      <c r="AC34" s="979"/>
      <c r="AD34" s="979"/>
      <c r="AE34" s="976"/>
      <c r="AF34" s="1037">
        <v>1866</v>
      </c>
      <c r="AG34" s="977"/>
      <c r="AH34" s="977"/>
      <c r="AI34" s="977"/>
      <c r="AJ34" s="1038"/>
      <c r="AK34" s="974">
        <v>957</v>
      </c>
      <c r="AL34" s="965"/>
      <c r="AM34" s="965"/>
      <c r="AN34" s="965"/>
      <c r="AO34" s="965"/>
      <c r="AP34" s="965">
        <v>6403</v>
      </c>
      <c r="AQ34" s="965"/>
      <c r="AR34" s="965"/>
      <c r="AS34" s="965"/>
      <c r="AT34" s="965"/>
      <c r="AU34" s="965">
        <v>3272</v>
      </c>
      <c r="AV34" s="965"/>
      <c r="AW34" s="965"/>
      <c r="AX34" s="965"/>
      <c r="AY34" s="965"/>
      <c r="AZ34" s="1041" t="s">
        <v>536</v>
      </c>
      <c r="BA34" s="1041"/>
      <c r="BB34" s="1041"/>
      <c r="BC34" s="1041"/>
      <c r="BD34" s="1041"/>
      <c r="BE34" s="1026" t="s">
        <v>537</v>
      </c>
      <c r="BF34" s="1026"/>
      <c r="BG34" s="1026"/>
      <c r="BH34" s="1026"/>
      <c r="BI34" s="1027"/>
      <c r="BJ34" s="203"/>
      <c r="BK34" s="203"/>
      <c r="BL34" s="203"/>
      <c r="BM34" s="203"/>
      <c r="BN34" s="203"/>
      <c r="BO34" s="216"/>
      <c r="BP34" s="216"/>
      <c r="BQ34" s="213">
        <v>28</v>
      </c>
      <c r="BR34" s="214"/>
      <c r="BS34" s="1014"/>
      <c r="BT34" s="1015"/>
      <c r="BU34" s="1015"/>
      <c r="BV34" s="1015"/>
      <c r="BW34" s="1015"/>
      <c r="BX34" s="1015"/>
      <c r="BY34" s="1015"/>
      <c r="BZ34" s="1015"/>
      <c r="CA34" s="1015"/>
      <c r="CB34" s="1015"/>
      <c r="CC34" s="1015"/>
      <c r="CD34" s="1015"/>
      <c r="CE34" s="1015"/>
      <c r="CF34" s="1015"/>
      <c r="CG34" s="1016"/>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1"/>
      <c r="DW34" s="982"/>
      <c r="DX34" s="982"/>
      <c r="DY34" s="982"/>
      <c r="DZ34" s="983"/>
      <c r="EA34" s="197"/>
    </row>
    <row r="35" spans="1:131" s="198" customFormat="1" ht="26.25" customHeight="1">
      <c r="A35" s="217">
        <v>8</v>
      </c>
      <c r="B35" s="1031" t="s">
        <v>387</v>
      </c>
      <c r="C35" s="1032"/>
      <c r="D35" s="1032"/>
      <c r="E35" s="1032"/>
      <c r="F35" s="1032"/>
      <c r="G35" s="1032"/>
      <c r="H35" s="1032"/>
      <c r="I35" s="1032"/>
      <c r="J35" s="1032"/>
      <c r="K35" s="1032"/>
      <c r="L35" s="1032"/>
      <c r="M35" s="1032"/>
      <c r="N35" s="1032"/>
      <c r="O35" s="1032"/>
      <c r="P35" s="1033"/>
      <c r="Q35" s="1042">
        <v>412</v>
      </c>
      <c r="R35" s="979"/>
      <c r="S35" s="979"/>
      <c r="T35" s="979"/>
      <c r="U35" s="979"/>
      <c r="V35" s="979">
        <v>396</v>
      </c>
      <c r="W35" s="979"/>
      <c r="X35" s="979"/>
      <c r="Y35" s="979"/>
      <c r="Z35" s="979"/>
      <c r="AA35" s="979">
        <f t="shared" si="0"/>
        <v>16</v>
      </c>
      <c r="AB35" s="979"/>
      <c r="AC35" s="979"/>
      <c r="AD35" s="979"/>
      <c r="AE35" s="976"/>
      <c r="AF35" s="1037">
        <v>4</v>
      </c>
      <c r="AG35" s="977"/>
      <c r="AH35" s="977"/>
      <c r="AI35" s="977"/>
      <c r="AJ35" s="1038"/>
      <c r="AK35" s="974">
        <v>195</v>
      </c>
      <c r="AL35" s="965"/>
      <c r="AM35" s="965"/>
      <c r="AN35" s="965"/>
      <c r="AO35" s="965"/>
      <c r="AP35" s="965">
        <v>1307</v>
      </c>
      <c r="AQ35" s="965"/>
      <c r="AR35" s="965"/>
      <c r="AS35" s="965"/>
      <c r="AT35" s="965"/>
      <c r="AU35" s="965">
        <v>1307</v>
      </c>
      <c r="AV35" s="965"/>
      <c r="AW35" s="965"/>
      <c r="AX35" s="965"/>
      <c r="AY35" s="965"/>
      <c r="AZ35" s="1041" t="s">
        <v>536</v>
      </c>
      <c r="BA35" s="1041"/>
      <c r="BB35" s="1041"/>
      <c r="BC35" s="1041"/>
      <c r="BD35" s="1041"/>
      <c r="BE35" s="1026" t="s">
        <v>538</v>
      </c>
      <c r="BF35" s="1026"/>
      <c r="BG35" s="1026"/>
      <c r="BH35" s="1026"/>
      <c r="BI35" s="1027"/>
      <c r="BJ35" s="203"/>
      <c r="BK35" s="203"/>
      <c r="BL35" s="203"/>
      <c r="BM35" s="203"/>
      <c r="BN35" s="203"/>
      <c r="BO35" s="216"/>
      <c r="BP35" s="216"/>
      <c r="BQ35" s="213">
        <v>29</v>
      </c>
      <c r="BR35" s="214"/>
      <c r="BS35" s="1014"/>
      <c r="BT35" s="1015"/>
      <c r="BU35" s="1015"/>
      <c r="BV35" s="1015"/>
      <c r="BW35" s="1015"/>
      <c r="BX35" s="1015"/>
      <c r="BY35" s="1015"/>
      <c r="BZ35" s="1015"/>
      <c r="CA35" s="1015"/>
      <c r="CB35" s="1015"/>
      <c r="CC35" s="1015"/>
      <c r="CD35" s="1015"/>
      <c r="CE35" s="1015"/>
      <c r="CF35" s="1015"/>
      <c r="CG35" s="1016"/>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1"/>
      <c r="DW35" s="982"/>
      <c r="DX35" s="982"/>
      <c r="DY35" s="982"/>
      <c r="DZ35" s="983"/>
      <c r="EA35" s="197"/>
    </row>
    <row r="36" spans="1:131" s="198" customFormat="1" ht="26.25" customHeight="1">
      <c r="A36" s="217">
        <v>9</v>
      </c>
      <c r="B36" s="1031" t="s">
        <v>388</v>
      </c>
      <c r="C36" s="1032"/>
      <c r="D36" s="1032"/>
      <c r="E36" s="1032"/>
      <c r="F36" s="1032"/>
      <c r="G36" s="1032"/>
      <c r="H36" s="1032"/>
      <c r="I36" s="1032"/>
      <c r="J36" s="1032"/>
      <c r="K36" s="1032"/>
      <c r="L36" s="1032"/>
      <c r="M36" s="1032"/>
      <c r="N36" s="1032"/>
      <c r="O36" s="1032"/>
      <c r="P36" s="1033"/>
      <c r="Q36" s="1042">
        <v>265</v>
      </c>
      <c r="R36" s="979"/>
      <c r="S36" s="979"/>
      <c r="T36" s="979"/>
      <c r="U36" s="979"/>
      <c r="V36" s="979">
        <v>262</v>
      </c>
      <c r="W36" s="979"/>
      <c r="X36" s="979"/>
      <c r="Y36" s="979"/>
      <c r="Z36" s="979"/>
      <c r="AA36" s="979">
        <f t="shared" si="0"/>
        <v>3</v>
      </c>
      <c r="AB36" s="979"/>
      <c r="AC36" s="979"/>
      <c r="AD36" s="979"/>
      <c r="AE36" s="976"/>
      <c r="AF36" s="1037">
        <v>3</v>
      </c>
      <c r="AG36" s="977"/>
      <c r="AH36" s="977"/>
      <c r="AI36" s="977"/>
      <c r="AJ36" s="1038"/>
      <c r="AK36" s="974">
        <v>78</v>
      </c>
      <c r="AL36" s="965"/>
      <c r="AM36" s="965"/>
      <c r="AN36" s="965"/>
      <c r="AO36" s="965"/>
      <c r="AP36" s="965">
        <v>729</v>
      </c>
      <c r="AQ36" s="965"/>
      <c r="AR36" s="965"/>
      <c r="AS36" s="965"/>
      <c r="AT36" s="965"/>
      <c r="AU36" s="965">
        <v>729</v>
      </c>
      <c r="AV36" s="965"/>
      <c r="AW36" s="965"/>
      <c r="AX36" s="965"/>
      <c r="AY36" s="965"/>
      <c r="AZ36" s="1041" t="s">
        <v>536</v>
      </c>
      <c r="BA36" s="1041"/>
      <c r="BB36" s="1041"/>
      <c r="BC36" s="1041"/>
      <c r="BD36" s="1041"/>
      <c r="BE36" s="1026" t="s">
        <v>538</v>
      </c>
      <c r="BF36" s="1026"/>
      <c r="BG36" s="1026"/>
      <c r="BH36" s="1026"/>
      <c r="BI36" s="1027"/>
      <c r="BJ36" s="203"/>
      <c r="BK36" s="203"/>
      <c r="BL36" s="203"/>
      <c r="BM36" s="203"/>
      <c r="BN36" s="203"/>
      <c r="BO36" s="216"/>
      <c r="BP36" s="216"/>
      <c r="BQ36" s="213">
        <v>30</v>
      </c>
      <c r="BR36" s="214"/>
      <c r="BS36" s="1014"/>
      <c r="BT36" s="1015"/>
      <c r="BU36" s="1015"/>
      <c r="BV36" s="1015"/>
      <c r="BW36" s="1015"/>
      <c r="BX36" s="1015"/>
      <c r="BY36" s="1015"/>
      <c r="BZ36" s="1015"/>
      <c r="CA36" s="1015"/>
      <c r="CB36" s="1015"/>
      <c r="CC36" s="1015"/>
      <c r="CD36" s="1015"/>
      <c r="CE36" s="1015"/>
      <c r="CF36" s="1015"/>
      <c r="CG36" s="1016"/>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1"/>
      <c r="DW36" s="982"/>
      <c r="DX36" s="982"/>
      <c r="DY36" s="982"/>
      <c r="DZ36" s="983"/>
      <c r="EA36" s="197"/>
    </row>
    <row r="37" spans="1:131" s="198" customFormat="1" ht="26.25" customHeight="1">
      <c r="A37" s="217">
        <v>10</v>
      </c>
      <c r="B37" s="1031" t="s">
        <v>389</v>
      </c>
      <c r="C37" s="1032"/>
      <c r="D37" s="1032"/>
      <c r="E37" s="1032"/>
      <c r="F37" s="1032"/>
      <c r="G37" s="1032"/>
      <c r="H37" s="1032"/>
      <c r="I37" s="1032"/>
      <c r="J37" s="1032"/>
      <c r="K37" s="1032"/>
      <c r="L37" s="1032"/>
      <c r="M37" s="1032"/>
      <c r="N37" s="1032"/>
      <c r="O37" s="1032"/>
      <c r="P37" s="1033"/>
      <c r="Q37" s="1042">
        <v>67</v>
      </c>
      <c r="R37" s="979"/>
      <c r="S37" s="979"/>
      <c r="T37" s="979"/>
      <c r="U37" s="979"/>
      <c r="V37" s="979">
        <v>67</v>
      </c>
      <c r="W37" s="979"/>
      <c r="X37" s="979"/>
      <c r="Y37" s="979"/>
      <c r="Z37" s="979"/>
      <c r="AA37" s="979">
        <f t="shared" si="0"/>
        <v>0</v>
      </c>
      <c r="AB37" s="979"/>
      <c r="AC37" s="979"/>
      <c r="AD37" s="979"/>
      <c r="AE37" s="976"/>
      <c r="AF37" s="1037">
        <v>0</v>
      </c>
      <c r="AG37" s="977"/>
      <c r="AH37" s="977"/>
      <c r="AI37" s="977"/>
      <c r="AJ37" s="1038"/>
      <c r="AK37" s="974">
        <v>49</v>
      </c>
      <c r="AL37" s="965"/>
      <c r="AM37" s="965"/>
      <c r="AN37" s="965"/>
      <c r="AO37" s="965"/>
      <c r="AP37" s="965">
        <v>334</v>
      </c>
      <c r="AQ37" s="965"/>
      <c r="AR37" s="965"/>
      <c r="AS37" s="965"/>
      <c r="AT37" s="965"/>
      <c r="AU37" s="965">
        <v>331</v>
      </c>
      <c r="AV37" s="965"/>
      <c r="AW37" s="965"/>
      <c r="AX37" s="965"/>
      <c r="AY37" s="965"/>
      <c r="AZ37" s="1041" t="s">
        <v>536</v>
      </c>
      <c r="BA37" s="1041"/>
      <c r="BB37" s="1041"/>
      <c r="BC37" s="1041"/>
      <c r="BD37" s="1041"/>
      <c r="BE37" s="1026" t="s">
        <v>538</v>
      </c>
      <c r="BF37" s="1026"/>
      <c r="BG37" s="1026"/>
      <c r="BH37" s="1026"/>
      <c r="BI37" s="1027"/>
      <c r="BJ37" s="203"/>
      <c r="BK37" s="203"/>
      <c r="BL37" s="203"/>
      <c r="BM37" s="203"/>
      <c r="BN37" s="203"/>
      <c r="BO37" s="216"/>
      <c r="BP37" s="216"/>
      <c r="BQ37" s="213">
        <v>31</v>
      </c>
      <c r="BR37" s="214"/>
      <c r="BS37" s="1014"/>
      <c r="BT37" s="1015"/>
      <c r="BU37" s="1015"/>
      <c r="BV37" s="1015"/>
      <c r="BW37" s="1015"/>
      <c r="BX37" s="1015"/>
      <c r="BY37" s="1015"/>
      <c r="BZ37" s="1015"/>
      <c r="CA37" s="1015"/>
      <c r="CB37" s="1015"/>
      <c r="CC37" s="1015"/>
      <c r="CD37" s="1015"/>
      <c r="CE37" s="1015"/>
      <c r="CF37" s="1015"/>
      <c r="CG37" s="1016"/>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1"/>
      <c r="DW37" s="982"/>
      <c r="DX37" s="982"/>
      <c r="DY37" s="982"/>
      <c r="DZ37" s="983"/>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42"/>
      <c r="R38" s="979"/>
      <c r="S38" s="979"/>
      <c r="T38" s="979"/>
      <c r="U38" s="979"/>
      <c r="V38" s="979"/>
      <c r="W38" s="979"/>
      <c r="X38" s="979"/>
      <c r="Y38" s="979"/>
      <c r="Z38" s="979"/>
      <c r="AA38" s="979"/>
      <c r="AB38" s="979"/>
      <c r="AC38" s="979"/>
      <c r="AD38" s="979"/>
      <c r="AE38" s="976"/>
      <c r="AF38" s="1037"/>
      <c r="AG38" s="977"/>
      <c r="AH38" s="977"/>
      <c r="AI38" s="977"/>
      <c r="AJ38" s="1038"/>
      <c r="AK38" s="974"/>
      <c r="AL38" s="965"/>
      <c r="AM38" s="965"/>
      <c r="AN38" s="965"/>
      <c r="AO38" s="965"/>
      <c r="AP38" s="965"/>
      <c r="AQ38" s="965"/>
      <c r="AR38" s="965"/>
      <c r="AS38" s="965"/>
      <c r="AT38" s="965"/>
      <c r="AU38" s="965"/>
      <c r="AV38" s="965"/>
      <c r="AW38" s="965"/>
      <c r="AX38" s="965"/>
      <c r="AY38" s="965"/>
      <c r="AZ38" s="1041"/>
      <c r="BA38" s="1041"/>
      <c r="BB38" s="1041"/>
      <c r="BC38" s="1041"/>
      <c r="BD38" s="1041"/>
      <c r="BE38" s="1026"/>
      <c r="BF38" s="1026"/>
      <c r="BG38" s="1026"/>
      <c r="BH38" s="1026"/>
      <c r="BI38" s="1027"/>
      <c r="BJ38" s="203"/>
      <c r="BK38" s="203"/>
      <c r="BL38" s="203"/>
      <c r="BM38" s="203"/>
      <c r="BN38" s="203"/>
      <c r="BO38" s="216"/>
      <c r="BP38" s="216"/>
      <c r="BQ38" s="213">
        <v>32</v>
      </c>
      <c r="BR38" s="214"/>
      <c r="BS38" s="1014"/>
      <c r="BT38" s="1015"/>
      <c r="BU38" s="1015"/>
      <c r="BV38" s="1015"/>
      <c r="BW38" s="1015"/>
      <c r="BX38" s="1015"/>
      <c r="BY38" s="1015"/>
      <c r="BZ38" s="1015"/>
      <c r="CA38" s="1015"/>
      <c r="CB38" s="1015"/>
      <c r="CC38" s="1015"/>
      <c r="CD38" s="1015"/>
      <c r="CE38" s="1015"/>
      <c r="CF38" s="1015"/>
      <c r="CG38" s="1016"/>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1"/>
      <c r="DW38" s="982"/>
      <c r="DX38" s="982"/>
      <c r="DY38" s="982"/>
      <c r="DZ38" s="983"/>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42"/>
      <c r="R39" s="979"/>
      <c r="S39" s="979"/>
      <c r="T39" s="979"/>
      <c r="U39" s="979"/>
      <c r="V39" s="979"/>
      <c r="W39" s="979"/>
      <c r="X39" s="979"/>
      <c r="Y39" s="979"/>
      <c r="Z39" s="979"/>
      <c r="AA39" s="979"/>
      <c r="AB39" s="979"/>
      <c r="AC39" s="979"/>
      <c r="AD39" s="979"/>
      <c r="AE39" s="976"/>
      <c r="AF39" s="1037"/>
      <c r="AG39" s="977"/>
      <c r="AH39" s="977"/>
      <c r="AI39" s="977"/>
      <c r="AJ39" s="1038"/>
      <c r="AK39" s="974"/>
      <c r="AL39" s="965"/>
      <c r="AM39" s="965"/>
      <c r="AN39" s="965"/>
      <c r="AO39" s="965"/>
      <c r="AP39" s="965"/>
      <c r="AQ39" s="965"/>
      <c r="AR39" s="965"/>
      <c r="AS39" s="965"/>
      <c r="AT39" s="965"/>
      <c r="AU39" s="965"/>
      <c r="AV39" s="965"/>
      <c r="AW39" s="965"/>
      <c r="AX39" s="965"/>
      <c r="AY39" s="965"/>
      <c r="AZ39" s="1041"/>
      <c r="BA39" s="1041"/>
      <c r="BB39" s="1041"/>
      <c r="BC39" s="1041"/>
      <c r="BD39" s="1041"/>
      <c r="BE39" s="1026"/>
      <c r="BF39" s="1026"/>
      <c r="BG39" s="1026"/>
      <c r="BH39" s="1026"/>
      <c r="BI39" s="1027"/>
      <c r="BJ39" s="203"/>
      <c r="BK39" s="203"/>
      <c r="BL39" s="203"/>
      <c r="BM39" s="203"/>
      <c r="BN39" s="203"/>
      <c r="BO39" s="216"/>
      <c r="BP39" s="216"/>
      <c r="BQ39" s="213">
        <v>33</v>
      </c>
      <c r="BR39" s="214"/>
      <c r="BS39" s="1014"/>
      <c r="BT39" s="1015"/>
      <c r="BU39" s="1015"/>
      <c r="BV39" s="1015"/>
      <c r="BW39" s="1015"/>
      <c r="BX39" s="1015"/>
      <c r="BY39" s="1015"/>
      <c r="BZ39" s="1015"/>
      <c r="CA39" s="1015"/>
      <c r="CB39" s="1015"/>
      <c r="CC39" s="1015"/>
      <c r="CD39" s="1015"/>
      <c r="CE39" s="1015"/>
      <c r="CF39" s="1015"/>
      <c r="CG39" s="1016"/>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1"/>
      <c r="DW39" s="982"/>
      <c r="DX39" s="982"/>
      <c r="DY39" s="982"/>
      <c r="DZ39" s="983"/>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42"/>
      <c r="R40" s="979"/>
      <c r="S40" s="979"/>
      <c r="T40" s="979"/>
      <c r="U40" s="979"/>
      <c r="V40" s="979"/>
      <c r="W40" s="979"/>
      <c r="X40" s="979"/>
      <c r="Y40" s="979"/>
      <c r="Z40" s="979"/>
      <c r="AA40" s="979"/>
      <c r="AB40" s="979"/>
      <c r="AC40" s="979"/>
      <c r="AD40" s="979"/>
      <c r="AE40" s="976"/>
      <c r="AF40" s="1037"/>
      <c r="AG40" s="977"/>
      <c r="AH40" s="977"/>
      <c r="AI40" s="977"/>
      <c r="AJ40" s="1038"/>
      <c r="AK40" s="974"/>
      <c r="AL40" s="965"/>
      <c r="AM40" s="965"/>
      <c r="AN40" s="965"/>
      <c r="AO40" s="965"/>
      <c r="AP40" s="965"/>
      <c r="AQ40" s="965"/>
      <c r="AR40" s="965"/>
      <c r="AS40" s="965"/>
      <c r="AT40" s="965"/>
      <c r="AU40" s="965"/>
      <c r="AV40" s="965"/>
      <c r="AW40" s="965"/>
      <c r="AX40" s="965"/>
      <c r="AY40" s="965"/>
      <c r="AZ40" s="1041"/>
      <c r="BA40" s="1041"/>
      <c r="BB40" s="1041"/>
      <c r="BC40" s="1041"/>
      <c r="BD40" s="1041"/>
      <c r="BE40" s="1026"/>
      <c r="BF40" s="1026"/>
      <c r="BG40" s="1026"/>
      <c r="BH40" s="1026"/>
      <c r="BI40" s="1027"/>
      <c r="BJ40" s="203"/>
      <c r="BK40" s="203"/>
      <c r="BL40" s="203"/>
      <c r="BM40" s="203"/>
      <c r="BN40" s="203"/>
      <c r="BO40" s="216"/>
      <c r="BP40" s="216"/>
      <c r="BQ40" s="213">
        <v>34</v>
      </c>
      <c r="BR40" s="214"/>
      <c r="BS40" s="1014"/>
      <c r="BT40" s="1015"/>
      <c r="BU40" s="1015"/>
      <c r="BV40" s="1015"/>
      <c r="BW40" s="1015"/>
      <c r="BX40" s="1015"/>
      <c r="BY40" s="1015"/>
      <c r="BZ40" s="1015"/>
      <c r="CA40" s="1015"/>
      <c r="CB40" s="1015"/>
      <c r="CC40" s="1015"/>
      <c r="CD40" s="1015"/>
      <c r="CE40" s="1015"/>
      <c r="CF40" s="1015"/>
      <c r="CG40" s="1016"/>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1"/>
      <c r="DW40" s="982"/>
      <c r="DX40" s="982"/>
      <c r="DY40" s="982"/>
      <c r="DZ40" s="983"/>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42"/>
      <c r="R41" s="979"/>
      <c r="S41" s="979"/>
      <c r="T41" s="979"/>
      <c r="U41" s="979"/>
      <c r="V41" s="979"/>
      <c r="W41" s="979"/>
      <c r="X41" s="979"/>
      <c r="Y41" s="979"/>
      <c r="Z41" s="979"/>
      <c r="AA41" s="979"/>
      <c r="AB41" s="979"/>
      <c r="AC41" s="979"/>
      <c r="AD41" s="979"/>
      <c r="AE41" s="976"/>
      <c r="AF41" s="1037"/>
      <c r="AG41" s="977"/>
      <c r="AH41" s="977"/>
      <c r="AI41" s="977"/>
      <c r="AJ41" s="1038"/>
      <c r="AK41" s="974"/>
      <c r="AL41" s="965"/>
      <c r="AM41" s="965"/>
      <c r="AN41" s="965"/>
      <c r="AO41" s="965"/>
      <c r="AP41" s="965"/>
      <c r="AQ41" s="965"/>
      <c r="AR41" s="965"/>
      <c r="AS41" s="965"/>
      <c r="AT41" s="965"/>
      <c r="AU41" s="965"/>
      <c r="AV41" s="965"/>
      <c r="AW41" s="965"/>
      <c r="AX41" s="965"/>
      <c r="AY41" s="965"/>
      <c r="AZ41" s="1041"/>
      <c r="BA41" s="1041"/>
      <c r="BB41" s="1041"/>
      <c r="BC41" s="1041"/>
      <c r="BD41" s="1041"/>
      <c r="BE41" s="1026"/>
      <c r="BF41" s="1026"/>
      <c r="BG41" s="1026"/>
      <c r="BH41" s="1026"/>
      <c r="BI41" s="1027"/>
      <c r="BJ41" s="203"/>
      <c r="BK41" s="203"/>
      <c r="BL41" s="203"/>
      <c r="BM41" s="203"/>
      <c r="BN41" s="203"/>
      <c r="BO41" s="216"/>
      <c r="BP41" s="216"/>
      <c r="BQ41" s="213">
        <v>35</v>
      </c>
      <c r="BR41" s="214"/>
      <c r="BS41" s="1014"/>
      <c r="BT41" s="1015"/>
      <c r="BU41" s="1015"/>
      <c r="BV41" s="1015"/>
      <c r="BW41" s="1015"/>
      <c r="BX41" s="1015"/>
      <c r="BY41" s="1015"/>
      <c r="BZ41" s="1015"/>
      <c r="CA41" s="1015"/>
      <c r="CB41" s="1015"/>
      <c r="CC41" s="1015"/>
      <c r="CD41" s="1015"/>
      <c r="CE41" s="1015"/>
      <c r="CF41" s="1015"/>
      <c r="CG41" s="1016"/>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1"/>
      <c r="DW41" s="982"/>
      <c r="DX41" s="982"/>
      <c r="DY41" s="982"/>
      <c r="DZ41" s="983"/>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42"/>
      <c r="R42" s="979"/>
      <c r="S42" s="979"/>
      <c r="T42" s="979"/>
      <c r="U42" s="979"/>
      <c r="V42" s="979"/>
      <c r="W42" s="979"/>
      <c r="X42" s="979"/>
      <c r="Y42" s="979"/>
      <c r="Z42" s="979"/>
      <c r="AA42" s="979"/>
      <c r="AB42" s="979"/>
      <c r="AC42" s="979"/>
      <c r="AD42" s="979"/>
      <c r="AE42" s="976"/>
      <c r="AF42" s="1037"/>
      <c r="AG42" s="977"/>
      <c r="AH42" s="977"/>
      <c r="AI42" s="977"/>
      <c r="AJ42" s="1038"/>
      <c r="AK42" s="974"/>
      <c r="AL42" s="965"/>
      <c r="AM42" s="965"/>
      <c r="AN42" s="965"/>
      <c r="AO42" s="965"/>
      <c r="AP42" s="965"/>
      <c r="AQ42" s="965"/>
      <c r="AR42" s="965"/>
      <c r="AS42" s="965"/>
      <c r="AT42" s="965"/>
      <c r="AU42" s="965"/>
      <c r="AV42" s="965"/>
      <c r="AW42" s="965"/>
      <c r="AX42" s="965"/>
      <c r="AY42" s="965"/>
      <c r="AZ42" s="1041"/>
      <c r="BA42" s="1041"/>
      <c r="BB42" s="1041"/>
      <c r="BC42" s="1041"/>
      <c r="BD42" s="1041"/>
      <c r="BE42" s="1026"/>
      <c r="BF42" s="1026"/>
      <c r="BG42" s="1026"/>
      <c r="BH42" s="1026"/>
      <c r="BI42" s="1027"/>
      <c r="BJ42" s="203"/>
      <c r="BK42" s="203"/>
      <c r="BL42" s="203"/>
      <c r="BM42" s="203"/>
      <c r="BN42" s="203"/>
      <c r="BO42" s="216"/>
      <c r="BP42" s="216"/>
      <c r="BQ42" s="213">
        <v>36</v>
      </c>
      <c r="BR42" s="214"/>
      <c r="BS42" s="1014"/>
      <c r="BT42" s="1015"/>
      <c r="BU42" s="1015"/>
      <c r="BV42" s="1015"/>
      <c r="BW42" s="1015"/>
      <c r="BX42" s="1015"/>
      <c r="BY42" s="1015"/>
      <c r="BZ42" s="1015"/>
      <c r="CA42" s="1015"/>
      <c r="CB42" s="1015"/>
      <c r="CC42" s="1015"/>
      <c r="CD42" s="1015"/>
      <c r="CE42" s="1015"/>
      <c r="CF42" s="1015"/>
      <c r="CG42" s="1016"/>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1"/>
      <c r="DW42" s="982"/>
      <c r="DX42" s="982"/>
      <c r="DY42" s="982"/>
      <c r="DZ42" s="983"/>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42"/>
      <c r="R43" s="979"/>
      <c r="S43" s="979"/>
      <c r="T43" s="979"/>
      <c r="U43" s="979"/>
      <c r="V43" s="979"/>
      <c r="W43" s="979"/>
      <c r="X43" s="979"/>
      <c r="Y43" s="979"/>
      <c r="Z43" s="979"/>
      <c r="AA43" s="979"/>
      <c r="AB43" s="979"/>
      <c r="AC43" s="979"/>
      <c r="AD43" s="979"/>
      <c r="AE43" s="976"/>
      <c r="AF43" s="1037"/>
      <c r="AG43" s="977"/>
      <c r="AH43" s="977"/>
      <c r="AI43" s="977"/>
      <c r="AJ43" s="1038"/>
      <c r="AK43" s="974"/>
      <c r="AL43" s="965"/>
      <c r="AM43" s="965"/>
      <c r="AN43" s="965"/>
      <c r="AO43" s="965"/>
      <c r="AP43" s="965"/>
      <c r="AQ43" s="965"/>
      <c r="AR43" s="965"/>
      <c r="AS43" s="965"/>
      <c r="AT43" s="965"/>
      <c r="AU43" s="965"/>
      <c r="AV43" s="965"/>
      <c r="AW43" s="965"/>
      <c r="AX43" s="965"/>
      <c r="AY43" s="965"/>
      <c r="AZ43" s="1041"/>
      <c r="BA43" s="1041"/>
      <c r="BB43" s="1041"/>
      <c r="BC43" s="1041"/>
      <c r="BD43" s="1041"/>
      <c r="BE43" s="1026"/>
      <c r="BF43" s="1026"/>
      <c r="BG43" s="1026"/>
      <c r="BH43" s="1026"/>
      <c r="BI43" s="1027"/>
      <c r="BJ43" s="203"/>
      <c r="BK43" s="203"/>
      <c r="BL43" s="203"/>
      <c r="BM43" s="203"/>
      <c r="BN43" s="203"/>
      <c r="BO43" s="216"/>
      <c r="BP43" s="216"/>
      <c r="BQ43" s="213">
        <v>37</v>
      </c>
      <c r="BR43" s="214"/>
      <c r="BS43" s="1014"/>
      <c r="BT43" s="1015"/>
      <c r="BU43" s="1015"/>
      <c r="BV43" s="1015"/>
      <c r="BW43" s="1015"/>
      <c r="BX43" s="1015"/>
      <c r="BY43" s="1015"/>
      <c r="BZ43" s="1015"/>
      <c r="CA43" s="1015"/>
      <c r="CB43" s="1015"/>
      <c r="CC43" s="1015"/>
      <c r="CD43" s="1015"/>
      <c r="CE43" s="1015"/>
      <c r="CF43" s="1015"/>
      <c r="CG43" s="1016"/>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1"/>
      <c r="DW43" s="982"/>
      <c r="DX43" s="982"/>
      <c r="DY43" s="982"/>
      <c r="DZ43" s="983"/>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42"/>
      <c r="R44" s="979"/>
      <c r="S44" s="979"/>
      <c r="T44" s="979"/>
      <c r="U44" s="979"/>
      <c r="V44" s="979"/>
      <c r="W44" s="979"/>
      <c r="X44" s="979"/>
      <c r="Y44" s="979"/>
      <c r="Z44" s="979"/>
      <c r="AA44" s="979"/>
      <c r="AB44" s="979"/>
      <c r="AC44" s="979"/>
      <c r="AD44" s="979"/>
      <c r="AE44" s="976"/>
      <c r="AF44" s="1037"/>
      <c r="AG44" s="977"/>
      <c r="AH44" s="977"/>
      <c r="AI44" s="977"/>
      <c r="AJ44" s="1038"/>
      <c r="AK44" s="974"/>
      <c r="AL44" s="965"/>
      <c r="AM44" s="965"/>
      <c r="AN44" s="965"/>
      <c r="AO44" s="965"/>
      <c r="AP44" s="965"/>
      <c r="AQ44" s="965"/>
      <c r="AR44" s="965"/>
      <c r="AS44" s="965"/>
      <c r="AT44" s="965"/>
      <c r="AU44" s="965"/>
      <c r="AV44" s="965"/>
      <c r="AW44" s="965"/>
      <c r="AX44" s="965"/>
      <c r="AY44" s="965"/>
      <c r="AZ44" s="1041"/>
      <c r="BA44" s="1041"/>
      <c r="BB44" s="1041"/>
      <c r="BC44" s="1041"/>
      <c r="BD44" s="1041"/>
      <c r="BE44" s="1026"/>
      <c r="BF44" s="1026"/>
      <c r="BG44" s="1026"/>
      <c r="BH44" s="1026"/>
      <c r="BI44" s="1027"/>
      <c r="BJ44" s="203"/>
      <c r="BK44" s="203"/>
      <c r="BL44" s="203"/>
      <c r="BM44" s="203"/>
      <c r="BN44" s="203"/>
      <c r="BO44" s="216"/>
      <c r="BP44" s="216"/>
      <c r="BQ44" s="213">
        <v>38</v>
      </c>
      <c r="BR44" s="214"/>
      <c r="BS44" s="1014"/>
      <c r="BT44" s="1015"/>
      <c r="BU44" s="1015"/>
      <c r="BV44" s="1015"/>
      <c r="BW44" s="1015"/>
      <c r="BX44" s="1015"/>
      <c r="BY44" s="1015"/>
      <c r="BZ44" s="1015"/>
      <c r="CA44" s="1015"/>
      <c r="CB44" s="1015"/>
      <c r="CC44" s="1015"/>
      <c r="CD44" s="1015"/>
      <c r="CE44" s="1015"/>
      <c r="CF44" s="1015"/>
      <c r="CG44" s="1016"/>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1"/>
      <c r="DW44" s="982"/>
      <c r="DX44" s="982"/>
      <c r="DY44" s="982"/>
      <c r="DZ44" s="983"/>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42"/>
      <c r="R45" s="979"/>
      <c r="S45" s="979"/>
      <c r="T45" s="979"/>
      <c r="U45" s="979"/>
      <c r="V45" s="979"/>
      <c r="W45" s="979"/>
      <c r="X45" s="979"/>
      <c r="Y45" s="979"/>
      <c r="Z45" s="979"/>
      <c r="AA45" s="979"/>
      <c r="AB45" s="979"/>
      <c r="AC45" s="979"/>
      <c r="AD45" s="979"/>
      <c r="AE45" s="976"/>
      <c r="AF45" s="1037"/>
      <c r="AG45" s="977"/>
      <c r="AH45" s="977"/>
      <c r="AI45" s="977"/>
      <c r="AJ45" s="1038"/>
      <c r="AK45" s="974"/>
      <c r="AL45" s="965"/>
      <c r="AM45" s="965"/>
      <c r="AN45" s="965"/>
      <c r="AO45" s="965"/>
      <c r="AP45" s="965"/>
      <c r="AQ45" s="965"/>
      <c r="AR45" s="965"/>
      <c r="AS45" s="965"/>
      <c r="AT45" s="965"/>
      <c r="AU45" s="965"/>
      <c r="AV45" s="965"/>
      <c r="AW45" s="965"/>
      <c r="AX45" s="965"/>
      <c r="AY45" s="965"/>
      <c r="AZ45" s="1041"/>
      <c r="BA45" s="1041"/>
      <c r="BB45" s="1041"/>
      <c r="BC45" s="1041"/>
      <c r="BD45" s="1041"/>
      <c r="BE45" s="1026"/>
      <c r="BF45" s="1026"/>
      <c r="BG45" s="1026"/>
      <c r="BH45" s="1026"/>
      <c r="BI45" s="1027"/>
      <c r="BJ45" s="203"/>
      <c r="BK45" s="203"/>
      <c r="BL45" s="203"/>
      <c r="BM45" s="203"/>
      <c r="BN45" s="203"/>
      <c r="BO45" s="216"/>
      <c r="BP45" s="216"/>
      <c r="BQ45" s="213">
        <v>39</v>
      </c>
      <c r="BR45" s="214"/>
      <c r="BS45" s="1014"/>
      <c r="BT45" s="1015"/>
      <c r="BU45" s="1015"/>
      <c r="BV45" s="1015"/>
      <c r="BW45" s="1015"/>
      <c r="BX45" s="1015"/>
      <c r="BY45" s="1015"/>
      <c r="BZ45" s="1015"/>
      <c r="CA45" s="1015"/>
      <c r="CB45" s="1015"/>
      <c r="CC45" s="1015"/>
      <c r="CD45" s="1015"/>
      <c r="CE45" s="1015"/>
      <c r="CF45" s="1015"/>
      <c r="CG45" s="1016"/>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1"/>
      <c r="DW45" s="982"/>
      <c r="DX45" s="982"/>
      <c r="DY45" s="982"/>
      <c r="DZ45" s="983"/>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42"/>
      <c r="R46" s="979"/>
      <c r="S46" s="979"/>
      <c r="T46" s="979"/>
      <c r="U46" s="979"/>
      <c r="V46" s="979"/>
      <c r="W46" s="979"/>
      <c r="X46" s="979"/>
      <c r="Y46" s="979"/>
      <c r="Z46" s="979"/>
      <c r="AA46" s="979"/>
      <c r="AB46" s="979"/>
      <c r="AC46" s="979"/>
      <c r="AD46" s="979"/>
      <c r="AE46" s="976"/>
      <c r="AF46" s="1037"/>
      <c r="AG46" s="977"/>
      <c r="AH46" s="977"/>
      <c r="AI46" s="977"/>
      <c r="AJ46" s="1038"/>
      <c r="AK46" s="974"/>
      <c r="AL46" s="965"/>
      <c r="AM46" s="965"/>
      <c r="AN46" s="965"/>
      <c r="AO46" s="965"/>
      <c r="AP46" s="965"/>
      <c r="AQ46" s="965"/>
      <c r="AR46" s="965"/>
      <c r="AS46" s="965"/>
      <c r="AT46" s="965"/>
      <c r="AU46" s="965"/>
      <c r="AV46" s="965"/>
      <c r="AW46" s="965"/>
      <c r="AX46" s="965"/>
      <c r="AY46" s="965"/>
      <c r="AZ46" s="1041"/>
      <c r="BA46" s="1041"/>
      <c r="BB46" s="1041"/>
      <c r="BC46" s="1041"/>
      <c r="BD46" s="1041"/>
      <c r="BE46" s="1026"/>
      <c r="BF46" s="1026"/>
      <c r="BG46" s="1026"/>
      <c r="BH46" s="1026"/>
      <c r="BI46" s="1027"/>
      <c r="BJ46" s="203"/>
      <c r="BK46" s="203"/>
      <c r="BL46" s="203"/>
      <c r="BM46" s="203"/>
      <c r="BN46" s="203"/>
      <c r="BO46" s="216"/>
      <c r="BP46" s="216"/>
      <c r="BQ46" s="213">
        <v>40</v>
      </c>
      <c r="BR46" s="214"/>
      <c r="BS46" s="1014"/>
      <c r="BT46" s="1015"/>
      <c r="BU46" s="1015"/>
      <c r="BV46" s="1015"/>
      <c r="BW46" s="1015"/>
      <c r="BX46" s="1015"/>
      <c r="BY46" s="1015"/>
      <c r="BZ46" s="1015"/>
      <c r="CA46" s="1015"/>
      <c r="CB46" s="1015"/>
      <c r="CC46" s="1015"/>
      <c r="CD46" s="1015"/>
      <c r="CE46" s="1015"/>
      <c r="CF46" s="1015"/>
      <c r="CG46" s="1016"/>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1"/>
      <c r="DW46" s="982"/>
      <c r="DX46" s="982"/>
      <c r="DY46" s="982"/>
      <c r="DZ46" s="983"/>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42"/>
      <c r="R47" s="979"/>
      <c r="S47" s="979"/>
      <c r="T47" s="979"/>
      <c r="U47" s="979"/>
      <c r="V47" s="979"/>
      <c r="W47" s="979"/>
      <c r="X47" s="979"/>
      <c r="Y47" s="979"/>
      <c r="Z47" s="979"/>
      <c r="AA47" s="979"/>
      <c r="AB47" s="979"/>
      <c r="AC47" s="979"/>
      <c r="AD47" s="979"/>
      <c r="AE47" s="976"/>
      <c r="AF47" s="1037"/>
      <c r="AG47" s="977"/>
      <c r="AH47" s="977"/>
      <c r="AI47" s="977"/>
      <c r="AJ47" s="1038"/>
      <c r="AK47" s="974"/>
      <c r="AL47" s="965"/>
      <c r="AM47" s="965"/>
      <c r="AN47" s="965"/>
      <c r="AO47" s="965"/>
      <c r="AP47" s="965"/>
      <c r="AQ47" s="965"/>
      <c r="AR47" s="965"/>
      <c r="AS47" s="965"/>
      <c r="AT47" s="965"/>
      <c r="AU47" s="965"/>
      <c r="AV47" s="965"/>
      <c r="AW47" s="965"/>
      <c r="AX47" s="965"/>
      <c r="AY47" s="965"/>
      <c r="AZ47" s="1041"/>
      <c r="BA47" s="1041"/>
      <c r="BB47" s="1041"/>
      <c r="BC47" s="1041"/>
      <c r="BD47" s="1041"/>
      <c r="BE47" s="1026"/>
      <c r="BF47" s="1026"/>
      <c r="BG47" s="1026"/>
      <c r="BH47" s="1026"/>
      <c r="BI47" s="1027"/>
      <c r="BJ47" s="203"/>
      <c r="BK47" s="203"/>
      <c r="BL47" s="203"/>
      <c r="BM47" s="203"/>
      <c r="BN47" s="203"/>
      <c r="BO47" s="216"/>
      <c r="BP47" s="216"/>
      <c r="BQ47" s="213">
        <v>41</v>
      </c>
      <c r="BR47" s="214"/>
      <c r="BS47" s="1014"/>
      <c r="BT47" s="1015"/>
      <c r="BU47" s="1015"/>
      <c r="BV47" s="1015"/>
      <c r="BW47" s="1015"/>
      <c r="BX47" s="1015"/>
      <c r="BY47" s="1015"/>
      <c r="BZ47" s="1015"/>
      <c r="CA47" s="1015"/>
      <c r="CB47" s="1015"/>
      <c r="CC47" s="1015"/>
      <c r="CD47" s="1015"/>
      <c r="CE47" s="1015"/>
      <c r="CF47" s="1015"/>
      <c r="CG47" s="1016"/>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1"/>
      <c r="DW47" s="982"/>
      <c r="DX47" s="982"/>
      <c r="DY47" s="982"/>
      <c r="DZ47" s="983"/>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42"/>
      <c r="R48" s="979"/>
      <c r="S48" s="979"/>
      <c r="T48" s="979"/>
      <c r="U48" s="979"/>
      <c r="V48" s="979"/>
      <c r="W48" s="979"/>
      <c r="X48" s="979"/>
      <c r="Y48" s="979"/>
      <c r="Z48" s="979"/>
      <c r="AA48" s="979"/>
      <c r="AB48" s="979"/>
      <c r="AC48" s="979"/>
      <c r="AD48" s="979"/>
      <c r="AE48" s="976"/>
      <c r="AF48" s="1037"/>
      <c r="AG48" s="977"/>
      <c r="AH48" s="977"/>
      <c r="AI48" s="977"/>
      <c r="AJ48" s="1038"/>
      <c r="AK48" s="974"/>
      <c r="AL48" s="965"/>
      <c r="AM48" s="965"/>
      <c r="AN48" s="965"/>
      <c r="AO48" s="965"/>
      <c r="AP48" s="965"/>
      <c r="AQ48" s="965"/>
      <c r="AR48" s="965"/>
      <c r="AS48" s="965"/>
      <c r="AT48" s="965"/>
      <c r="AU48" s="965"/>
      <c r="AV48" s="965"/>
      <c r="AW48" s="965"/>
      <c r="AX48" s="965"/>
      <c r="AY48" s="965"/>
      <c r="AZ48" s="1041"/>
      <c r="BA48" s="1041"/>
      <c r="BB48" s="1041"/>
      <c r="BC48" s="1041"/>
      <c r="BD48" s="1041"/>
      <c r="BE48" s="1026"/>
      <c r="BF48" s="1026"/>
      <c r="BG48" s="1026"/>
      <c r="BH48" s="1026"/>
      <c r="BI48" s="1027"/>
      <c r="BJ48" s="203"/>
      <c r="BK48" s="203"/>
      <c r="BL48" s="203"/>
      <c r="BM48" s="203"/>
      <c r="BN48" s="203"/>
      <c r="BO48" s="216"/>
      <c r="BP48" s="216"/>
      <c r="BQ48" s="213">
        <v>42</v>
      </c>
      <c r="BR48" s="214"/>
      <c r="BS48" s="1014"/>
      <c r="BT48" s="1015"/>
      <c r="BU48" s="1015"/>
      <c r="BV48" s="1015"/>
      <c r="BW48" s="1015"/>
      <c r="BX48" s="1015"/>
      <c r="BY48" s="1015"/>
      <c r="BZ48" s="1015"/>
      <c r="CA48" s="1015"/>
      <c r="CB48" s="1015"/>
      <c r="CC48" s="1015"/>
      <c r="CD48" s="1015"/>
      <c r="CE48" s="1015"/>
      <c r="CF48" s="1015"/>
      <c r="CG48" s="1016"/>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1"/>
      <c r="DW48" s="982"/>
      <c r="DX48" s="982"/>
      <c r="DY48" s="982"/>
      <c r="DZ48" s="983"/>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42"/>
      <c r="R49" s="979"/>
      <c r="S49" s="979"/>
      <c r="T49" s="979"/>
      <c r="U49" s="979"/>
      <c r="V49" s="979"/>
      <c r="W49" s="979"/>
      <c r="X49" s="979"/>
      <c r="Y49" s="979"/>
      <c r="Z49" s="979"/>
      <c r="AA49" s="979"/>
      <c r="AB49" s="979"/>
      <c r="AC49" s="979"/>
      <c r="AD49" s="979"/>
      <c r="AE49" s="976"/>
      <c r="AF49" s="1037"/>
      <c r="AG49" s="977"/>
      <c r="AH49" s="977"/>
      <c r="AI49" s="977"/>
      <c r="AJ49" s="1038"/>
      <c r="AK49" s="974"/>
      <c r="AL49" s="965"/>
      <c r="AM49" s="965"/>
      <c r="AN49" s="965"/>
      <c r="AO49" s="965"/>
      <c r="AP49" s="965"/>
      <c r="AQ49" s="965"/>
      <c r="AR49" s="965"/>
      <c r="AS49" s="965"/>
      <c r="AT49" s="965"/>
      <c r="AU49" s="965"/>
      <c r="AV49" s="965"/>
      <c r="AW49" s="965"/>
      <c r="AX49" s="965"/>
      <c r="AY49" s="965"/>
      <c r="AZ49" s="1041"/>
      <c r="BA49" s="1041"/>
      <c r="BB49" s="1041"/>
      <c r="BC49" s="1041"/>
      <c r="BD49" s="1041"/>
      <c r="BE49" s="1026"/>
      <c r="BF49" s="1026"/>
      <c r="BG49" s="1026"/>
      <c r="BH49" s="1026"/>
      <c r="BI49" s="1027"/>
      <c r="BJ49" s="203"/>
      <c r="BK49" s="203"/>
      <c r="BL49" s="203"/>
      <c r="BM49" s="203"/>
      <c r="BN49" s="203"/>
      <c r="BO49" s="216"/>
      <c r="BP49" s="216"/>
      <c r="BQ49" s="213">
        <v>43</v>
      </c>
      <c r="BR49" s="214"/>
      <c r="BS49" s="1014"/>
      <c r="BT49" s="1015"/>
      <c r="BU49" s="1015"/>
      <c r="BV49" s="1015"/>
      <c r="BW49" s="1015"/>
      <c r="BX49" s="1015"/>
      <c r="BY49" s="1015"/>
      <c r="BZ49" s="1015"/>
      <c r="CA49" s="1015"/>
      <c r="CB49" s="1015"/>
      <c r="CC49" s="1015"/>
      <c r="CD49" s="1015"/>
      <c r="CE49" s="1015"/>
      <c r="CF49" s="1015"/>
      <c r="CG49" s="1016"/>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1"/>
      <c r="DW49" s="982"/>
      <c r="DX49" s="982"/>
      <c r="DY49" s="982"/>
      <c r="DZ49" s="983"/>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35"/>
      <c r="S50" s="1035"/>
      <c r="T50" s="1035"/>
      <c r="U50" s="1035"/>
      <c r="V50" s="1035"/>
      <c r="W50" s="1035"/>
      <c r="X50" s="1035"/>
      <c r="Y50" s="1035"/>
      <c r="Z50" s="1035"/>
      <c r="AA50" s="1035"/>
      <c r="AB50" s="1035"/>
      <c r="AC50" s="1035"/>
      <c r="AD50" s="1035"/>
      <c r="AE50" s="1036"/>
      <c r="AF50" s="1037"/>
      <c r="AG50" s="977"/>
      <c r="AH50" s="977"/>
      <c r="AI50" s="977"/>
      <c r="AJ50" s="1038"/>
      <c r="AK50" s="1039"/>
      <c r="AL50" s="1035"/>
      <c r="AM50" s="1035"/>
      <c r="AN50" s="1035"/>
      <c r="AO50" s="1035"/>
      <c r="AP50" s="1035"/>
      <c r="AQ50" s="1035"/>
      <c r="AR50" s="1035"/>
      <c r="AS50" s="1035"/>
      <c r="AT50" s="1035"/>
      <c r="AU50" s="1035"/>
      <c r="AV50" s="1035"/>
      <c r="AW50" s="1035"/>
      <c r="AX50" s="1035"/>
      <c r="AY50" s="1035"/>
      <c r="AZ50" s="1040"/>
      <c r="BA50" s="1040"/>
      <c r="BB50" s="1040"/>
      <c r="BC50" s="1040"/>
      <c r="BD50" s="1040"/>
      <c r="BE50" s="1026"/>
      <c r="BF50" s="1026"/>
      <c r="BG50" s="1026"/>
      <c r="BH50" s="1026"/>
      <c r="BI50" s="1027"/>
      <c r="BJ50" s="203"/>
      <c r="BK50" s="203"/>
      <c r="BL50" s="203"/>
      <c r="BM50" s="203"/>
      <c r="BN50" s="203"/>
      <c r="BO50" s="216"/>
      <c r="BP50" s="216"/>
      <c r="BQ50" s="213">
        <v>44</v>
      </c>
      <c r="BR50" s="214"/>
      <c r="BS50" s="1014"/>
      <c r="BT50" s="1015"/>
      <c r="BU50" s="1015"/>
      <c r="BV50" s="1015"/>
      <c r="BW50" s="1015"/>
      <c r="BX50" s="1015"/>
      <c r="BY50" s="1015"/>
      <c r="BZ50" s="1015"/>
      <c r="CA50" s="1015"/>
      <c r="CB50" s="1015"/>
      <c r="CC50" s="1015"/>
      <c r="CD50" s="1015"/>
      <c r="CE50" s="1015"/>
      <c r="CF50" s="1015"/>
      <c r="CG50" s="1016"/>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1"/>
      <c r="DW50" s="982"/>
      <c r="DX50" s="982"/>
      <c r="DY50" s="982"/>
      <c r="DZ50" s="983"/>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35"/>
      <c r="S51" s="1035"/>
      <c r="T51" s="1035"/>
      <c r="U51" s="1035"/>
      <c r="V51" s="1035"/>
      <c r="W51" s="1035"/>
      <c r="X51" s="1035"/>
      <c r="Y51" s="1035"/>
      <c r="Z51" s="1035"/>
      <c r="AA51" s="1035"/>
      <c r="AB51" s="1035"/>
      <c r="AC51" s="1035"/>
      <c r="AD51" s="1035"/>
      <c r="AE51" s="1036"/>
      <c r="AF51" s="1037"/>
      <c r="AG51" s="977"/>
      <c r="AH51" s="977"/>
      <c r="AI51" s="977"/>
      <c r="AJ51" s="1038"/>
      <c r="AK51" s="1039"/>
      <c r="AL51" s="1035"/>
      <c r="AM51" s="1035"/>
      <c r="AN51" s="1035"/>
      <c r="AO51" s="1035"/>
      <c r="AP51" s="1035"/>
      <c r="AQ51" s="1035"/>
      <c r="AR51" s="1035"/>
      <c r="AS51" s="1035"/>
      <c r="AT51" s="1035"/>
      <c r="AU51" s="1035"/>
      <c r="AV51" s="1035"/>
      <c r="AW51" s="1035"/>
      <c r="AX51" s="1035"/>
      <c r="AY51" s="1035"/>
      <c r="AZ51" s="1040"/>
      <c r="BA51" s="1040"/>
      <c r="BB51" s="1040"/>
      <c r="BC51" s="1040"/>
      <c r="BD51" s="1040"/>
      <c r="BE51" s="1026"/>
      <c r="BF51" s="1026"/>
      <c r="BG51" s="1026"/>
      <c r="BH51" s="1026"/>
      <c r="BI51" s="1027"/>
      <c r="BJ51" s="203"/>
      <c r="BK51" s="203"/>
      <c r="BL51" s="203"/>
      <c r="BM51" s="203"/>
      <c r="BN51" s="203"/>
      <c r="BO51" s="216"/>
      <c r="BP51" s="216"/>
      <c r="BQ51" s="213">
        <v>45</v>
      </c>
      <c r="BR51" s="214"/>
      <c r="BS51" s="1014"/>
      <c r="BT51" s="1015"/>
      <c r="BU51" s="1015"/>
      <c r="BV51" s="1015"/>
      <c r="BW51" s="1015"/>
      <c r="BX51" s="1015"/>
      <c r="BY51" s="1015"/>
      <c r="BZ51" s="1015"/>
      <c r="CA51" s="1015"/>
      <c r="CB51" s="1015"/>
      <c r="CC51" s="1015"/>
      <c r="CD51" s="1015"/>
      <c r="CE51" s="1015"/>
      <c r="CF51" s="1015"/>
      <c r="CG51" s="1016"/>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1"/>
      <c r="DW51" s="982"/>
      <c r="DX51" s="982"/>
      <c r="DY51" s="982"/>
      <c r="DZ51" s="983"/>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35"/>
      <c r="S52" s="1035"/>
      <c r="T52" s="1035"/>
      <c r="U52" s="1035"/>
      <c r="V52" s="1035"/>
      <c r="W52" s="1035"/>
      <c r="X52" s="1035"/>
      <c r="Y52" s="1035"/>
      <c r="Z52" s="1035"/>
      <c r="AA52" s="1035"/>
      <c r="AB52" s="1035"/>
      <c r="AC52" s="1035"/>
      <c r="AD52" s="1035"/>
      <c r="AE52" s="1036"/>
      <c r="AF52" s="1037"/>
      <c r="AG52" s="977"/>
      <c r="AH52" s="977"/>
      <c r="AI52" s="977"/>
      <c r="AJ52" s="1038"/>
      <c r="AK52" s="1039"/>
      <c r="AL52" s="1035"/>
      <c r="AM52" s="1035"/>
      <c r="AN52" s="1035"/>
      <c r="AO52" s="1035"/>
      <c r="AP52" s="1035"/>
      <c r="AQ52" s="1035"/>
      <c r="AR52" s="1035"/>
      <c r="AS52" s="1035"/>
      <c r="AT52" s="1035"/>
      <c r="AU52" s="1035"/>
      <c r="AV52" s="1035"/>
      <c r="AW52" s="1035"/>
      <c r="AX52" s="1035"/>
      <c r="AY52" s="1035"/>
      <c r="AZ52" s="1040"/>
      <c r="BA52" s="1040"/>
      <c r="BB52" s="1040"/>
      <c r="BC52" s="1040"/>
      <c r="BD52" s="1040"/>
      <c r="BE52" s="1026"/>
      <c r="BF52" s="1026"/>
      <c r="BG52" s="1026"/>
      <c r="BH52" s="1026"/>
      <c r="BI52" s="1027"/>
      <c r="BJ52" s="203"/>
      <c r="BK52" s="203"/>
      <c r="BL52" s="203"/>
      <c r="BM52" s="203"/>
      <c r="BN52" s="203"/>
      <c r="BO52" s="216"/>
      <c r="BP52" s="216"/>
      <c r="BQ52" s="213">
        <v>46</v>
      </c>
      <c r="BR52" s="214"/>
      <c r="BS52" s="1014"/>
      <c r="BT52" s="1015"/>
      <c r="BU52" s="1015"/>
      <c r="BV52" s="1015"/>
      <c r="BW52" s="1015"/>
      <c r="BX52" s="1015"/>
      <c r="BY52" s="1015"/>
      <c r="BZ52" s="1015"/>
      <c r="CA52" s="1015"/>
      <c r="CB52" s="1015"/>
      <c r="CC52" s="1015"/>
      <c r="CD52" s="1015"/>
      <c r="CE52" s="1015"/>
      <c r="CF52" s="1015"/>
      <c r="CG52" s="1016"/>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1"/>
      <c r="DW52" s="982"/>
      <c r="DX52" s="982"/>
      <c r="DY52" s="982"/>
      <c r="DZ52" s="983"/>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35"/>
      <c r="S53" s="1035"/>
      <c r="T53" s="1035"/>
      <c r="U53" s="1035"/>
      <c r="V53" s="1035"/>
      <c r="W53" s="1035"/>
      <c r="X53" s="1035"/>
      <c r="Y53" s="1035"/>
      <c r="Z53" s="1035"/>
      <c r="AA53" s="1035"/>
      <c r="AB53" s="1035"/>
      <c r="AC53" s="1035"/>
      <c r="AD53" s="1035"/>
      <c r="AE53" s="1036"/>
      <c r="AF53" s="1037"/>
      <c r="AG53" s="977"/>
      <c r="AH53" s="977"/>
      <c r="AI53" s="977"/>
      <c r="AJ53" s="1038"/>
      <c r="AK53" s="1039"/>
      <c r="AL53" s="1035"/>
      <c r="AM53" s="1035"/>
      <c r="AN53" s="1035"/>
      <c r="AO53" s="1035"/>
      <c r="AP53" s="1035"/>
      <c r="AQ53" s="1035"/>
      <c r="AR53" s="1035"/>
      <c r="AS53" s="1035"/>
      <c r="AT53" s="1035"/>
      <c r="AU53" s="1035"/>
      <c r="AV53" s="1035"/>
      <c r="AW53" s="1035"/>
      <c r="AX53" s="1035"/>
      <c r="AY53" s="1035"/>
      <c r="AZ53" s="1040"/>
      <c r="BA53" s="1040"/>
      <c r="BB53" s="1040"/>
      <c r="BC53" s="1040"/>
      <c r="BD53" s="1040"/>
      <c r="BE53" s="1026"/>
      <c r="BF53" s="1026"/>
      <c r="BG53" s="1026"/>
      <c r="BH53" s="1026"/>
      <c r="BI53" s="1027"/>
      <c r="BJ53" s="203"/>
      <c r="BK53" s="203"/>
      <c r="BL53" s="203"/>
      <c r="BM53" s="203"/>
      <c r="BN53" s="203"/>
      <c r="BO53" s="216"/>
      <c r="BP53" s="216"/>
      <c r="BQ53" s="213">
        <v>47</v>
      </c>
      <c r="BR53" s="214"/>
      <c r="BS53" s="1014"/>
      <c r="BT53" s="1015"/>
      <c r="BU53" s="1015"/>
      <c r="BV53" s="1015"/>
      <c r="BW53" s="1015"/>
      <c r="BX53" s="1015"/>
      <c r="BY53" s="1015"/>
      <c r="BZ53" s="1015"/>
      <c r="CA53" s="1015"/>
      <c r="CB53" s="1015"/>
      <c r="CC53" s="1015"/>
      <c r="CD53" s="1015"/>
      <c r="CE53" s="1015"/>
      <c r="CF53" s="1015"/>
      <c r="CG53" s="1016"/>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1"/>
      <c r="DW53" s="982"/>
      <c r="DX53" s="982"/>
      <c r="DY53" s="982"/>
      <c r="DZ53" s="983"/>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35"/>
      <c r="S54" s="1035"/>
      <c r="T54" s="1035"/>
      <c r="U54" s="1035"/>
      <c r="V54" s="1035"/>
      <c r="W54" s="1035"/>
      <c r="X54" s="1035"/>
      <c r="Y54" s="1035"/>
      <c r="Z54" s="1035"/>
      <c r="AA54" s="1035"/>
      <c r="AB54" s="1035"/>
      <c r="AC54" s="1035"/>
      <c r="AD54" s="1035"/>
      <c r="AE54" s="1036"/>
      <c r="AF54" s="1037"/>
      <c r="AG54" s="977"/>
      <c r="AH54" s="977"/>
      <c r="AI54" s="977"/>
      <c r="AJ54" s="1038"/>
      <c r="AK54" s="1039"/>
      <c r="AL54" s="1035"/>
      <c r="AM54" s="1035"/>
      <c r="AN54" s="1035"/>
      <c r="AO54" s="1035"/>
      <c r="AP54" s="1035"/>
      <c r="AQ54" s="1035"/>
      <c r="AR54" s="1035"/>
      <c r="AS54" s="1035"/>
      <c r="AT54" s="1035"/>
      <c r="AU54" s="1035"/>
      <c r="AV54" s="1035"/>
      <c r="AW54" s="1035"/>
      <c r="AX54" s="1035"/>
      <c r="AY54" s="1035"/>
      <c r="AZ54" s="1040"/>
      <c r="BA54" s="1040"/>
      <c r="BB54" s="1040"/>
      <c r="BC54" s="1040"/>
      <c r="BD54" s="1040"/>
      <c r="BE54" s="1026"/>
      <c r="BF54" s="1026"/>
      <c r="BG54" s="1026"/>
      <c r="BH54" s="1026"/>
      <c r="BI54" s="1027"/>
      <c r="BJ54" s="203"/>
      <c r="BK54" s="203"/>
      <c r="BL54" s="203"/>
      <c r="BM54" s="203"/>
      <c r="BN54" s="203"/>
      <c r="BO54" s="216"/>
      <c r="BP54" s="216"/>
      <c r="BQ54" s="213">
        <v>48</v>
      </c>
      <c r="BR54" s="214"/>
      <c r="BS54" s="1014"/>
      <c r="BT54" s="1015"/>
      <c r="BU54" s="1015"/>
      <c r="BV54" s="1015"/>
      <c r="BW54" s="1015"/>
      <c r="BX54" s="1015"/>
      <c r="BY54" s="1015"/>
      <c r="BZ54" s="1015"/>
      <c r="CA54" s="1015"/>
      <c r="CB54" s="1015"/>
      <c r="CC54" s="1015"/>
      <c r="CD54" s="1015"/>
      <c r="CE54" s="1015"/>
      <c r="CF54" s="1015"/>
      <c r="CG54" s="1016"/>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1"/>
      <c r="DW54" s="982"/>
      <c r="DX54" s="982"/>
      <c r="DY54" s="982"/>
      <c r="DZ54" s="983"/>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35"/>
      <c r="S55" s="1035"/>
      <c r="T55" s="1035"/>
      <c r="U55" s="1035"/>
      <c r="V55" s="1035"/>
      <c r="W55" s="1035"/>
      <c r="X55" s="1035"/>
      <c r="Y55" s="1035"/>
      <c r="Z55" s="1035"/>
      <c r="AA55" s="1035"/>
      <c r="AB55" s="1035"/>
      <c r="AC55" s="1035"/>
      <c r="AD55" s="1035"/>
      <c r="AE55" s="1036"/>
      <c r="AF55" s="1037"/>
      <c r="AG55" s="977"/>
      <c r="AH55" s="977"/>
      <c r="AI55" s="977"/>
      <c r="AJ55" s="1038"/>
      <c r="AK55" s="1039"/>
      <c r="AL55" s="1035"/>
      <c r="AM55" s="1035"/>
      <c r="AN55" s="1035"/>
      <c r="AO55" s="1035"/>
      <c r="AP55" s="1035"/>
      <c r="AQ55" s="1035"/>
      <c r="AR55" s="1035"/>
      <c r="AS55" s="1035"/>
      <c r="AT55" s="1035"/>
      <c r="AU55" s="1035"/>
      <c r="AV55" s="1035"/>
      <c r="AW55" s="1035"/>
      <c r="AX55" s="1035"/>
      <c r="AY55" s="1035"/>
      <c r="AZ55" s="1040"/>
      <c r="BA55" s="1040"/>
      <c r="BB55" s="1040"/>
      <c r="BC55" s="1040"/>
      <c r="BD55" s="1040"/>
      <c r="BE55" s="1026"/>
      <c r="BF55" s="1026"/>
      <c r="BG55" s="1026"/>
      <c r="BH55" s="1026"/>
      <c r="BI55" s="1027"/>
      <c r="BJ55" s="203"/>
      <c r="BK55" s="203"/>
      <c r="BL55" s="203"/>
      <c r="BM55" s="203"/>
      <c r="BN55" s="203"/>
      <c r="BO55" s="216"/>
      <c r="BP55" s="216"/>
      <c r="BQ55" s="213">
        <v>49</v>
      </c>
      <c r="BR55" s="214"/>
      <c r="BS55" s="1014"/>
      <c r="BT55" s="1015"/>
      <c r="BU55" s="1015"/>
      <c r="BV55" s="1015"/>
      <c r="BW55" s="1015"/>
      <c r="BX55" s="1015"/>
      <c r="BY55" s="1015"/>
      <c r="BZ55" s="1015"/>
      <c r="CA55" s="1015"/>
      <c r="CB55" s="1015"/>
      <c r="CC55" s="1015"/>
      <c r="CD55" s="1015"/>
      <c r="CE55" s="1015"/>
      <c r="CF55" s="1015"/>
      <c r="CG55" s="1016"/>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1"/>
      <c r="DW55" s="982"/>
      <c r="DX55" s="982"/>
      <c r="DY55" s="982"/>
      <c r="DZ55" s="983"/>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35"/>
      <c r="S56" s="1035"/>
      <c r="T56" s="1035"/>
      <c r="U56" s="1035"/>
      <c r="V56" s="1035"/>
      <c r="W56" s="1035"/>
      <c r="X56" s="1035"/>
      <c r="Y56" s="1035"/>
      <c r="Z56" s="1035"/>
      <c r="AA56" s="1035"/>
      <c r="AB56" s="1035"/>
      <c r="AC56" s="1035"/>
      <c r="AD56" s="1035"/>
      <c r="AE56" s="1036"/>
      <c r="AF56" s="1037"/>
      <c r="AG56" s="977"/>
      <c r="AH56" s="977"/>
      <c r="AI56" s="977"/>
      <c r="AJ56" s="1038"/>
      <c r="AK56" s="1039"/>
      <c r="AL56" s="1035"/>
      <c r="AM56" s="1035"/>
      <c r="AN56" s="1035"/>
      <c r="AO56" s="1035"/>
      <c r="AP56" s="1035"/>
      <c r="AQ56" s="1035"/>
      <c r="AR56" s="1035"/>
      <c r="AS56" s="1035"/>
      <c r="AT56" s="1035"/>
      <c r="AU56" s="1035"/>
      <c r="AV56" s="1035"/>
      <c r="AW56" s="1035"/>
      <c r="AX56" s="1035"/>
      <c r="AY56" s="1035"/>
      <c r="AZ56" s="1040"/>
      <c r="BA56" s="1040"/>
      <c r="BB56" s="1040"/>
      <c r="BC56" s="1040"/>
      <c r="BD56" s="1040"/>
      <c r="BE56" s="1026"/>
      <c r="BF56" s="1026"/>
      <c r="BG56" s="1026"/>
      <c r="BH56" s="1026"/>
      <c r="BI56" s="1027"/>
      <c r="BJ56" s="203"/>
      <c r="BK56" s="203"/>
      <c r="BL56" s="203"/>
      <c r="BM56" s="203"/>
      <c r="BN56" s="203"/>
      <c r="BO56" s="216"/>
      <c r="BP56" s="216"/>
      <c r="BQ56" s="213">
        <v>50</v>
      </c>
      <c r="BR56" s="214"/>
      <c r="BS56" s="1014"/>
      <c r="BT56" s="1015"/>
      <c r="BU56" s="1015"/>
      <c r="BV56" s="1015"/>
      <c r="BW56" s="1015"/>
      <c r="BX56" s="1015"/>
      <c r="BY56" s="1015"/>
      <c r="BZ56" s="1015"/>
      <c r="CA56" s="1015"/>
      <c r="CB56" s="1015"/>
      <c r="CC56" s="1015"/>
      <c r="CD56" s="1015"/>
      <c r="CE56" s="1015"/>
      <c r="CF56" s="1015"/>
      <c r="CG56" s="1016"/>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1"/>
      <c r="DW56" s="982"/>
      <c r="DX56" s="982"/>
      <c r="DY56" s="982"/>
      <c r="DZ56" s="983"/>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35"/>
      <c r="S57" s="1035"/>
      <c r="T57" s="1035"/>
      <c r="U57" s="1035"/>
      <c r="V57" s="1035"/>
      <c r="W57" s="1035"/>
      <c r="X57" s="1035"/>
      <c r="Y57" s="1035"/>
      <c r="Z57" s="1035"/>
      <c r="AA57" s="1035"/>
      <c r="AB57" s="1035"/>
      <c r="AC57" s="1035"/>
      <c r="AD57" s="1035"/>
      <c r="AE57" s="1036"/>
      <c r="AF57" s="1037"/>
      <c r="AG57" s="977"/>
      <c r="AH57" s="977"/>
      <c r="AI57" s="977"/>
      <c r="AJ57" s="1038"/>
      <c r="AK57" s="1039"/>
      <c r="AL57" s="1035"/>
      <c r="AM57" s="1035"/>
      <c r="AN57" s="1035"/>
      <c r="AO57" s="1035"/>
      <c r="AP57" s="1035"/>
      <c r="AQ57" s="1035"/>
      <c r="AR57" s="1035"/>
      <c r="AS57" s="1035"/>
      <c r="AT57" s="1035"/>
      <c r="AU57" s="1035"/>
      <c r="AV57" s="1035"/>
      <c r="AW57" s="1035"/>
      <c r="AX57" s="1035"/>
      <c r="AY57" s="1035"/>
      <c r="AZ57" s="1040"/>
      <c r="BA57" s="1040"/>
      <c r="BB57" s="1040"/>
      <c r="BC57" s="1040"/>
      <c r="BD57" s="1040"/>
      <c r="BE57" s="1026"/>
      <c r="BF57" s="1026"/>
      <c r="BG57" s="1026"/>
      <c r="BH57" s="1026"/>
      <c r="BI57" s="1027"/>
      <c r="BJ57" s="203"/>
      <c r="BK57" s="203"/>
      <c r="BL57" s="203"/>
      <c r="BM57" s="203"/>
      <c r="BN57" s="203"/>
      <c r="BO57" s="216"/>
      <c r="BP57" s="216"/>
      <c r="BQ57" s="213">
        <v>51</v>
      </c>
      <c r="BR57" s="214"/>
      <c r="BS57" s="1014"/>
      <c r="BT57" s="1015"/>
      <c r="BU57" s="1015"/>
      <c r="BV57" s="1015"/>
      <c r="BW57" s="1015"/>
      <c r="BX57" s="1015"/>
      <c r="BY57" s="1015"/>
      <c r="BZ57" s="1015"/>
      <c r="CA57" s="1015"/>
      <c r="CB57" s="1015"/>
      <c r="CC57" s="1015"/>
      <c r="CD57" s="1015"/>
      <c r="CE57" s="1015"/>
      <c r="CF57" s="1015"/>
      <c r="CG57" s="1016"/>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1"/>
      <c r="DW57" s="982"/>
      <c r="DX57" s="982"/>
      <c r="DY57" s="982"/>
      <c r="DZ57" s="983"/>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35"/>
      <c r="S58" s="1035"/>
      <c r="T58" s="1035"/>
      <c r="U58" s="1035"/>
      <c r="V58" s="1035"/>
      <c r="W58" s="1035"/>
      <c r="X58" s="1035"/>
      <c r="Y58" s="1035"/>
      <c r="Z58" s="1035"/>
      <c r="AA58" s="1035"/>
      <c r="AB58" s="1035"/>
      <c r="AC58" s="1035"/>
      <c r="AD58" s="1035"/>
      <c r="AE58" s="1036"/>
      <c r="AF58" s="1037"/>
      <c r="AG58" s="977"/>
      <c r="AH58" s="977"/>
      <c r="AI58" s="977"/>
      <c r="AJ58" s="1038"/>
      <c r="AK58" s="1039"/>
      <c r="AL58" s="1035"/>
      <c r="AM58" s="1035"/>
      <c r="AN58" s="1035"/>
      <c r="AO58" s="1035"/>
      <c r="AP58" s="1035"/>
      <c r="AQ58" s="1035"/>
      <c r="AR58" s="1035"/>
      <c r="AS58" s="1035"/>
      <c r="AT58" s="1035"/>
      <c r="AU58" s="1035"/>
      <c r="AV58" s="1035"/>
      <c r="AW58" s="1035"/>
      <c r="AX58" s="1035"/>
      <c r="AY58" s="1035"/>
      <c r="AZ58" s="1040"/>
      <c r="BA58" s="1040"/>
      <c r="BB58" s="1040"/>
      <c r="BC58" s="1040"/>
      <c r="BD58" s="1040"/>
      <c r="BE58" s="1026"/>
      <c r="BF58" s="1026"/>
      <c r="BG58" s="1026"/>
      <c r="BH58" s="1026"/>
      <c r="BI58" s="1027"/>
      <c r="BJ58" s="203"/>
      <c r="BK58" s="203"/>
      <c r="BL58" s="203"/>
      <c r="BM58" s="203"/>
      <c r="BN58" s="203"/>
      <c r="BO58" s="216"/>
      <c r="BP58" s="216"/>
      <c r="BQ58" s="213">
        <v>52</v>
      </c>
      <c r="BR58" s="214"/>
      <c r="BS58" s="1014"/>
      <c r="BT58" s="1015"/>
      <c r="BU58" s="1015"/>
      <c r="BV58" s="1015"/>
      <c r="BW58" s="1015"/>
      <c r="BX58" s="1015"/>
      <c r="BY58" s="1015"/>
      <c r="BZ58" s="1015"/>
      <c r="CA58" s="1015"/>
      <c r="CB58" s="1015"/>
      <c r="CC58" s="1015"/>
      <c r="CD58" s="1015"/>
      <c r="CE58" s="1015"/>
      <c r="CF58" s="1015"/>
      <c r="CG58" s="1016"/>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1"/>
      <c r="DW58" s="982"/>
      <c r="DX58" s="982"/>
      <c r="DY58" s="982"/>
      <c r="DZ58" s="983"/>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35"/>
      <c r="S59" s="1035"/>
      <c r="T59" s="1035"/>
      <c r="U59" s="1035"/>
      <c r="V59" s="1035"/>
      <c r="W59" s="1035"/>
      <c r="X59" s="1035"/>
      <c r="Y59" s="1035"/>
      <c r="Z59" s="1035"/>
      <c r="AA59" s="1035"/>
      <c r="AB59" s="1035"/>
      <c r="AC59" s="1035"/>
      <c r="AD59" s="1035"/>
      <c r="AE59" s="1036"/>
      <c r="AF59" s="1037"/>
      <c r="AG59" s="977"/>
      <c r="AH59" s="977"/>
      <c r="AI59" s="977"/>
      <c r="AJ59" s="1038"/>
      <c r="AK59" s="1039"/>
      <c r="AL59" s="1035"/>
      <c r="AM59" s="1035"/>
      <c r="AN59" s="1035"/>
      <c r="AO59" s="1035"/>
      <c r="AP59" s="1035"/>
      <c r="AQ59" s="1035"/>
      <c r="AR59" s="1035"/>
      <c r="AS59" s="1035"/>
      <c r="AT59" s="1035"/>
      <c r="AU59" s="1035"/>
      <c r="AV59" s="1035"/>
      <c r="AW59" s="1035"/>
      <c r="AX59" s="1035"/>
      <c r="AY59" s="1035"/>
      <c r="AZ59" s="1040"/>
      <c r="BA59" s="1040"/>
      <c r="BB59" s="1040"/>
      <c r="BC59" s="1040"/>
      <c r="BD59" s="1040"/>
      <c r="BE59" s="1026"/>
      <c r="BF59" s="1026"/>
      <c r="BG59" s="1026"/>
      <c r="BH59" s="1026"/>
      <c r="BI59" s="1027"/>
      <c r="BJ59" s="203"/>
      <c r="BK59" s="203"/>
      <c r="BL59" s="203"/>
      <c r="BM59" s="203"/>
      <c r="BN59" s="203"/>
      <c r="BO59" s="216"/>
      <c r="BP59" s="216"/>
      <c r="BQ59" s="213">
        <v>53</v>
      </c>
      <c r="BR59" s="214"/>
      <c r="BS59" s="1014"/>
      <c r="BT59" s="1015"/>
      <c r="BU59" s="1015"/>
      <c r="BV59" s="1015"/>
      <c r="BW59" s="1015"/>
      <c r="BX59" s="1015"/>
      <c r="BY59" s="1015"/>
      <c r="BZ59" s="1015"/>
      <c r="CA59" s="1015"/>
      <c r="CB59" s="1015"/>
      <c r="CC59" s="1015"/>
      <c r="CD59" s="1015"/>
      <c r="CE59" s="1015"/>
      <c r="CF59" s="1015"/>
      <c r="CG59" s="1016"/>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1"/>
      <c r="DW59" s="982"/>
      <c r="DX59" s="982"/>
      <c r="DY59" s="982"/>
      <c r="DZ59" s="983"/>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35"/>
      <c r="S60" s="1035"/>
      <c r="T60" s="1035"/>
      <c r="U60" s="1035"/>
      <c r="V60" s="1035"/>
      <c r="W60" s="1035"/>
      <c r="X60" s="1035"/>
      <c r="Y60" s="1035"/>
      <c r="Z60" s="1035"/>
      <c r="AA60" s="1035"/>
      <c r="AB60" s="1035"/>
      <c r="AC60" s="1035"/>
      <c r="AD60" s="1035"/>
      <c r="AE60" s="1036"/>
      <c r="AF60" s="1037"/>
      <c r="AG60" s="977"/>
      <c r="AH60" s="977"/>
      <c r="AI60" s="977"/>
      <c r="AJ60" s="1038"/>
      <c r="AK60" s="1039"/>
      <c r="AL60" s="1035"/>
      <c r="AM60" s="1035"/>
      <c r="AN60" s="1035"/>
      <c r="AO60" s="1035"/>
      <c r="AP60" s="1035"/>
      <c r="AQ60" s="1035"/>
      <c r="AR60" s="1035"/>
      <c r="AS60" s="1035"/>
      <c r="AT60" s="1035"/>
      <c r="AU60" s="1035"/>
      <c r="AV60" s="1035"/>
      <c r="AW60" s="1035"/>
      <c r="AX60" s="1035"/>
      <c r="AY60" s="1035"/>
      <c r="AZ60" s="1040"/>
      <c r="BA60" s="1040"/>
      <c r="BB60" s="1040"/>
      <c r="BC60" s="1040"/>
      <c r="BD60" s="1040"/>
      <c r="BE60" s="1026"/>
      <c r="BF60" s="1026"/>
      <c r="BG60" s="1026"/>
      <c r="BH60" s="1026"/>
      <c r="BI60" s="1027"/>
      <c r="BJ60" s="203"/>
      <c r="BK60" s="203"/>
      <c r="BL60" s="203"/>
      <c r="BM60" s="203"/>
      <c r="BN60" s="203"/>
      <c r="BO60" s="216"/>
      <c r="BP60" s="216"/>
      <c r="BQ60" s="213">
        <v>54</v>
      </c>
      <c r="BR60" s="214"/>
      <c r="BS60" s="1014"/>
      <c r="BT60" s="1015"/>
      <c r="BU60" s="1015"/>
      <c r="BV60" s="1015"/>
      <c r="BW60" s="1015"/>
      <c r="BX60" s="1015"/>
      <c r="BY60" s="1015"/>
      <c r="BZ60" s="1015"/>
      <c r="CA60" s="1015"/>
      <c r="CB60" s="1015"/>
      <c r="CC60" s="1015"/>
      <c r="CD60" s="1015"/>
      <c r="CE60" s="1015"/>
      <c r="CF60" s="1015"/>
      <c r="CG60" s="1016"/>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1"/>
      <c r="DW60" s="982"/>
      <c r="DX60" s="982"/>
      <c r="DY60" s="982"/>
      <c r="DZ60" s="983"/>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35"/>
      <c r="S61" s="1035"/>
      <c r="T61" s="1035"/>
      <c r="U61" s="1035"/>
      <c r="V61" s="1035"/>
      <c r="W61" s="1035"/>
      <c r="X61" s="1035"/>
      <c r="Y61" s="1035"/>
      <c r="Z61" s="1035"/>
      <c r="AA61" s="1035"/>
      <c r="AB61" s="1035"/>
      <c r="AC61" s="1035"/>
      <c r="AD61" s="1035"/>
      <c r="AE61" s="1036"/>
      <c r="AF61" s="1037"/>
      <c r="AG61" s="977"/>
      <c r="AH61" s="977"/>
      <c r="AI61" s="977"/>
      <c r="AJ61" s="1038"/>
      <c r="AK61" s="1039"/>
      <c r="AL61" s="1035"/>
      <c r="AM61" s="1035"/>
      <c r="AN61" s="1035"/>
      <c r="AO61" s="1035"/>
      <c r="AP61" s="1035"/>
      <c r="AQ61" s="1035"/>
      <c r="AR61" s="1035"/>
      <c r="AS61" s="1035"/>
      <c r="AT61" s="1035"/>
      <c r="AU61" s="1035"/>
      <c r="AV61" s="1035"/>
      <c r="AW61" s="1035"/>
      <c r="AX61" s="1035"/>
      <c r="AY61" s="1035"/>
      <c r="AZ61" s="1040"/>
      <c r="BA61" s="1040"/>
      <c r="BB61" s="1040"/>
      <c r="BC61" s="1040"/>
      <c r="BD61" s="1040"/>
      <c r="BE61" s="1026"/>
      <c r="BF61" s="1026"/>
      <c r="BG61" s="1026"/>
      <c r="BH61" s="1026"/>
      <c r="BI61" s="1027"/>
      <c r="BJ61" s="203"/>
      <c r="BK61" s="203"/>
      <c r="BL61" s="203"/>
      <c r="BM61" s="203"/>
      <c r="BN61" s="203"/>
      <c r="BO61" s="216"/>
      <c r="BP61" s="216"/>
      <c r="BQ61" s="213">
        <v>55</v>
      </c>
      <c r="BR61" s="214"/>
      <c r="BS61" s="1014"/>
      <c r="BT61" s="1015"/>
      <c r="BU61" s="1015"/>
      <c r="BV61" s="1015"/>
      <c r="BW61" s="1015"/>
      <c r="BX61" s="1015"/>
      <c r="BY61" s="1015"/>
      <c r="BZ61" s="1015"/>
      <c r="CA61" s="1015"/>
      <c r="CB61" s="1015"/>
      <c r="CC61" s="1015"/>
      <c r="CD61" s="1015"/>
      <c r="CE61" s="1015"/>
      <c r="CF61" s="1015"/>
      <c r="CG61" s="1016"/>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1"/>
      <c r="DW61" s="982"/>
      <c r="DX61" s="982"/>
      <c r="DY61" s="982"/>
      <c r="DZ61" s="983"/>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35"/>
      <c r="S62" s="1035"/>
      <c r="T62" s="1035"/>
      <c r="U62" s="1035"/>
      <c r="V62" s="1035"/>
      <c r="W62" s="1035"/>
      <c r="X62" s="1035"/>
      <c r="Y62" s="1035"/>
      <c r="Z62" s="1035"/>
      <c r="AA62" s="1035"/>
      <c r="AB62" s="1035"/>
      <c r="AC62" s="1035"/>
      <c r="AD62" s="1035"/>
      <c r="AE62" s="1036"/>
      <c r="AF62" s="1037"/>
      <c r="AG62" s="977"/>
      <c r="AH62" s="977"/>
      <c r="AI62" s="977"/>
      <c r="AJ62" s="1038"/>
      <c r="AK62" s="1039"/>
      <c r="AL62" s="1035"/>
      <c r="AM62" s="1035"/>
      <c r="AN62" s="1035"/>
      <c r="AO62" s="1035"/>
      <c r="AP62" s="1035"/>
      <c r="AQ62" s="1035"/>
      <c r="AR62" s="1035"/>
      <c r="AS62" s="1035"/>
      <c r="AT62" s="1035"/>
      <c r="AU62" s="1035"/>
      <c r="AV62" s="1035"/>
      <c r="AW62" s="1035"/>
      <c r="AX62" s="1035"/>
      <c r="AY62" s="1035"/>
      <c r="AZ62" s="1040"/>
      <c r="BA62" s="1040"/>
      <c r="BB62" s="1040"/>
      <c r="BC62" s="1040"/>
      <c r="BD62" s="1040"/>
      <c r="BE62" s="1026"/>
      <c r="BF62" s="1026"/>
      <c r="BG62" s="1026"/>
      <c r="BH62" s="1026"/>
      <c r="BI62" s="1027"/>
      <c r="BJ62" s="1028" t="s">
        <v>390</v>
      </c>
      <c r="BK62" s="1029"/>
      <c r="BL62" s="1029"/>
      <c r="BM62" s="1029"/>
      <c r="BN62" s="1030"/>
      <c r="BO62" s="216"/>
      <c r="BP62" s="216"/>
      <c r="BQ62" s="213">
        <v>56</v>
      </c>
      <c r="BR62" s="214"/>
      <c r="BS62" s="1014"/>
      <c r="BT62" s="1015"/>
      <c r="BU62" s="1015"/>
      <c r="BV62" s="1015"/>
      <c r="BW62" s="1015"/>
      <c r="BX62" s="1015"/>
      <c r="BY62" s="1015"/>
      <c r="BZ62" s="1015"/>
      <c r="CA62" s="1015"/>
      <c r="CB62" s="1015"/>
      <c r="CC62" s="1015"/>
      <c r="CD62" s="1015"/>
      <c r="CE62" s="1015"/>
      <c r="CF62" s="1015"/>
      <c r="CG62" s="1016"/>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1"/>
      <c r="DW62" s="982"/>
      <c r="DX62" s="982"/>
      <c r="DY62" s="982"/>
      <c r="DZ62" s="983"/>
      <c r="EA62" s="197"/>
    </row>
    <row r="63" spans="1:131" s="198" customFormat="1" ht="26.25" customHeight="1" thickBot="1">
      <c r="A63" s="215" t="s">
        <v>368</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f>AF28+AF29+AF30+AF31+AF32+AF33+AF34+AF35+AF36+AF37</f>
        <v>5920</v>
      </c>
      <c r="AG63" s="953"/>
      <c r="AH63" s="953"/>
      <c r="AI63" s="953"/>
      <c r="AJ63" s="1024"/>
      <c r="AK63" s="1025"/>
      <c r="AL63" s="957"/>
      <c r="AM63" s="957"/>
      <c r="AN63" s="957"/>
      <c r="AO63" s="957"/>
      <c r="AP63" s="953">
        <f>AP30+AP32+AP33+AP34+AP35+AP36+AP37</f>
        <v>65097</v>
      </c>
      <c r="AQ63" s="953"/>
      <c r="AR63" s="953"/>
      <c r="AS63" s="953"/>
      <c r="AT63" s="953"/>
      <c r="AU63" s="953">
        <f>AU30+AU32+AU33+AU34+AU35+AU36+AU37</f>
        <v>39810</v>
      </c>
      <c r="AV63" s="953"/>
      <c r="AW63" s="953"/>
      <c r="AX63" s="953"/>
      <c r="AY63" s="953"/>
      <c r="AZ63" s="1017"/>
      <c r="BA63" s="1017"/>
      <c r="BB63" s="1017"/>
      <c r="BC63" s="1017"/>
      <c r="BD63" s="1017"/>
      <c r="BE63" s="954"/>
      <c r="BF63" s="954"/>
      <c r="BG63" s="954"/>
      <c r="BH63" s="954"/>
      <c r="BI63" s="955"/>
      <c r="BJ63" s="1018" t="s">
        <v>112</v>
      </c>
      <c r="BK63" s="945"/>
      <c r="BL63" s="945"/>
      <c r="BM63" s="945"/>
      <c r="BN63" s="1019"/>
      <c r="BO63" s="216"/>
      <c r="BP63" s="216"/>
      <c r="BQ63" s="213">
        <v>57</v>
      </c>
      <c r="BR63" s="214"/>
      <c r="BS63" s="1014"/>
      <c r="BT63" s="1015"/>
      <c r="BU63" s="1015"/>
      <c r="BV63" s="1015"/>
      <c r="BW63" s="1015"/>
      <c r="BX63" s="1015"/>
      <c r="BY63" s="1015"/>
      <c r="BZ63" s="1015"/>
      <c r="CA63" s="1015"/>
      <c r="CB63" s="1015"/>
      <c r="CC63" s="1015"/>
      <c r="CD63" s="1015"/>
      <c r="CE63" s="1015"/>
      <c r="CF63" s="1015"/>
      <c r="CG63" s="1016"/>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1"/>
      <c r="DW63" s="982"/>
      <c r="DX63" s="982"/>
      <c r="DY63" s="982"/>
      <c r="DZ63" s="98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4"/>
      <c r="BT64" s="1015"/>
      <c r="BU64" s="1015"/>
      <c r="BV64" s="1015"/>
      <c r="BW64" s="1015"/>
      <c r="BX64" s="1015"/>
      <c r="BY64" s="1015"/>
      <c r="BZ64" s="1015"/>
      <c r="CA64" s="1015"/>
      <c r="CB64" s="1015"/>
      <c r="CC64" s="1015"/>
      <c r="CD64" s="1015"/>
      <c r="CE64" s="1015"/>
      <c r="CF64" s="1015"/>
      <c r="CG64" s="1016"/>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1"/>
      <c r="DW64" s="982"/>
      <c r="DX64" s="982"/>
      <c r="DY64" s="982"/>
      <c r="DZ64" s="983"/>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4"/>
      <c r="BT65" s="1015"/>
      <c r="BU65" s="1015"/>
      <c r="BV65" s="1015"/>
      <c r="BW65" s="1015"/>
      <c r="BX65" s="1015"/>
      <c r="BY65" s="1015"/>
      <c r="BZ65" s="1015"/>
      <c r="CA65" s="1015"/>
      <c r="CB65" s="1015"/>
      <c r="CC65" s="1015"/>
      <c r="CD65" s="1015"/>
      <c r="CE65" s="1015"/>
      <c r="CF65" s="1015"/>
      <c r="CG65" s="1016"/>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1"/>
      <c r="DW65" s="982"/>
      <c r="DX65" s="982"/>
      <c r="DY65" s="982"/>
      <c r="DZ65" s="983"/>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394</v>
      </c>
      <c r="AV66" s="996"/>
      <c r="AW66" s="996"/>
      <c r="AX66" s="996"/>
      <c r="AY66" s="997"/>
      <c r="AZ66" s="995" t="s">
        <v>354</v>
      </c>
      <c r="BA66" s="996"/>
      <c r="BB66" s="996"/>
      <c r="BC66" s="996"/>
      <c r="BD66" s="1020"/>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21"/>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1008" t="s">
        <v>539</v>
      </c>
      <c r="C68" s="1009"/>
      <c r="D68" s="1009"/>
      <c r="E68" s="1009"/>
      <c r="F68" s="1009"/>
      <c r="G68" s="1009"/>
      <c r="H68" s="1009"/>
      <c r="I68" s="1009"/>
      <c r="J68" s="1009"/>
      <c r="K68" s="1009"/>
      <c r="L68" s="1009"/>
      <c r="M68" s="1009"/>
      <c r="N68" s="1009"/>
      <c r="O68" s="1009"/>
      <c r="P68" s="1010"/>
      <c r="Q68" s="1011">
        <v>91</v>
      </c>
      <c r="R68" s="980"/>
      <c r="S68" s="980"/>
      <c r="T68" s="980"/>
      <c r="U68" s="980"/>
      <c r="V68" s="980">
        <v>89</v>
      </c>
      <c r="W68" s="980"/>
      <c r="X68" s="980"/>
      <c r="Y68" s="980"/>
      <c r="Z68" s="980"/>
      <c r="AA68" s="1012">
        <f>Q68-V68</f>
        <v>2</v>
      </c>
      <c r="AB68" s="1012"/>
      <c r="AC68" s="1012"/>
      <c r="AD68" s="1012"/>
      <c r="AE68" s="1013"/>
      <c r="AF68" s="980">
        <v>2</v>
      </c>
      <c r="AG68" s="980"/>
      <c r="AH68" s="980"/>
      <c r="AI68" s="980"/>
      <c r="AJ68" s="980"/>
      <c r="AK68" s="980" t="s">
        <v>535</v>
      </c>
      <c r="AL68" s="980"/>
      <c r="AM68" s="980"/>
      <c r="AN68" s="980"/>
      <c r="AO68" s="980"/>
      <c r="AP68" s="980">
        <v>16</v>
      </c>
      <c r="AQ68" s="980"/>
      <c r="AR68" s="980"/>
      <c r="AS68" s="980"/>
      <c r="AT68" s="980"/>
      <c r="AU68" s="980">
        <v>3</v>
      </c>
      <c r="AV68" s="980"/>
      <c r="AW68" s="980"/>
      <c r="AX68" s="980"/>
      <c r="AY68" s="980"/>
      <c r="AZ68" s="987"/>
      <c r="BA68" s="987"/>
      <c r="BB68" s="987"/>
      <c r="BC68" s="987"/>
      <c r="BD68" s="98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540</v>
      </c>
      <c r="C69" s="969"/>
      <c r="D69" s="969"/>
      <c r="E69" s="969"/>
      <c r="F69" s="969"/>
      <c r="G69" s="969"/>
      <c r="H69" s="969"/>
      <c r="I69" s="969"/>
      <c r="J69" s="969"/>
      <c r="K69" s="969"/>
      <c r="L69" s="969"/>
      <c r="M69" s="969"/>
      <c r="N69" s="969"/>
      <c r="O69" s="969"/>
      <c r="P69" s="970"/>
      <c r="Q69" s="971">
        <v>118</v>
      </c>
      <c r="R69" s="965"/>
      <c r="S69" s="965"/>
      <c r="T69" s="965"/>
      <c r="U69" s="965"/>
      <c r="V69" s="965">
        <v>115</v>
      </c>
      <c r="W69" s="965"/>
      <c r="X69" s="965"/>
      <c r="Y69" s="965"/>
      <c r="Z69" s="965"/>
      <c r="AA69" s="979">
        <f>Q69-V69</f>
        <v>3</v>
      </c>
      <c r="AB69" s="979"/>
      <c r="AC69" s="979"/>
      <c r="AD69" s="979"/>
      <c r="AE69" s="976"/>
      <c r="AF69" s="965">
        <v>3</v>
      </c>
      <c r="AG69" s="965"/>
      <c r="AH69" s="965"/>
      <c r="AI69" s="965"/>
      <c r="AJ69" s="965"/>
      <c r="AK69" s="965">
        <v>19</v>
      </c>
      <c r="AL69" s="965"/>
      <c r="AM69" s="965"/>
      <c r="AN69" s="965"/>
      <c r="AO69" s="965"/>
      <c r="AP69" s="965" t="s">
        <v>535</v>
      </c>
      <c r="AQ69" s="965"/>
      <c r="AR69" s="965"/>
      <c r="AS69" s="965"/>
      <c r="AT69" s="965"/>
      <c r="AU69" s="965" t="s">
        <v>535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541</v>
      </c>
      <c r="C70" s="969"/>
      <c r="D70" s="969"/>
      <c r="E70" s="969"/>
      <c r="F70" s="969"/>
      <c r="G70" s="969"/>
      <c r="H70" s="969"/>
      <c r="I70" s="969"/>
      <c r="J70" s="969"/>
      <c r="K70" s="969"/>
      <c r="L70" s="969"/>
      <c r="M70" s="969"/>
      <c r="N70" s="969"/>
      <c r="O70" s="969"/>
      <c r="P70" s="970"/>
      <c r="Q70" s="971">
        <v>394</v>
      </c>
      <c r="R70" s="965"/>
      <c r="S70" s="965"/>
      <c r="T70" s="965"/>
      <c r="U70" s="965"/>
      <c r="V70" s="965">
        <v>346</v>
      </c>
      <c r="W70" s="965"/>
      <c r="X70" s="965"/>
      <c r="Y70" s="965"/>
      <c r="Z70" s="965"/>
      <c r="AA70" s="979">
        <v>49</v>
      </c>
      <c r="AB70" s="979"/>
      <c r="AC70" s="979"/>
      <c r="AD70" s="979"/>
      <c r="AE70" s="976"/>
      <c r="AF70" s="965">
        <v>49</v>
      </c>
      <c r="AG70" s="965"/>
      <c r="AH70" s="965"/>
      <c r="AI70" s="965"/>
      <c r="AJ70" s="965"/>
      <c r="AK70" s="965">
        <v>14</v>
      </c>
      <c r="AL70" s="965"/>
      <c r="AM70" s="965"/>
      <c r="AN70" s="965"/>
      <c r="AO70" s="965"/>
      <c r="AP70" s="965" t="s">
        <v>535</v>
      </c>
      <c r="AQ70" s="965"/>
      <c r="AR70" s="965"/>
      <c r="AS70" s="965"/>
      <c r="AT70" s="965"/>
      <c r="AU70" s="965" t="s">
        <v>535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542</v>
      </c>
      <c r="C71" s="969"/>
      <c r="D71" s="969"/>
      <c r="E71" s="969"/>
      <c r="F71" s="969"/>
      <c r="G71" s="969"/>
      <c r="H71" s="969"/>
      <c r="I71" s="969"/>
      <c r="J71" s="969"/>
      <c r="K71" s="969"/>
      <c r="L71" s="969"/>
      <c r="M71" s="969"/>
      <c r="N71" s="969"/>
      <c r="O71" s="969"/>
      <c r="P71" s="970"/>
      <c r="Q71" s="971">
        <v>309</v>
      </c>
      <c r="R71" s="965"/>
      <c r="S71" s="965"/>
      <c r="T71" s="965"/>
      <c r="U71" s="965"/>
      <c r="V71" s="965">
        <v>302</v>
      </c>
      <c r="W71" s="965"/>
      <c r="X71" s="965"/>
      <c r="Y71" s="965"/>
      <c r="Z71" s="965"/>
      <c r="AA71" s="979">
        <f t="shared" ref="AA71:AA76" si="1">Q71-V71</f>
        <v>7</v>
      </c>
      <c r="AB71" s="979"/>
      <c r="AC71" s="979"/>
      <c r="AD71" s="979"/>
      <c r="AE71" s="976"/>
      <c r="AF71" s="965">
        <v>7</v>
      </c>
      <c r="AG71" s="965"/>
      <c r="AH71" s="965"/>
      <c r="AI71" s="965"/>
      <c r="AJ71" s="965"/>
      <c r="AK71" s="965" t="s">
        <v>535</v>
      </c>
      <c r="AL71" s="965"/>
      <c r="AM71" s="965"/>
      <c r="AN71" s="965"/>
      <c r="AO71" s="965"/>
      <c r="AP71" s="965" t="s">
        <v>535</v>
      </c>
      <c r="AQ71" s="965"/>
      <c r="AR71" s="965"/>
      <c r="AS71" s="965"/>
      <c r="AT71" s="965"/>
      <c r="AU71" s="965" t="s">
        <v>535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543</v>
      </c>
      <c r="C72" s="969"/>
      <c r="D72" s="969"/>
      <c r="E72" s="969"/>
      <c r="F72" s="969"/>
      <c r="G72" s="969"/>
      <c r="H72" s="969"/>
      <c r="I72" s="969"/>
      <c r="J72" s="969"/>
      <c r="K72" s="969"/>
      <c r="L72" s="969"/>
      <c r="M72" s="969"/>
      <c r="N72" s="969"/>
      <c r="O72" s="969"/>
      <c r="P72" s="970"/>
      <c r="Q72" s="971">
        <v>2697</v>
      </c>
      <c r="R72" s="965"/>
      <c r="S72" s="965"/>
      <c r="T72" s="965"/>
      <c r="U72" s="965"/>
      <c r="V72" s="965">
        <v>2678</v>
      </c>
      <c r="W72" s="965"/>
      <c r="X72" s="965"/>
      <c r="Y72" s="965"/>
      <c r="Z72" s="965"/>
      <c r="AA72" s="979">
        <f t="shared" si="1"/>
        <v>19</v>
      </c>
      <c r="AB72" s="979"/>
      <c r="AC72" s="979"/>
      <c r="AD72" s="979"/>
      <c r="AE72" s="976"/>
      <c r="AF72" s="965">
        <v>19</v>
      </c>
      <c r="AG72" s="965"/>
      <c r="AH72" s="965"/>
      <c r="AI72" s="965"/>
      <c r="AJ72" s="965"/>
      <c r="AK72" s="965" t="s">
        <v>535</v>
      </c>
      <c r="AL72" s="965"/>
      <c r="AM72" s="965"/>
      <c r="AN72" s="965"/>
      <c r="AO72" s="965"/>
      <c r="AP72" s="965">
        <v>437</v>
      </c>
      <c r="AQ72" s="965"/>
      <c r="AR72" s="965"/>
      <c r="AS72" s="965"/>
      <c r="AT72" s="965"/>
      <c r="AU72" s="965">
        <v>363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544</v>
      </c>
      <c r="C73" s="969"/>
      <c r="D73" s="969"/>
      <c r="E73" s="969"/>
      <c r="F73" s="969"/>
      <c r="G73" s="969"/>
      <c r="H73" s="969"/>
      <c r="I73" s="969"/>
      <c r="J73" s="969"/>
      <c r="K73" s="969"/>
      <c r="L73" s="969"/>
      <c r="M73" s="969"/>
      <c r="N73" s="969"/>
      <c r="O73" s="969"/>
      <c r="P73" s="970"/>
      <c r="Q73" s="971">
        <v>416</v>
      </c>
      <c r="R73" s="965"/>
      <c r="S73" s="965"/>
      <c r="T73" s="965"/>
      <c r="U73" s="965"/>
      <c r="V73" s="965">
        <v>383</v>
      </c>
      <c r="W73" s="965"/>
      <c r="X73" s="965"/>
      <c r="Y73" s="965"/>
      <c r="Z73" s="965"/>
      <c r="AA73" s="979">
        <f t="shared" si="1"/>
        <v>33</v>
      </c>
      <c r="AB73" s="979"/>
      <c r="AC73" s="979"/>
      <c r="AD73" s="979"/>
      <c r="AE73" s="976"/>
      <c r="AF73" s="965">
        <v>300</v>
      </c>
      <c r="AG73" s="965"/>
      <c r="AH73" s="965"/>
      <c r="AI73" s="965"/>
      <c r="AJ73" s="965"/>
      <c r="AK73" s="965" t="s">
        <v>535</v>
      </c>
      <c r="AL73" s="965"/>
      <c r="AM73" s="965"/>
      <c r="AN73" s="965"/>
      <c r="AO73" s="965"/>
      <c r="AP73" s="965" t="s">
        <v>535</v>
      </c>
      <c r="AQ73" s="965"/>
      <c r="AR73" s="965"/>
      <c r="AS73" s="965"/>
      <c r="AT73" s="965"/>
      <c r="AU73" s="965" t="s">
        <v>535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545</v>
      </c>
      <c r="C74" s="969"/>
      <c r="D74" s="969"/>
      <c r="E74" s="969"/>
      <c r="F74" s="969"/>
      <c r="G74" s="969"/>
      <c r="H74" s="969"/>
      <c r="I74" s="969"/>
      <c r="J74" s="969"/>
      <c r="K74" s="969"/>
      <c r="L74" s="969"/>
      <c r="M74" s="969"/>
      <c r="N74" s="969"/>
      <c r="O74" s="969"/>
      <c r="P74" s="970"/>
      <c r="Q74" s="971">
        <v>278</v>
      </c>
      <c r="R74" s="965"/>
      <c r="S74" s="965"/>
      <c r="T74" s="965"/>
      <c r="U74" s="965"/>
      <c r="V74" s="965">
        <v>268</v>
      </c>
      <c r="W74" s="965"/>
      <c r="X74" s="965"/>
      <c r="Y74" s="965"/>
      <c r="Z74" s="965"/>
      <c r="AA74" s="979">
        <f t="shared" si="1"/>
        <v>10</v>
      </c>
      <c r="AB74" s="979"/>
      <c r="AC74" s="979"/>
      <c r="AD74" s="979"/>
      <c r="AE74" s="976"/>
      <c r="AF74" s="965">
        <v>10</v>
      </c>
      <c r="AG74" s="965"/>
      <c r="AH74" s="965"/>
      <c r="AI74" s="965"/>
      <c r="AJ74" s="965"/>
      <c r="AK74" s="965">
        <v>79</v>
      </c>
      <c r="AL74" s="965"/>
      <c r="AM74" s="965"/>
      <c r="AN74" s="965"/>
      <c r="AO74" s="965"/>
      <c r="AP74" s="965" t="s">
        <v>535</v>
      </c>
      <c r="AQ74" s="965"/>
      <c r="AR74" s="965"/>
      <c r="AS74" s="965"/>
      <c r="AT74" s="965"/>
      <c r="AU74" s="965" t="s">
        <v>535</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546</v>
      </c>
      <c r="C75" s="969"/>
      <c r="D75" s="969"/>
      <c r="E75" s="969"/>
      <c r="F75" s="969"/>
      <c r="G75" s="969"/>
      <c r="H75" s="969"/>
      <c r="I75" s="969"/>
      <c r="J75" s="969"/>
      <c r="K75" s="969"/>
      <c r="L75" s="969"/>
      <c r="M75" s="969"/>
      <c r="N75" s="969"/>
      <c r="O75" s="969"/>
      <c r="P75" s="970"/>
      <c r="Q75" s="972">
        <v>169</v>
      </c>
      <c r="R75" s="973"/>
      <c r="S75" s="973"/>
      <c r="T75" s="973"/>
      <c r="U75" s="974"/>
      <c r="V75" s="975">
        <v>168</v>
      </c>
      <c r="W75" s="973"/>
      <c r="X75" s="973"/>
      <c r="Y75" s="973"/>
      <c r="Z75" s="974"/>
      <c r="AA75" s="979">
        <f t="shared" si="1"/>
        <v>1</v>
      </c>
      <c r="AB75" s="979"/>
      <c r="AC75" s="979"/>
      <c r="AD75" s="979"/>
      <c r="AE75" s="976"/>
      <c r="AF75" s="975">
        <v>1</v>
      </c>
      <c r="AG75" s="973"/>
      <c r="AH75" s="973"/>
      <c r="AI75" s="973"/>
      <c r="AJ75" s="974"/>
      <c r="AK75" s="975" t="s">
        <v>535</v>
      </c>
      <c r="AL75" s="973"/>
      <c r="AM75" s="973"/>
      <c r="AN75" s="973"/>
      <c r="AO75" s="974"/>
      <c r="AP75" s="975" t="s">
        <v>535</v>
      </c>
      <c r="AQ75" s="973"/>
      <c r="AR75" s="973"/>
      <c r="AS75" s="973"/>
      <c r="AT75" s="974"/>
      <c r="AU75" s="975" t="s">
        <v>535</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547</v>
      </c>
      <c r="C76" s="969"/>
      <c r="D76" s="969"/>
      <c r="E76" s="969"/>
      <c r="F76" s="969"/>
      <c r="G76" s="969"/>
      <c r="H76" s="969"/>
      <c r="I76" s="969"/>
      <c r="J76" s="969"/>
      <c r="K76" s="969"/>
      <c r="L76" s="969"/>
      <c r="M76" s="969"/>
      <c r="N76" s="969"/>
      <c r="O76" s="969"/>
      <c r="P76" s="970"/>
      <c r="Q76" s="972">
        <v>5</v>
      </c>
      <c r="R76" s="973"/>
      <c r="S76" s="973"/>
      <c r="T76" s="973"/>
      <c r="U76" s="974"/>
      <c r="V76" s="975">
        <v>2</v>
      </c>
      <c r="W76" s="973"/>
      <c r="X76" s="973"/>
      <c r="Y76" s="973"/>
      <c r="Z76" s="974"/>
      <c r="AA76" s="979">
        <f t="shared" si="1"/>
        <v>3</v>
      </c>
      <c r="AB76" s="979"/>
      <c r="AC76" s="979"/>
      <c r="AD76" s="979"/>
      <c r="AE76" s="976"/>
      <c r="AF76" s="975">
        <v>3</v>
      </c>
      <c r="AG76" s="973"/>
      <c r="AH76" s="973"/>
      <c r="AI76" s="973"/>
      <c r="AJ76" s="974"/>
      <c r="AK76" s="975" t="s">
        <v>535</v>
      </c>
      <c r="AL76" s="973"/>
      <c r="AM76" s="973"/>
      <c r="AN76" s="973"/>
      <c r="AO76" s="974"/>
      <c r="AP76" s="975" t="s">
        <v>535</v>
      </c>
      <c r="AQ76" s="973"/>
      <c r="AR76" s="973"/>
      <c r="AS76" s="973"/>
      <c r="AT76" s="974"/>
      <c r="AU76" s="975" t="s">
        <v>535</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548</v>
      </c>
      <c r="C77" s="969"/>
      <c r="D77" s="969"/>
      <c r="E77" s="969"/>
      <c r="F77" s="969"/>
      <c r="G77" s="969"/>
      <c r="H77" s="969"/>
      <c r="I77" s="969"/>
      <c r="J77" s="969"/>
      <c r="K77" s="969"/>
      <c r="L77" s="969"/>
      <c r="M77" s="969"/>
      <c r="N77" s="969"/>
      <c r="O77" s="969"/>
      <c r="P77" s="970"/>
      <c r="Q77" s="972">
        <v>1000</v>
      </c>
      <c r="R77" s="973"/>
      <c r="S77" s="973"/>
      <c r="T77" s="973"/>
      <c r="U77" s="974"/>
      <c r="V77" s="975">
        <v>1000</v>
      </c>
      <c r="W77" s="973"/>
      <c r="X77" s="973"/>
      <c r="Y77" s="973"/>
      <c r="Z77" s="974"/>
      <c r="AA77" s="979">
        <f>Q77-V77</f>
        <v>0</v>
      </c>
      <c r="AB77" s="979"/>
      <c r="AC77" s="979"/>
      <c r="AD77" s="979"/>
      <c r="AE77" s="976"/>
      <c r="AF77" s="975">
        <v>0</v>
      </c>
      <c r="AG77" s="973"/>
      <c r="AH77" s="973"/>
      <c r="AI77" s="973"/>
      <c r="AJ77" s="974"/>
      <c r="AK77" s="975" t="s">
        <v>535</v>
      </c>
      <c r="AL77" s="973"/>
      <c r="AM77" s="973"/>
      <c r="AN77" s="973"/>
      <c r="AO77" s="974"/>
      <c r="AP77" s="975">
        <v>1000</v>
      </c>
      <c r="AQ77" s="973"/>
      <c r="AR77" s="973"/>
      <c r="AS77" s="973"/>
      <c r="AT77" s="974"/>
      <c r="AU77" s="975">
        <v>145</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549</v>
      </c>
      <c r="C78" s="969"/>
      <c r="D78" s="969"/>
      <c r="E78" s="969"/>
      <c r="F78" s="969"/>
      <c r="G78" s="969"/>
      <c r="H78" s="969"/>
      <c r="I78" s="969"/>
      <c r="J78" s="969"/>
      <c r="K78" s="969"/>
      <c r="L78" s="969"/>
      <c r="M78" s="969"/>
      <c r="N78" s="969"/>
      <c r="O78" s="969"/>
      <c r="P78" s="970"/>
      <c r="Q78" s="972">
        <v>912</v>
      </c>
      <c r="R78" s="973"/>
      <c r="S78" s="973"/>
      <c r="T78" s="973"/>
      <c r="U78" s="974"/>
      <c r="V78" s="975">
        <v>880</v>
      </c>
      <c r="W78" s="973"/>
      <c r="X78" s="973"/>
      <c r="Y78" s="973"/>
      <c r="Z78" s="974"/>
      <c r="AA78" s="979">
        <v>33</v>
      </c>
      <c r="AB78" s="979"/>
      <c r="AC78" s="979"/>
      <c r="AD78" s="979"/>
      <c r="AE78" s="976"/>
      <c r="AF78" s="975">
        <v>33</v>
      </c>
      <c r="AG78" s="973"/>
      <c r="AH78" s="973"/>
      <c r="AI78" s="973"/>
      <c r="AJ78" s="974"/>
      <c r="AK78" s="975">
        <v>34</v>
      </c>
      <c r="AL78" s="973"/>
      <c r="AM78" s="973"/>
      <c r="AN78" s="973"/>
      <c r="AO78" s="974"/>
      <c r="AP78" s="965">
        <v>623</v>
      </c>
      <c r="AQ78" s="965"/>
      <c r="AR78" s="965"/>
      <c r="AS78" s="965"/>
      <c r="AT78" s="965"/>
      <c r="AU78" s="965">
        <v>179</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550</v>
      </c>
      <c r="C79" s="969"/>
      <c r="D79" s="969"/>
      <c r="E79" s="969"/>
      <c r="F79" s="969"/>
      <c r="G79" s="969"/>
      <c r="H79" s="969"/>
      <c r="I79" s="969"/>
      <c r="J79" s="969"/>
      <c r="K79" s="969"/>
      <c r="L79" s="969"/>
      <c r="M79" s="969"/>
      <c r="N79" s="969"/>
      <c r="O79" s="969"/>
      <c r="P79" s="970"/>
      <c r="Q79" s="972">
        <v>291</v>
      </c>
      <c r="R79" s="973"/>
      <c r="S79" s="973"/>
      <c r="T79" s="973"/>
      <c r="U79" s="974"/>
      <c r="V79" s="975">
        <v>161</v>
      </c>
      <c r="W79" s="973"/>
      <c r="X79" s="973"/>
      <c r="Y79" s="973"/>
      <c r="Z79" s="974"/>
      <c r="AA79" s="976">
        <f>Q79-V79</f>
        <v>130</v>
      </c>
      <c r="AB79" s="977"/>
      <c r="AC79" s="977"/>
      <c r="AD79" s="977"/>
      <c r="AE79" s="978"/>
      <c r="AF79" s="975">
        <v>130</v>
      </c>
      <c r="AG79" s="973"/>
      <c r="AH79" s="973"/>
      <c r="AI79" s="973"/>
      <c r="AJ79" s="974"/>
      <c r="AK79" s="975" t="s">
        <v>535</v>
      </c>
      <c r="AL79" s="973"/>
      <c r="AM79" s="973"/>
      <c r="AN79" s="973"/>
      <c r="AO79" s="974"/>
      <c r="AP79" s="965" t="s">
        <v>535</v>
      </c>
      <c r="AQ79" s="965"/>
      <c r="AR79" s="965"/>
      <c r="AS79" s="965"/>
      <c r="AT79" s="965"/>
      <c r="AU79" s="965" t="s">
        <v>535</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551</v>
      </c>
      <c r="C80" s="969"/>
      <c r="D80" s="969"/>
      <c r="E80" s="969"/>
      <c r="F80" s="969"/>
      <c r="G80" s="969"/>
      <c r="H80" s="969"/>
      <c r="I80" s="969"/>
      <c r="J80" s="969"/>
      <c r="K80" s="969"/>
      <c r="L80" s="969"/>
      <c r="M80" s="969"/>
      <c r="N80" s="969"/>
      <c r="O80" s="969"/>
      <c r="P80" s="970"/>
      <c r="Q80" s="972">
        <v>160</v>
      </c>
      <c r="R80" s="973"/>
      <c r="S80" s="973"/>
      <c r="T80" s="973"/>
      <c r="U80" s="974"/>
      <c r="V80" s="975">
        <v>159</v>
      </c>
      <c r="W80" s="973"/>
      <c r="X80" s="973"/>
      <c r="Y80" s="973"/>
      <c r="Z80" s="974"/>
      <c r="AA80" s="976">
        <f>Q80-V80</f>
        <v>1</v>
      </c>
      <c r="AB80" s="977"/>
      <c r="AC80" s="977"/>
      <c r="AD80" s="977"/>
      <c r="AE80" s="978"/>
      <c r="AF80" s="975">
        <v>1</v>
      </c>
      <c r="AG80" s="973"/>
      <c r="AH80" s="973"/>
      <c r="AI80" s="973"/>
      <c r="AJ80" s="974"/>
      <c r="AK80" s="975">
        <v>10</v>
      </c>
      <c r="AL80" s="973"/>
      <c r="AM80" s="973"/>
      <c r="AN80" s="973"/>
      <c r="AO80" s="974"/>
      <c r="AP80" s="965" t="s">
        <v>535</v>
      </c>
      <c r="AQ80" s="965"/>
      <c r="AR80" s="965"/>
      <c r="AS80" s="965"/>
      <c r="AT80" s="965"/>
      <c r="AU80" s="965" t="s">
        <v>535</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552</v>
      </c>
      <c r="C81" s="969"/>
      <c r="D81" s="969"/>
      <c r="E81" s="969"/>
      <c r="F81" s="969"/>
      <c r="G81" s="969"/>
      <c r="H81" s="969"/>
      <c r="I81" s="969"/>
      <c r="J81" s="969"/>
      <c r="K81" s="969"/>
      <c r="L81" s="969"/>
      <c r="M81" s="969"/>
      <c r="N81" s="969"/>
      <c r="O81" s="969"/>
      <c r="P81" s="970"/>
      <c r="Q81" s="972">
        <v>190947</v>
      </c>
      <c r="R81" s="973"/>
      <c r="S81" s="973"/>
      <c r="T81" s="973"/>
      <c r="U81" s="974"/>
      <c r="V81" s="975">
        <v>184370</v>
      </c>
      <c r="W81" s="973"/>
      <c r="X81" s="973"/>
      <c r="Y81" s="973"/>
      <c r="Z81" s="974"/>
      <c r="AA81" s="976">
        <f>Q81-V81</f>
        <v>6577</v>
      </c>
      <c r="AB81" s="977"/>
      <c r="AC81" s="977"/>
      <c r="AD81" s="977"/>
      <c r="AE81" s="978"/>
      <c r="AF81" s="975">
        <v>6577</v>
      </c>
      <c r="AG81" s="973"/>
      <c r="AH81" s="973"/>
      <c r="AI81" s="973"/>
      <c r="AJ81" s="974"/>
      <c r="AK81" s="975">
        <v>1453</v>
      </c>
      <c r="AL81" s="973"/>
      <c r="AM81" s="973"/>
      <c r="AN81" s="973"/>
      <c r="AO81" s="974"/>
      <c r="AP81" s="965" t="s">
        <v>535</v>
      </c>
      <c r="AQ81" s="965"/>
      <c r="AR81" s="965"/>
      <c r="AS81" s="965"/>
      <c r="AT81" s="965"/>
      <c r="AU81" s="965" t="s">
        <v>535</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AF68+AF69+AF70+AF71+AF72+AF73+AF74+AF75+AF76+AF77+AF78+AF79+AF80+AF81</f>
        <v>7135</v>
      </c>
      <c r="AG88" s="953"/>
      <c r="AH88" s="953"/>
      <c r="AI88" s="953"/>
      <c r="AJ88" s="953"/>
      <c r="AK88" s="957"/>
      <c r="AL88" s="957"/>
      <c r="AM88" s="957"/>
      <c r="AN88" s="957"/>
      <c r="AO88" s="957"/>
      <c r="AP88" s="953">
        <f>AP68+AP72+AP77+AP78</f>
        <v>2076</v>
      </c>
      <c r="AQ88" s="953"/>
      <c r="AR88" s="953"/>
      <c r="AS88" s="953"/>
      <c r="AT88" s="953"/>
      <c r="AU88" s="953">
        <f>AU68+AU72+AU77+AU78</f>
        <v>690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CR7+CR8+CR9+CR10+CR11+CR12</f>
        <v>357</v>
      </c>
      <c r="CS102" s="945"/>
      <c r="CT102" s="945"/>
      <c r="CU102" s="945"/>
      <c r="CV102" s="946"/>
      <c r="CW102" s="944">
        <f>CW7+CW8</f>
        <v>49</v>
      </c>
      <c r="CX102" s="945"/>
      <c r="CY102" s="945"/>
      <c r="CZ102" s="945"/>
      <c r="DA102" s="946"/>
      <c r="DB102" s="944">
        <f>DB10</f>
        <v>1544</v>
      </c>
      <c r="DC102" s="945"/>
      <c r="DD102" s="945"/>
      <c r="DE102" s="945"/>
      <c r="DF102" s="946"/>
      <c r="DG102" s="944" t="s">
        <v>536</v>
      </c>
      <c r="DH102" s="945"/>
      <c r="DI102" s="945"/>
      <c r="DJ102" s="945"/>
      <c r="DK102" s="946"/>
      <c r="DL102" s="944" t="s">
        <v>536</v>
      </c>
      <c r="DM102" s="945"/>
      <c r="DN102" s="945"/>
      <c r="DO102" s="945"/>
      <c r="DP102" s="946"/>
      <c r="DQ102" s="944" t="s">
        <v>536</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6" t="s">
        <v>403</v>
      </c>
      <c r="B109" s="887"/>
      <c r="C109" s="887"/>
      <c r="D109" s="887"/>
      <c r="E109" s="887"/>
      <c r="F109" s="887"/>
      <c r="G109" s="887"/>
      <c r="H109" s="887"/>
      <c r="I109" s="887"/>
      <c r="J109" s="887"/>
      <c r="K109" s="887"/>
      <c r="L109" s="887"/>
      <c r="M109" s="887"/>
      <c r="N109" s="887"/>
      <c r="O109" s="887"/>
      <c r="P109" s="887"/>
      <c r="Q109" s="887"/>
      <c r="R109" s="887"/>
      <c r="S109" s="887"/>
      <c r="T109" s="887"/>
      <c r="U109" s="887"/>
      <c r="V109" s="887"/>
      <c r="W109" s="887"/>
      <c r="X109" s="887"/>
      <c r="Y109" s="887"/>
      <c r="Z109" s="888"/>
      <c r="AA109" s="889" t="s">
        <v>404</v>
      </c>
      <c r="AB109" s="887"/>
      <c r="AC109" s="887"/>
      <c r="AD109" s="887"/>
      <c r="AE109" s="888"/>
      <c r="AF109" s="889" t="s">
        <v>287</v>
      </c>
      <c r="AG109" s="887"/>
      <c r="AH109" s="887"/>
      <c r="AI109" s="887"/>
      <c r="AJ109" s="888"/>
      <c r="AK109" s="889" t="s">
        <v>286</v>
      </c>
      <c r="AL109" s="887"/>
      <c r="AM109" s="887"/>
      <c r="AN109" s="887"/>
      <c r="AO109" s="888"/>
      <c r="AP109" s="889" t="s">
        <v>405</v>
      </c>
      <c r="AQ109" s="887"/>
      <c r="AR109" s="887"/>
      <c r="AS109" s="887"/>
      <c r="AT109" s="917"/>
      <c r="AU109" s="886" t="s">
        <v>403</v>
      </c>
      <c r="AV109" s="887"/>
      <c r="AW109" s="887"/>
      <c r="AX109" s="887"/>
      <c r="AY109" s="887"/>
      <c r="AZ109" s="887"/>
      <c r="BA109" s="887"/>
      <c r="BB109" s="887"/>
      <c r="BC109" s="887"/>
      <c r="BD109" s="887"/>
      <c r="BE109" s="887"/>
      <c r="BF109" s="887"/>
      <c r="BG109" s="887"/>
      <c r="BH109" s="887"/>
      <c r="BI109" s="887"/>
      <c r="BJ109" s="887"/>
      <c r="BK109" s="887"/>
      <c r="BL109" s="887"/>
      <c r="BM109" s="887"/>
      <c r="BN109" s="887"/>
      <c r="BO109" s="887"/>
      <c r="BP109" s="888"/>
      <c r="BQ109" s="889" t="s">
        <v>404</v>
      </c>
      <c r="BR109" s="887"/>
      <c r="BS109" s="887"/>
      <c r="BT109" s="887"/>
      <c r="BU109" s="888"/>
      <c r="BV109" s="889" t="s">
        <v>287</v>
      </c>
      <c r="BW109" s="887"/>
      <c r="BX109" s="887"/>
      <c r="BY109" s="887"/>
      <c r="BZ109" s="888"/>
      <c r="CA109" s="889" t="s">
        <v>286</v>
      </c>
      <c r="CB109" s="887"/>
      <c r="CC109" s="887"/>
      <c r="CD109" s="887"/>
      <c r="CE109" s="888"/>
      <c r="CF109" s="926" t="s">
        <v>405</v>
      </c>
      <c r="CG109" s="926"/>
      <c r="CH109" s="926"/>
      <c r="CI109" s="926"/>
      <c r="CJ109" s="926"/>
      <c r="CK109" s="889" t="s">
        <v>406</v>
      </c>
      <c r="CL109" s="887"/>
      <c r="CM109" s="887"/>
      <c r="CN109" s="887"/>
      <c r="CO109" s="887"/>
      <c r="CP109" s="887"/>
      <c r="CQ109" s="887"/>
      <c r="CR109" s="887"/>
      <c r="CS109" s="887"/>
      <c r="CT109" s="887"/>
      <c r="CU109" s="887"/>
      <c r="CV109" s="887"/>
      <c r="CW109" s="887"/>
      <c r="CX109" s="887"/>
      <c r="CY109" s="887"/>
      <c r="CZ109" s="887"/>
      <c r="DA109" s="887"/>
      <c r="DB109" s="887"/>
      <c r="DC109" s="887"/>
      <c r="DD109" s="887"/>
      <c r="DE109" s="887"/>
      <c r="DF109" s="888"/>
      <c r="DG109" s="889" t="s">
        <v>404</v>
      </c>
      <c r="DH109" s="887"/>
      <c r="DI109" s="887"/>
      <c r="DJ109" s="887"/>
      <c r="DK109" s="888"/>
      <c r="DL109" s="889" t="s">
        <v>287</v>
      </c>
      <c r="DM109" s="887"/>
      <c r="DN109" s="887"/>
      <c r="DO109" s="887"/>
      <c r="DP109" s="888"/>
      <c r="DQ109" s="889" t="s">
        <v>286</v>
      </c>
      <c r="DR109" s="887"/>
      <c r="DS109" s="887"/>
      <c r="DT109" s="887"/>
      <c r="DU109" s="888"/>
      <c r="DV109" s="889" t="s">
        <v>405</v>
      </c>
      <c r="DW109" s="887"/>
      <c r="DX109" s="887"/>
      <c r="DY109" s="887"/>
      <c r="DZ109" s="917"/>
    </row>
    <row r="110" spans="1:131" s="197" customFormat="1" ht="26.25" customHeight="1">
      <c r="A110" s="814" t="s">
        <v>407</v>
      </c>
      <c r="B110" s="815"/>
      <c r="C110" s="815"/>
      <c r="D110" s="815"/>
      <c r="E110" s="815"/>
      <c r="F110" s="815"/>
      <c r="G110" s="815"/>
      <c r="H110" s="815"/>
      <c r="I110" s="815"/>
      <c r="J110" s="815"/>
      <c r="K110" s="815"/>
      <c r="L110" s="815"/>
      <c r="M110" s="815"/>
      <c r="N110" s="815"/>
      <c r="O110" s="815"/>
      <c r="P110" s="815"/>
      <c r="Q110" s="815"/>
      <c r="R110" s="815"/>
      <c r="S110" s="815"/>
      <c r="T110" s="815"/>
      <c r="U110" s="815"/>
      <c r="V110" s="815"/>
      <c r="W110" s="815"/>
      <c r="X110" s="815"/>
      <c r="Y110" s="815"/>
      <c r="Z110" s="816"/>
      <c r="AA110" s="853">
        <v>6296237</v>
      </c>
      <c r="AB110" s="854"/>
      <c r="AC110" s="854"/>
      <c r="AD110" s="854"/>
      <c r="AE110" s="855"/>
      <c r="AF110" s="856">
        <v>6099172</v>
      </c>
      <c r="AG110" s="854"/>
      <c r="AH110" s="854"/>
      <c r="AI110" s="854"/>
      <c r="AJ110" s="855"/>
      <c r="AK110" s="856">
        <v>5734126</v>
      </c>
      <c r="AL110" s="854"/>
      <c r="AM110" s="854"/>
      <c r="AN110" s="854"/>
      <c r="AO110" s="855"/>
      <c r="AP110" s="880">
        <v>16.600000000000001</v>
      </c>
      <c r="AQ110" s="881"/>
      <c r="AR110" s="881"/>
      <c r="AS110" s="881"/>
      <c r="AT110" s="882"/>
      <c r="AU110" s="918" t="s">
        <v>61</v>
      </c>
      <c r="AV110" s="919"/>
      <c r="AW110" s="919"/>
      <c r="AX110" s="919"/>
      <c r="AY110" s="920"/>
      <c r="AZ110" s="843" t="s">
        <v>408</v>
      </c>
      <c r="BA110" s="815"/>
      <c r="BB110" s="815"/>
      <c r="BC110" s="815"/>
      <c r="BD110" s="815"/>
      <c r="BE110" s="815"/>
      <c r="BF110" s="815"/>
      <c r="BG110" s="815"/>
      <c r="BH110" s="815"/>
      <c r="BI110" s="815"/>
      <c r="BJ110" s="815"/>
      <c r="BK110" s="815"/>
      <c r="BL110" s="815"/>
      <c r="BM110" s="815"/>
      <c r="BN110" s="815"/>
      <c r="BO110" s="815"/>
      <c r="BP110" s="816"/>
      <c r="BQ110" s="835">
        <v>52978120</v>
      </c>
      <c r="BR110" s="836"/>
      <c r="BS110" s="836"/>
      <c r="BT110" s="836"/>
      <c r="BU110" s="836"/>
      <c r="BV110" s="836">
        <v>50234256</v>
      </c>
      <c r="BW110" s="836"/>
      <c r="BX110" s="836"/>
      <c r="BY110" s="836"/>
      <c r="BZ110" s="836"/>
      <c r="CA110" s="836">
        <v>47834606</v>
      </c>
      <c r="CB110" s="836"/>
      <c r="CC110" s="836"/>
      <c r="CD110" s="836"/>
      <c r="CE110" s="836"/>
      <c r="CF110" s="883">
        <v>138.9</v>
      </c>
      <c r="CG110" s="884"/>
      <c r="CH110" s="884"/>
      <c r="CI110" s="884"/>
      <c r="CJ110" s="884"/>
      <c r="CK110" s="914" t="s">
        <v>409</v>
      </c>
      <c r="CL110" s="788"/>
      <c r="CM110" s="850" t="s">
        <v>410</v>
      </c>
      <c r="CN110" s="851"/>
      <c r="CO110" s="851"/>
      <c r="CP110" s="851"/>
      <c r="CQ110" s="851"/>
      <c r="CR110" s="851"/>
      <c r="CS110" s="851"/>
      <c r="CT110" s="851"/>
      <c r="CU110" s="851"/>
      <c r="CV110" s="851"/>
      <c r="CW110" s="851"/>
      <c r="CX110" s="851"/>
      <c r="CY110" s="851"/>
      <c r="CZ110" s="851"/>
      <c r="DA110" s="851"/>
      <c r="DB110" s="851"/>
      <c r="DC110" s="851"/>
      <c r="DD110" s="851"/>
      <c r="DE110" s="851"/>
      <c r="DF110" s="852"/>
      <c r="DG110" s="835" t="s">
        <v>112</v>
      </c>
      <c r="DH110" s="836"/>
      <c r="DI110" s="836"/>
      <c r="DJ110" s="836"/>
      <c r="DK110" s="836"/>
      <c r="DL110" s="836" t="s">
        <v>112</v>
      </c>
      <c r="DM110" s="836"/>
      <c r="DN110" s="836"/>
      <c r="DO110" s="836"/>
      <c r="DP110" s="836"/>
      <c r="DQ110" s="836" t="s">
        <v>112</v>
      </c>
      <c r="DR110" s="836"/>
      <c r="DS110" s="836"/>
      <c r="DT110" s="836"/>
      <c r="DU110" s="836"/>
      <c r="DV110" s="793" t="s">
        <v>112</v>
      </c>
      <c r="DW110" s="793"/>
      <c r="DX110" s="793"/>
      <c r="DY110" s="793"/>
      <c r="DZ110" s="794"/>
    </row>
    <row r="111" spans="1:131" s="197" customFormat="1" ht="26.25" customHeight="1">
      <c r="A111" s="716" t="s">
        <v>411</v>
      </c>
      <c r="B111" s="717"/>
      <c r="C111" s="717"/>
      <c r="D111" s="717"/>
      <c r="E111" s="717"/>
      <c r="F111" s="717"/>
      <c r="G111" s="717"/>
      <c r="H111" s="717"/>
      <c r="I111" s="717"/>
      <c r="J111" s="717"/>
      <c r="K111" s="717"/>
      <c r="L111" s="717"/>
      <c r="M111" s="717"/>
      <c r="N111" s="717"/>
      <c r="O111" s="717"/>
      <c r="P111" s="717"/>
      <c r="Q111" s="717"/>
      <c r="R111" s="717"/>
      <c r="S111" s="717"/>
      <c r="T111" s="717"/>
      <c r="U111" s="717"/>
      <c r="V111" s="717"/>
      <c r="W111" s="717"/>
      <c r="X111" s="717"/>
      <c r="Y111" s="71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822" t="s">
        <v>412</v>
      </c>
      <c r="BA111" s="771"/>
      <c r="BB111" s="771"/>
      <c r="BC111" s="771"/>
      <c r="BD111" s="771"/>
      <c r="BE111" s="771"/>
      <c r="BF111" s="771"/>
      <c r="BG111" s="771"/>
      <c r="BH111" s="771"/>
      <c r="BI111" s="771"/>
      <c r="BJ111" s="771"/>
      <c r="BK111" s="771"/>
      <c r="BL111" s="771"/>
      <c r="BM111" s="771"/>
      <c r="BN111" s="771"/>
      <c r="BO111" s="771"/>
      <c r="BP111" s="772"/>
      <c r="BQ111" s="804">
        <v>42760</v>
      </c>
      <c r="BR111" s="805"/>
      <c r="BS111" s="805"/>
      <c r="BT111" s="805"/>
      <c r="BU111" s="805"/>
      <c r="BV111" s="805">
        <v>33722</v>
      </c>
      <c r="BW111" s="805"/>
      <c r="BX111" s="805"/>
      <c r="BY111" s="805"/>
      <c r="BZ111" s="805"/>
      <c r="CA111" s="805">
        <v>24928</v>
      </c>
      <c r="CB111" s="805"/>
      <c r="CC111" s="805"/>
      <c r="CD111" s="805"/>
      <c r="CE111" s="805"/>
      <c r="CF111" s="857">
        <v>0.1</v>
      </c>
      <c r="CG111" s="858"/>
      <c r="CH111" s="858"/>
      <c r="CI111" s="858"/>
      <c r="CJ111" s="858"/>
      <c r="CK111" s="915"/>
      <c r="CL111" s="790"/>
      <c r="CM111" s="796" t="s">
        <v>413</v>
      </c>
      <c r="CN111" s="797"/>
      <c r="CO111" s="797"/>
      <c r="CP111" s="797"/>
      <c r="CQ111" s="797"/>
      <c r="CR111" s="797"/>
      <c r="CS111" s="797"/>
      <c r="CT111" s="797"/>
      <c r="CU111" s="797"/>
      <c r="CV111" s="797"/>
      <c r="CW111" s="797"/>
      <c r="CX111" s="797"/>
      <c r="CY111" s="797"/>
      <c r="CZ111" s="797"/>
      <c r="DA111" s="797"/>
      <c r="DB111" s="797"/>
      <c r="DC111" s="797"/>
      <c r="DD111" s="797"/>
      <c r="DE111" s="797"/>
      <c r="DF111" s="798"/>
      <c r="DG111" s="804" t="s">
        <v>112</v>
      </c>
      <c r="DH111" s="805"/>
      <c r="DI111" s="805"/>
      <c r="DJ111" s="805"/>
      <c r="DK111" s="805"/>
      <c r="DL111" s="805" t="s">
        <v>112</v>
      </c>
      <c r="DM111" s="805"/>
      <c r="DN111" s="805"/>
      <c r="DO111" s="805"/>
      <c r="DP111" s="805"/>
      <c r="DQ111" s="805" t="s">
        <v>112</v>
      </c>
      <c r="DR111" s="805"/>
      <c r="DS111" s="805"/>
      <c r="DT111" s="805"/>
      <c r="DU111" s="805"/>
      <c r="DV111" s="802" t="s">
        <v>112</v>
      </c>
      <c r="DW111" s="802"/>
      <c r="DX111" s="802"/>
      <c r="DY111" s="802"/>
      <c r="DZ111" s="803"/>
    </row>
    <row r="112" spans="1:131" s="197" customFormat="1" ht="26.25" customHeight="1">
      <c r="A112" s="900" t="s">
        <v>414</v>
      </c>
      <c r="B112" s="901"/>
      <c r="C112" s="771" t="s">
        <v>415</v>
      </c>
      <c r="D112" s="771"/>
      <c r="E112" s="771"/>
      <c r="F112" s="771"/>
      <c r="G112" s="771"/>
      <c r="H112" s="771"/>
      <c r="I112" s="771"/>
      <c r="J112" s="771"/>
      <c r="K112" s="771"/>
      <c r="L112" s="771"/>
      <c r="M112" s="771"/>
      <c r="N112" s="771"/>
      <c r="O112" s="771"/>
      <c r="P112" s="771"/>
      <c r="Q112" s="771"/>
      <c r="R112" s="771"/>
      <c r="S112" s="771"/>
      <c r="T112" s="771"/>
      <c r="U112" s="771"/>
      <c r="V112" s="771"/>
      <c r="W112" s="771"/>
      <c r="X112" s="771"/>
      <c r="Y112" s="771"/>
      <c r="Z112" s="772"/>
      <c r="AA112" s="721" t="s">
        <v>112</v>
      </c>
      <c r="AB112" s="722"/>
      <c r="AC112" s="722"/>
      <c r="AD112" s="722"/>
      <c r="AE112" s="723"/>
      <c r="AF112" s="766" t="s">
        <v>112</v>
      </c>
      <c r="AG112" s="722"/>
      <c r="AH112" s="722"/>
      <c r="AI112" s="722"/>
      <c r="AJ112" s="723"/>
      <c r="AK112" s="766" t="s">
        <v>112</v>
      </c>
      <c r="AL112" s="722"/>
      <c r="AM112" s="722"/>
      <c r="AN112" s="722"/>
      <c r="AO112" s="723"/>
      <c r="AP112" s="799" t="s">
        <v>112</v>
      </c>
      <c r="AQ112" s="800"/>
      <c r="AR112" s="800"/>
      <c r="AS112" s="800"/>
      <c r="AT112" s="801"/>
      <c r="AU112" s="921"/>
      <c r="AV112" s="922"/>
      <c r="AW112" s="922"/>
      <c r="AX112" s="922"/>
      <c r="AY112" s="923"/>
      <c r="AZ112" s="822" t="s">
        <v>416</v>
      </c>
      <c r="BA112" s="771"/>
      <c r="BB112" s="771"/>
      <c r="BC112" s="771"/>
      <c r="BD112" s="771"/>
      <c r="BE112" s="771"/>
      <c r="BF112" s="771"/>
      <c r="BG112" s="771"/>
      <c r="BH112" s="771"/>
      <c r="BI112" s="771"/>
      <c r="BJ112" s="771"/>
      <c r="BK112" s="771"/>
      <c r="BL112" s="771"/>
      <c r="BM112" s="771"/>
      <c r="BN112" s="771"/>
      <c r="BO112" s="771"/>
      <c r="BP112" s="772"/>
      <c r="BQ112" s="804">
        <v>43881939</v>
      </c>
      <c r="BR112" s="805"/>
      <c r="BS112" s="805"/>
      <c r="BT112" s="805"/>
      <c r="BU112" s="805"/>
      <c r="BV112" s="805">
        <v>41894856</v>
      </c>
      <c r="BW112" s="805"/>
      <c r="BX112" s="805"/>
      <c r="BY112" s="805"/>
      <c r="BZ112" s="805"/>
      <c r="CA112" s="805">
        <v>39810136</v>
      </c>
      <c r="CB112" s="805"/>
      <c r="CC112" s="805"/>
      <c r="CD112" s="805"/>
      <c r="CE112" s="805"/>
      <c r="CF112" s="857">
        <v>115.6</v>
      </c>
      <c r="CG112" s="858"/>
      <c r="CH112" s="858"/>
      <c r="CI112" s="858"/>
      <c r="CJ112" s="858"/>
      <c r="CK112" s="915"/>
      <c r="CL112" s="790"/>
      <c r="CM112" s="796" t="s">
        <v>417</v>
      </c>
      <c r="CN112" s="797"/>
      <c r="CO112" s="797"/>
      <c r="CP112" s="797"/>
      <c r="CQ112" s="797"/>
      <c r="CR112" s="797"/>
      <c r="CS112" s="797"/>
      <c r="CT112" s="797"/>
      <c r="CU112" s="797"/>
      <c r="CV112" s="797"/>
      <c r="CW112" s="797"/>
      <c r="CX112" s="797"/>
      <c r="CY112" s="797"/>
      <c r="CZ112" s="797"/>
      <c r="DA112" s="797"/>
      <c r="DB112" s="797"/>
      <c r="DC112" s="797"/>
      <c r="DD112" s="797"/>
      <c r="DE112" s="797"/>
      <c r="DF112" s="798"/>
      <c r="DG112" s="804" t="s">
        <v>112</v>
      </c>
      <c r="DH112" s="805"/>
      <c r="DI112" s="805"/>
      <c r="DJ112" s="805"/>
      <c r="DK112" s="805"/>
      <c r="DL112" s="805" t="s">
        <v>112</v>
      </c>
      <c r="DM112" s="805"/>
      <c r="DN112" s="805"/>
      <c r="DO112" s="805"/>
      <c r="DP112" s="805"/>
      <c r="DQ112" s="805" t="s">
        <v>112</v>
      </c>
      <c r="DR112" s="805"/>
      <c r="DS112" s="805"/>
      <c r="DT112" s="805"/>
      <c r="DU112" s="805"/>
      <c r="DV112" s="802" t="s">
        <v>112</v>
      </c>
      <c r="DW112" s="802"/>
      <c r="DX112" s="802"/>
      <c r="DY112" s="802"/>
      <c r="DZ112" s="803"/>
    </row>
    <row r="113" spans="1:130" s="197" customFormat="1" ht="26.25" customHeight="1">
      <c r="A113" s="902"/>
      <c r="B113" s="903"/>
      <c r="C113" s="771" t="s">
        <v>418</v>
      </c>
      <c r="D113" s="771"/>
      <c r="E113" s="771"/>
      <c r="F113" s="771"/>
      <c r="G113" s="771"/>
      <c r="H113" s="771"/>
      <c r="I113" s="771"/>
      <c r="J113" s="771"/>
      <c r="K113" s="771"/>
      <c r="L113" s="771"/>
      <c r="M113" s="771"/>
      <c r="N113" s="771"/>
      <c r="O113" s="771"/>
      <c r="P113" s="771"/>
      <c r="Q113" s="771"/>
      <c r="R113" s="771"/>
      <c r="S113" s="771"/>
      <c r="T113" s="771"/>
      <c r="U113" s="771"/>
      <c r="V113" s="771"/>
      <c r="W113" s="771"/>
      <c r="X113" s="771"/>
      <c r="Y113" s="771"/>
      <c r="Z113" s="772"/>
      <c r="AA113" s="906">
        <v>2896565</v>
      </c>
      <c r="AB113" s="907"/>
      <c r="AC113" s="907"/>
      <c r="AD113" s="907"/>
      <c r="AE113" s="908"/>
      <c r="AF113" s="909">
        <v>2660601</v>
      </c>
      <c r="AG113" s="907"/>
      <c r="AH113" s="907"/>
      <c r="AI113" s="907"/>
      <c r="AJ113" s="908"/>
      <c r="AK113" s="909">
        <v>2728256</v>
      </c>
      <c r="AL113" s="907"/>
      <c r="AM113" s="907"/>
      <c r="AN113" s="907"/>
      <c r="AO113" s="908"/>
      <c r="AP113" s="910">
        <v>7.9</v>
      </c>
      <c r="AQ113" s="911"/>
      <c r="AR113" s="911"/>
      <c r="AS113" s="911"/>
      <c r="AT113" s="912"/>
      <c r="AU113" s="921"/>
      <c r="AV113" s="922"/>
      <c r="AW113" s="922"/>
      <c r="AX113" s="922"/>
      <c r="AY113" s="923"/>
      <c r="AZ113" s="822" t="s">
        <v>419</v>
      </c>
      <c r="BA113" s="771"/>
      <c r="BB113" s="771"/>
      <c r="BC113" s="771"/>
      <c r="BD113" s="771"/>
      <c r="BE113" s="771"/>
      <c r="BF113" s="771"/>
      <c r="BG113" s="771"/>
      <c r="BH113" s="771"/>
      <c r="BI113" s="771"/>
      <c r="BJ113" s="771"/>
      <c r="BK113" s="771"/>
      <c r="BL113" s="771"/>
      <c r="BM113" s="771"/>
      <c r="BN113" s="771"/>
      <c r="BO113" s="771"/>
      <c r="BP113" s="772"/>
      <c r="BQ113" s="804">
        <v>1018481</v>
      </c>
      <c r="BR113" s="805"/>
      <c r="BS113" s="805"/>
      <c r="BT113" s="805"/>
      <c r="BU113" s="805"/>
      <c r="BV113" s="805">
        <v>756830</v>
      </c>
      <c r="BW113" s="805"/>
      <c r="BX113" s="805"/>
      <c r="BY113" s="805"/>
      <c r="BZ113" s="805"/>
      <c r="CA113" s="805">
        <v>695724</v>
      </c>
      <c r="CB113" s="805"/>
      <c r="CC113" s="805"/>
      <c r="CD113" s="805"/>
      <c r="CE113" s="805"/>
      <c r="CF113" s="857">
        <v>2</v>
      </c>
      <c r="CG113" s="858"/>
      <c r="CH113" s="858"/>
      <c r="CI113" s="858"/>
      <c r="CJ113" s="858"/>
      <c r="CK113" s="915"/>
      <c r="CL113" s="790"/>
      <c r="CM113" s="796" t="s">
        <v>420</v>
      </c>
      <c r="CN113" s="797"/>
      <c r="CO113" s="797"/>
      <c r="CP113" s="797"/>
      <c r="CQ113" s="797"/>
      <c r="CR113" s="797"/>
      <c r="CS113" s="797"/>
      <c r="CT113" s="797"/>
      <c r="CU113" s="797"/>
      <c r="CV113" s="797"/>
      <c r="CW113" s="797"/>
      <c r="CX113" s="797"/>
      <c r="CY113" s="797"/>
      <c r="CZ113" s="797"/>
      <c r="DA113" s="797"/>
      <c r="DB113" s="797"/>
      <c r="DC113" s="797"/>
      <c r="DD113" s="797"/>
      <c r="DE113" s="797"/>
      <c r="DF113" s="798"/>
      <c r="DG113" s="721" t="s">
        <v>112</v>
      </c>
      <c r="DH113" s="722"/>
      <c r="DI113" s="722"/>
      <c r="DJ113" s="722"/>
      <c r="DK113" s="723"/>
      <c r="DL113" s="766" t="s">
        <v>112</v>
      </c>
      <c r="DM113" s="722"/>
      <c r="DN113" s="722"/>
      <c r="DO113" s="722"/>
      <c r="DP113" s="723"/>
      <c r="DQ113" s="766" t="s">
        <v>112</v>
      </c>
      <c r="DR113" s="722"/>
      <c r="DS113" s="722"/>
      <c r="DT113" s="722"/>
      <c r="DU113" s="723"/>
      <c r="DV113" s="799" t="s">
        <v>112</v>
      </c>
      <c r="DW113" s="800"/>
      <c r="DX113" s="800"/>
      <c r="DY113" s="800"/>
      <c r="DZ113" s="801"/>
    </row>
    <row r="114" spans="1:130" s="197" customFormat="1" ht="26.25" customHeight="1">
      <c r="A114" s="902"/>
      <c r="B114" s="903"/>
      <c r="C114" s="771" t="s">
        <v>421</v>
      </c>
      <c r="D114" s="771"/>
      <c r="E114" s="771"/>
      <c r="F114" s="771"/>
      <c r="G114" s="771"/>
      <c r="H114" s="771"/>
      <c r="I114" s="771"/>
      <c r="J114" s="771"/>
      <c r="K114" s="771"/>
      <c r="L114" s="771"/>
      <c r="M114" s="771"/>
      <c r="N114" s="771"/>
      <c r="O114" s="771"/>
      <c r="P114" s="771"/>
      <c r="Q114" s="771"/>
      <c r="R114" s="771"/>
      <c r="S114" s="771"/>
      <c r="T114" s="771"/>
      <c r="U114" s="771"/>
      <c r="V114" s="771"/>
      <c r="W114" s="771"/>
      <c r="X114" s="771"/>
      <c r="Y114" s="771"/>
      <c r="Z114" s="772"/>
      <c r="AA114" s="721">
        <v>364492</v>
      </c>
      <c r="AB114" s="722"/>
      <c r="AC114" s="722"/>
      <c r="AD114" s="722"/>
      <c r="AE114" s="723"/>
      <c r="AF114" s="766">
        <v>306371</v>
      </c>
      <c r="AG114" s="722"/>
      <c r="AH114" s="722"/>
      <c r="AI114" s="722"/>
      <c r="AJ114" s="723"/>
      <c r="AK114" s="766">
        <v>225606</v>
      </c>
      <c r="AL114" s="722"/>
      <c r="AM114" s="722"/>
      <c r="AN114" s="722"/>
      <c r="AO114" s="723"/>
      <c r="AP114" s="799">
        <v>0.7</v>
      </c>
      <c r="AQ114" s="800"/>
      <c r="AR114" s="800"/>
      <c r="AS114" s="800"/>
      <c r="AT114" s="801"/>
      <c r="AU114" s="921"/>
      <c r="AV114" s="922"/>
      <c r="AW114" s="922"/>
      <c r="AX114" s="922"/>
      <c r="AY114" s="923"/>
      <c r="AZ114" s="822" t="s">
        <v>422</v>
      </c>
      <c r="BA114" s="771"/>
      <c r="BB114" s="771"/>
      <c r="BC114" s="771"/>
      <c r="BD114" s="771"/>
      <c r="BE114" s="771"/>
      <c r="BF114" s="771"/>
      <c r="BG114" s="771"/>
      <c r="BH114" s="771"/>
      <c r="BI114" s="771"/>
      <c r="BJ114" s="771"/>
      <c r="BK114" s="771"/>
      <c r="BL114" s="771"/>
      <c r="BM114" s="771"/>
      <c r="BN114" s="771"/>
      <c r="BO114" s="771"/>
      <c r="BP114" s="772"/>
      <c r="BQ114" s="804">
        <v>15014140</v>
      </c>
      <c r="BR114" s="805"/>
      <c r="BS114" s="805"/>
      <c r="BT114" s="805"/>
      <c r="BU114" s="805"/>
      <c r="BV114" s="805">
        <v>14707926</v>
      </c>
      <c r="BW114" s="805"/>
      <c r="BX114" s="805"/>
      <c r="BY114" s="805"/>
      <c r="BZ114" s="805"/>
      <c r="CA114" s="805">
        <v>13718225</v>
      </c>
      <c r="CB114" s="805"/>
      <c r="CC114" s="805"/>
      <c r="CD114" s="805"/>
      <c r="CE114" s="805"/>
      <c r="CF114" s="857">
        <v>39.799999999999997</v>
      </c>
      <c r="CG114" s="858"/>
      <c r="CH114" s="858"/>
      <c r="CI114" s="858"/>
      <c r="CJ114" s="858"/>
      <c r="CK114" s="915"/>
      <c r="CL114" s="790"/>
      <c r="CM114" s="796" t="s">
        <v>423</v>
      </c>
      <c r="CN114" s="797"/>
      <c r="CO114" s="797"/>
      <c r="CP114" s="797"/>
      <c r="CQ114" s="797"/>
      <c r="CR114" s="797"/>
      <c r="CS114" s="797"/>
      <c r="CT114" s="797"/>
      <c r="CU114" s="797"/>
      <c r="CV114" s="797"/>
      <c r="CW114" s="797"/>
      <c r="CX114" s="797"/>
      <c r="CY114" s="797"/>
      <c r="CZ114" s="797"/>
      <c r="DA114" s="797"/>
      <c r="DB114" s="797"/>
      <c r="DC114" s="797"/>
      <c r="DD114" s="797"/>
      <c r="DE114" s="797"/>
      <c r="DF114" s="798"/>
      <c r="DG114" s="721" t="s">
        <v>112</v>
      </c>
      <c r="DH114" s="722"/>
      <c r="DI114" s="722"/>
      <c r="DJ114" s="722"/>
      <c r="DK114" s="723"/>
      <c r="DL114" s="766" t="s">
        <v>112</v>
      </c>
      <c r="DM114" s="722"/>
      <c r="DN114" s="722"/>
      <c r="DO114" s="722"/>
      <c r="DP114" s="723"/>
      <c r="DQ114" s="766" t="s">
        <v>112</v>
      </c>
      <c r="DR114" s="722"/>
      <c r="DS114" s="722"/>
      <c r="DT114" s="722"/>
      <c r="DU114" s="723"/>
      <c r="DV114" s="799" t="s">
        <v>112</v>
      </c>
      <c r="DW114" s="800"/>
      <c r="DX114" s="800"/>
      <c r="DY114" s="800"/>
      <c r="DZ114" s="801"/>
    </row>
    <row r="115" spans="1:130" s="197" customFormat="1" ht="26.25" customHeight="1">
      <c r="A115" s="902"/>
      <c r="B115" s="903"/>
      <c r="C115" s="771" t="s">
        <v>424</v>
      </c>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2"/>
      <c r="AA115" s="906">
        <v>9279</v>
      </c>
      <c r="AB115" s="907"/>
      <c r="AC115" s="907"/>
      <c r="AD115" s="907"/>
      <c r="AE115" s="908"/>
      <c r="AF115" s="909">
        <v>9036</v>
      </c>
      <c r="AG115" s="907"/>
      <c r="AH115" s="907"/>
      <c r="AI115" s="907"/>
      <c r="AJ115" s="908"/>
      <c r="AK115" s="909">
        <v>8794</v>
      </c>
      <c r="AL115" s="907"/>
      <c r="AM115" s="907"/>
      <c r="AN115" s="907"/>
      <c r="AO115" s="908"/>
      <c r="AP115" s="910">
        <v>0</v>
      </c>
      <c r="AQ115" s="911"/>
      <c r="AR115" s="911"/>
      <c r="AS115" s="911"/>
      <c r="AT115" s="912"/>
      <c r="AU115" s="921"/>
      <c r="AV115" s="922"/>
      <c r="AW115" s="922"/>
      <c r="AX115" s="922"/>
      <c r="AY115" s="923"/>
      <c r="AZ115" s="822" t="s">
        <v>425</v>
      </c>
      <c r="BA115" s="771"/>
      <c r="BB115" s="771"/>
      <c r="BC115" s="771"/>
      <c r="BD115" s="771"/>
      <c r="BE115" s="771"/>
      <c r="BF115" s="771"/>
      <c r="BG115" s="771"/>
      <c r="BH115" s="771"/>
      <c r="BI115" s="771"/>
      <c r="BJ115" s="771"/>
      <c r="BK115" s="771"/>
      <c r="BL115" s="771"/>
      <c r="BM115" s="771"/>
      <c r="BN115" s="771"/>
      <c r="BO115" s="771"/>
      <c r="BP115" s="772"/>
      <c r="BQ115" s="804">
        <v>1811916</v>
      </c>
      <c r="BR115" s="805"/>
      <c r="BS115" s="805"/>
      <c r="BT115" s="805"/>
      <c r="BU115" s="805"/>
      <c r="BV115" s="805">
        <v>214990</v>
      </c>
      <c r="BW115" s="805"/>
      <c r="BX115" s="805"/>
      <c r="BY115" s="805"/>
      <c r="BZ115" s="805"/>
      <c r="CA115" s="805" t="s">
        <v>112</v>
      </c>
      <c r="CB115" s="805"/>
      <c r="CC115" s="805"/>
      <c r="CD115" s="805"/>
      <c r="CE115" s="805"/>
      <c r="CF115" s="857" t="s">
        <v>112</v>
      </c>
      <c r="CG115" s="858"/>
      <c r="CH115" s="858"/>
      <c r="CI115" s="858"/>
      <c r="CJ115" s="858"/>
      <c r="CK115" s="915"/>
      <c r="CL115" s="790"/>
      <c r="CM115" s="822" t="s">
        <v>426</v>
      </c>
      <c r="CN115" s="885"/>
      <c r="CO115" s="885"/>
      <c r="CP115" s="885"/>
      <c r="CQ115" s="885"/>
      <c r="CR115" s="885"/>
      <c r="CS115" s="885"/>
      <c r="CT115" s="885"/>
      <c r="CU115" s="885"/>
      <c r="CV115" s="885"/>
      <c r="CW115" s="885"/>
      <c r="CX115" s="885"/>
      <c r="CY115" s="885"/>
      <c r="CZ115" s="885"/>
      <c r="DA115" s="885"/>
      <c r="DB115" s="885"/>
      <c r="DC115" s="885"/>
      <c r="DD115" s="885"/>
      <c r="DE115" s="885"/>
      <c r="DF115" s="772"/>
      <c r="DG115" s="721" t="s">
        <v>112</v>
      </c>
      <c r="DH115" s="722"/>
      <c r="DI115" s="722"/>
      <c r="DJ115" s="722"/>
      <c r="DK115" s="723"/>
      <c r="DL115" s="766" t="s">
        <v>112</v>
      </c>
      <c r="DM115" s="722"/>
      <c r="DN115" s="722"/>
      <c r="DO115" s="722"/>
      <c r="DP115" s="723"/>
      <c r="DQ115" s="766" t="s">
        <v>112</v>
      </c>
      <c r="DR115" s="722"/>
      <c r="DS115" s="722"/>
      <c r="DT115" s="722"/>
      <c r="DU115" s="723"/>
      <c r="DV115" s="799" t="s">
        <v>112</v>
      </c>
      <c r="DW115" s="800"/>
      <c r="DX115" s="800"/>
      <c r="DY115" s="800"/>
      <c r="DZ115" s="801"/>
    </row>
    <row r="116" spans="1:130" s="197" customFormat="1" ht="26.25" customHeight="1">
      <c r="A116" s="904"/>
      <c r="B116" s="905"/>
      <c r="C116" s="848" t="s">
        <v>427</v>
      </c>
      <c r="D116" s="848"/>
      <c r="E116" s="848"/>
      <c r="F116" s="848"/>
      <c r="G116" s="848"/>
      <c r="H116" s="848"/>
      <c r="I116" s="848"/>
      <c r="J116" s="848"/>
      <c r="K116" s="848"/>
      <c r="L116" s="848"/>
      <c r="M116" s="848"/>
      <c r="N116" s="848"/>
      <c r="O116" s="848"/>
      <c r="P116" s="848"/>
      <c r="Q116" s="848"/>
      <c r="R116" s="848"/>
      <c r="S116" s="848"/>
      <c r="T116" s="848"/>
      <c r="U116" s="848"/>
      <c r="V116" s="848"/>
      <c r="W116" s="848"/>
      <c r="X116" s="848"/>
      <c r="Y116" s="848"/>
      <c r="Z116" s="849"/>
      <c r="AA116" s="721" t="s">
        <v>112</v>
      </c>
      <c r="AB116" s="722"/>
      <c r="AC116" s="722"/>
      <c r="AD116" s="722"/>
      <c r="AE116" s="723"/>
      <c r="AF116" s="766" t="s">
        <v>112</v>
      </c>
      <c r="AG116" s="722"/>
      <c r="AH116" s="722"/>
      <c r="AI116" s="722"/>
      <c r="AJ116" s="723"/>
      <c r="AK116" s="766" t="s">
        <v>112</v>
      </c>
      <c r="AL116" s="722"/>
      <c r="AM116" s="722"/>
      <c r="AN116" s="722"/>
      <c r="AO116" s="723"/>
      <c r="AP116" s="799" t="s">
        <v>112</v>
      </c>
      <c r="AQ116" s="800"/>
      <c r="AR116" s="800"/>
      <c r="AS116" s="800"/>
      <c r="AT116" s="801"/>
      <c r="AU116" s="921"/>
      <c r="AV116" s="922"/>
      <c r="AW116" s="922"/>
      <c r="AX116" s="922"/>
      <c r="AY116" s="923"/>
      <c r="AZ116" s="822" t="s">
        <v>428</v>
      </c>
      <c r="BA116" s="771"/>
      <c r="BB116" s="771"/>
      <c r="BC116" s="771"/>
      <c r="BD116" s="771"/>
      <c r="BE116" s="771"/>
      <c r="BF116" s="771"/>
      <c r="BG116" s="771"/>
      <c r="BH116" s="771"/>
      <c r="BI116" s="771"/>
      <c r="BJ116" s="771"/>
      <c r="BK116" s="771"/>
      <c r="BL116" s="771"/>
      <c r="BM116" s="771"/>
      <c r="BN116" s="771"/>
      <c r="BO116" s="771"/>
      <c r="BP116" s="772"/>
      <c r="BQ116" s="804" t="s">
        <v>112</v>
      </c>
      <c r="BR116" s="805"/>
      <c r="BS116" s="805"/>
      <c r="BT116" s="805"/>
      <c r="BU116" s="805"/>
      <c r="BV116" s="805" t="s">
        <v>112</v>
      </c>
      <c r="BW116" s="805"/>
      <c r="BX116" s="805"/>
      <c r="BY116" s="805"/>
      <c r="BZ116" s="805"/>
      <c r="CA116" s="805" t="s">
        <v>112</v>
      </c>
      <c r="CB116" s="805"/>
      <c r="CC116" s="805"/>
      <c r="CD116" s="805"/>
      <c r="CE116" s="805"/>
      <c r="CF116" s="857" t="s">
        <v>112</v>
      </c>
      <c r="CG116" s="858"/>
      <c r="CH116" s="858"/>
      <c r="CI116" s="858"/>
      <c r="CJ116" s="858"/>
      <c r="CK116" s="915"/>
      <c r="CL116" s="790"/>
      <c r="CM116" s="796" t="s">
        <v>429</v>
      </c>
      <c r="CN116" s="797"/>
      <c r="CO116" s="797"/>
      <c r="CP116" s="797"/>
      <c r="CQ116" s="797"/>
      <c r="CR116" s="797"/>
      <c r="CS116" s="797"/>
      <c r="CT116" s="797"/>
      <c r="CU116" s="797"/>
      <c r="CV116" s="797"/>
      <c r="CW116" s="797"/>
      <c r="CX116" s="797"/>
      <c r="CY116" s="797"/>
      <c r="CZ116" s="797"/>
      <c r="DA116" s="797"/>
      <c r="DB116" s="797"/>
      <c r="DC116" s="797"/>
      <c r="DD116" s="797"/>
      <c r="DE116" s="797"/>
      <c r="DF116" s="798"/>
      <c r="DG116" s="721">
        <v>42760</v>
      </c>
      <c r="DH116" s="722"/>
      <c r="DI116" s="722"/>
      <c r="DJ116" s="722"/>
      <c r="DK116" s="723"/>
      <c r="DL116" s="766">
        <v>33722</v>
      </c>
      <c r="DM116" s="722"/>
      <c r="DN116" s="722"/>
      <c r="DO116" s="722"/>
      <c r="DP116" s="723"/>
      <c r="DQ116" s="766">
        <v>24928</v>
      </c>
      <c r="DR116" s="722"/>
      <c r="DS116" s="722"/>
      <c r="DT116" s="722"/>
      <c r="DU116" s="723"/>
      <c r="DV116" s="799">
        <v>0.1</v>
      </c>
      <c r="DW116" s="800"/>
      <c r="DX116" s="800"/>
      <c r="DY116" s="800"/>
      <c r="DZ116" s="801"/>
    </row>
    <row r="117" spans="1:130" s="197" customFormat="1" ht="26.25" customHeight="1">
      <c r="A117" s="886" t="s">
        <v>171</v>
      </c>
      <c r="B117" s="887"/>
      <c r="C117" s="887"/>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878" t="s">
        <v>430</v>
      </c>
      <c r="Z117" s="888"/>
      <c r="AA117" s="893">
        <v>9566573</v>
      </c>
      <c r="AB117" s="894"/>
      <c r="AC117" s="894"/>
      <c r="AD117" s="894"/>
      <c r="AE117" s="895"/>
      <c r="AF117" s="896">
        <v>9075180</v>
      </c>
      <c r="AG117" s="894"/>
      <c r="AH117" s="894"/>
      <c r="AI117" s="894"/>
      <c r="AJ117" s="895"/>
      <c r="AK117" s="896">
        <v>8696782</v>
      </c>
      <c r="AL117" s="894"/>
      <c r="AM117" s="894"/>
      <c r="AN117" s="894"/>
      <c r="AO117" s="895"/>
      <c r="AP117" s="897"/>
      <c r="AQ117" s="898"/>
      <c r="AR117" s="898"/>
      <c r="AS117" s="898"/>
      <c r="AT117" s="899"/>
      <c r="AU117" s="921"/>
      <c r="AV117" s="922"/>
      <c r="AW117" s="922"/>
      <c r="AX117" s="922"/>
      <c r="AY117" s="923"/>
      <c r="AZ117" s="847" t="s">
        <v>431</v>
      </c>
      <c r="BA117" s="848"/>
      <c r="BB117" s="848"/>
      <c r="BC117" s="848"/>
      <c r="BD117" s="848"/>
      <c r="BE117" s="848"/>
      <c r="BF117" s="848"/>
      <c r="BG117" s="848"/>
      <c r="BH117" s="848"/>
      <c r="BI117" s="848"/>
      <c r="BJ117" s="848"/>
      <c r="BK117" s="848"/>
      <c r="BL117" s="848"/>
      <c r="BM117" s="848"/>
      <c r="BN117" s="848"/>
      <c r="BO117" s="848"/>
      <c r="BP117" s="849"/>
      <c r="BQ117" s="866" t="s">
        <v>112</v>
      </c>
      <c r="BR117" s="867"/>
      <c r="BS117" s="867"/>
      <c r="BT117" s="867"/>
      <c r="BU117" s="867"/>
      <c r="BV117" s="867" t="s">
        <v>112</v>
      </c>
      <c r="BW117" s="867"/>
      <c r="BX117" s="867"/>
      <c r="BY117" s="867"/>
      <c r="BZ117" s="867"/>
      <c r="CA117" s="867" t="s">
        <v>112</v>
      </c>
      <c r="CB117" s="867"/>
      <c r="CC117" s="867"/>
      <c r="CD117" s="867"/>
      <c r="CE117" s="867"/>
      <c r="CF117" s="857" t="s">
        <v>112</v>
      </c>
      <c r="CG117" s="858"/>
      <c r="CH117" s="858"/>
      <c r="CI117" s="858"/>
      <c r="CJ117" s="858"/>
      <c r="CK117" s="915"/>
      <c r="CL117" s="790"/>
      <c r="CM117" s="796" t="s">
        <v>432</v>
      </c>
      <c r="CN117" s="797"/>
      <c r="CO117" s="797"/>
      <c r="CP117" s="797"/>
      <c r="CQ117" s="797"/>
      <c r="CR117" s="797"/>
      <c r="CS117" s="797"/>
      <c r="CT117" s="797"/>
      <c r="CU117" s="797"/>
      <c r="CV117" s="797"/>
      <c r="CW117" s="797"/>
      <c r="CX117" s="797"/>
      <c r="CY117" s="797"/>
      <c r="CZ117" s="797"/>
      <c r="DA117" s="797"/>
      <c r="DB117" s="797"/>
      <c r="DC117" s="797"/>
      <c r="DD117" s="797"/>
      <c r="DE117" s="797"/>
      <c r="DF117" s="798"/>
      <c r="DG117" s="721" t="s">
        <v>112</v>
      </c>
      <c r="DH117" s="722"/>
      <c r="DI117" s="722"/>
      <c r="DJ117" s="722"/>
      <c r="DK117" s="723"/>
      <c r="DL117" s="766" t="s">
        <v>112</v>
      </c>
      <c r="DM117" s="722"/>
      <c r="DN117" s="722"/>
      <c r="DO117" s="722"/>
      <c r="DP117" s="723"/>
      <c r="DQ117" s="766" t="s">
        <v>112</v>
      </c>
      <c r="DR117" s="722"/>
      <c r="DS117" s="722"/>
      <c r="DT117" s="722"/>
      <c r="DU117" s="723"/>
      <c r="DV117" s="799" t="s">
        <v>112</v>
      </c>
      <c r="DW117" s="800"/>
      <c r="DX117" s="800"/>
      <c r="DY117" s="800"/>
      <c r="DZ117" s="801"/>
    </row>
    <row r="118" spans="1:130" s="197" customFormat="1" ht="26.25" customHeight="1">
      <c r="A118" s="886" t="s">
        <v>406</v>
      </c>
      <c r="B118" s="887"/>
      <c r="C118" s="887"/>
      <c r="D118" s="887"/>
      <c r="E118" s="887"/>
      <c r="F118" s="887"/>
      <c r="G118" s="887"/>
      <c r="H118" s="887"/>
      <c r="I118" s="887"/>
      <c r="J118" s="887"/>
      <c r="K118" s="887"/>
      <c r="L118" s="887"/>
      <c r="M118" s="887"/>
      <c r="N118" s="887"/>
      <c r="O118" s="887"/>
      <c r="P118" s="887"/>
      <c r="Q118" s="887"/>
      <c r="R118" s="887"/>
      <c r="S118" s="887"/>
      <c r="T118" s="887"/>
      <c r="U118" s="887"/>
      <c r="V118" s="887"/>
      <c r="W118" s="887"/>
      <c r="X118" s="887"/>
      <c r="Y118" s="887"/>
      <c r="Z118" s="888"/>
      <c r="AA118" s="889" t="s">
        <v>404</v>
      </c>
      <c r="AB118" s="887"/>
      <c r="AC118" s="887"/>
      <c r="AD118" s="887"/>
      <c r="AE118" s="888"/>
      <c r="AF118" s="889" t="s">
        <v>287</v>
      </c>
      <c r="AG118" s="887"/>
      <c r="AH118" s="887"/>
      <c r="AI118" s="887"/>
      <c r="AJ118" s="888"/>
      <c r="AK118" s="889" t="s">
        <v>286</v>
      </c>
      <c r="AL118" s="887"/>
      <c r="AM118" s="887"/>
      <c r="AN118" s="887"/>
      <c r="AO118" s="888"/>
      <c r="AP118" s="890" t="s">
        <v>405</v>
      </c>
      <c r="AQ118" s="891"/>
      <c r="AR118" s="891"/>
      <c r="AS118" s="891"/>
      <c r="AT118" s="892"/>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78" t="s">
        <v>433</v>
      </c>
      <c r="BP118" s="879"/>
      <c r="BQ118" s="866">
        <v>114747356</v>
      </c>
      <c r="BR118" s="867"/>
      <c r="BS118" s="867"/>
      <c r="BT118" s="867"/>
      <c r="BU118" s="867"/>
      <c r="BV118" s="867">
        <v>107842580</v>
      </c>
      <c r="BW118" s="867"/>
      <c r="BX118" s="867"/>
      <c r="BY118" s="867"/>
      <c r="BZ118" s="867"/>
      <c r="CA118" s="867">
        <v>102083619</v>
      </c>
      <c r="CB118" s="867"/>
      <c r="CC118" s="867"/>
      <c r="CD118" s="867"/>
      <c r="CE118" s="867"/>
      <c r="CF118" s="739"/>
      <c r="CG118" s="740"/>
      <c r="CH118" s="740"/>
      <c r="CI118" s="740"/>
      <c r="CJ118" s="834"/>
      <c r="CK118" s="915"/>
      <c r="CL118" s="790"/>
      <c r="CM118" s="796" t="s">
        <v>434</v>
      </c>
      <c r="CN118" s="797"/>
      <c r="CO118" s="797"/>
      <c r="CP118" s="797"/>
      <c r="CQ118" s="797"/>
      <c r="CR118" s="797"/>
      <c r="CS118" s="797"/>
      <c r="CT118" s="797"/>
      <c r="CU118" s="797"/>
      <c r="CV118" s="797"/>
      <c r="CW118" s="797"/>
      <c r="CX118" s="797"/>
      <c r="CY118" s="797"/>
      <c r="CZ118" s="797"/>
      <c r="DA118" s="797"/>
      <c r="DB118" s="797"/>
      <c r="DC118" s="797"/>
      <c r="DD118" s="797"/>
      <c r="DE118" s="797"/>
      <c r="DF118" s="798"/>
      <c r="DG118" s="721" t="s">
        <v>112</v>
      </c>
      <c r="DH118" s="722"/>
      <c r="DI118" s="722"/>
      <c r="DJ118" s="722"/>
      <c r="DK118" s="723"/>
      <c r="DL118" s="766" t="s">
        <v>112</v>
      </c>
      <c r="DM118" s="722"/>
      <c r="DN118" s="722"/>
      <c r="DO118" s="722"/>
      <c r="DP118" s="723"/>
      <c r="DQ118" s="766" t="s">
        <v>112</v>
      </c>
      <c r="DR118" s="722"/>
      <c r="DS118" s="722"/>
      <c r="DT118" s="722"/>
      <c r="DU118" s="723"/>
      <c r="DV118" s="799" t="s">
        <v>112</v>
      </c>
      <c r="DW118" s="800"/>
      <c r="DX118" s="800"/>
      <c r="DY118" s="800"/>
      <c r="DZ118" s="801"/>
    </row>
    <row r="119" spans="1:130" s="197" customFormat="1" ht="26.25" customHeight="1">
      <c r="A119" s="787" t="s">
        <v>409</v>
      </c>
      <c r="B119" s="788"/>
      <c r="C119" s="850" t="s">
        <v>410</v>
      </c>
      <c r="D119" s="851"/>
      <c r="E119" s="851"/>
      <c r="F119" s="851"/>
      <c r="G119" s="851"/>
      <c r="H119" s="851"/>
      <c r="I119" s="851"/>
      <c r="J119" s="851"/>
      <c r="K119" s="851"/>
      <c r="L119" s="851"/>
      <c r="M119" s="851"/>
      <c r="N119" s="851"/>
      <c r="O119" s="851"/>
      <c r="P119" s="851"/>
      <c r="Q119" s="851"/>
      <c r="R119" s="851"/>
      <c r="S119" s="851"/>
      <c r="T119" s="851"/>
      <c r="U119" s="851"/>
      <c r="V119" s="851"/>
      <c r="W119" s="851"/>
      <c r="X119" s="851"/>
      <c r="Y119" s="851"/>
      <c r="Z119" s="852"/>
      <c r="AA119" s="853" t="s">
        <v>112</v>
      </c>
      <c r="AB119" s="854"/>
      <c r="AC119" s="854"/>
      <c r="AD119" s="854"/>
      <c r="AE119" s="855"/>
      <c r="AF119" s="856" t="s">
        <v>112</v>
      </c>
      <c r="AG119" s="854"/>
      <c r="AH119" s="854"/>
      <c r="AI119" s="854"/>
      <c r="AJ119" s="855"/>
      <c r="AK119" s="856" t="s">
        <v>112</v>
      </c>
      <c r="AL119" s="854"/>
      <c r="AM119" s="854"/>
      <c r="AN119" s="854"/>
      <c r="AO119" s="855"/>
      <c r="AP119" s="880" t="s">
        <v>112</v>
      </c>
      <c r="AQ119" s="881"/>
      <c r="AR119" s="881"/>
      <c r="AS119" s="881"/>
      <c r="AT119" s="882"/>
      <c r="AU119" s="870" t="s">
        <v>435</v>
      </c>
      <c r="AV119" s="871"/>
      <c r="AW119" s="871"/>
      <c r="AX119" s="871"/>
      <c r="AY119" s="872"/>
      <c r="AZ119" s="843" t="s">
        <v>436</v>
      </c>
      <c r="BA119" s="815"/>
      <c r="BB119" s="815"/>
      <c r="BC119" s="815"/>
      <c r="BD119" s="815"/>
      <c r="BE119" s="815"/>
      <c r="BF119" s="815"/>
      <c r="BG119" s="815"/>
      <c r="BH119" s="815"/>
      <c r="BI119" s="815"/>
      <c r="BJ119" s="815"/>
      <c r="BK119" s="815"/>
      <c r="BL119" s="815"/>
      <c r="BM119" s="815"/>
      <c r="BN119" s="815"/>
      <c r="BO119" s="815"/>
      <c r="BP119" s="816"/>
      <c r="BQ119" s="835">
        <v>15023801</v>
      </c>
      <c r="BR119" s="836"/>
      <c r="BS119" s="836"/>
      <c r="BT119" s="836"/>
      <c r="BU119" s="836"/>
      <c r="BV119" s="836">
        <v>15202782</v>
      </c>
      <c r="BW119" s="836"/>
      <c r="BX119" s="836"/>
      <c r="BY119" s="836"/>
      <c r="BZ119" s="836"/>
      <c r="CA119" s="836">
        <v>15560987</v>
      </c>
      <c r="CB119" s="836"/>
      <c r="CC119" s="836"/>
      <c r="CD119" s="836"/>
      <c r="CE119" s="836"/>
      <c r="CF119" s="883">
        <v>45.2</v>
      </c>
      <c r="CG119" s="884"/>
      <c r="CH119" s="884"/>
      <c r="CI119" s="884"/>
      <c r="CJ119" s="884"/>
      <c r="CK119" s="916"/>
      <c r="CL119" s="792"/>
      <c r="CM119" s="811" t="s">
        <v>437</v>
      </c>
      <c r="CN119" s="812"/>
      <c r="CO119" s="812"/>
      <c r="CP119" s="812"/>
      <c r="CQ119" s="812"/>
      <c r="CR119" s="812"/>
      <c r="CS119" s="812"/>
      <c r="CT119" s="812"/>
      <c r="CU119" s="812"/>
      <c r="CV119" s="812"/>
      <c r="CW119" s="812"/>
      <c r="CX119" s="812"/>
      <c r="CY119" s="812"/>
      <c r="CZ119" s="812"/>
      <c r="DA119" s="812"/>
      <c r="DB119" s="812"/>
      <c r="DC119" s="812"/>
      <c r="DD119" s="812"/>
      <c r="DE119" s="812"/>
      <c r="DF119" s="813"/>
      <c r="DG119" s="729" t="s">
        <v>112</v>
      </c>
      <c r="DH119" s="730"/>
      <c r="DI119" s="730"/>
      <c r="DJ119" s="730"/>
      <c r="DK119" s="731"/>
      <c r="DL119" s="732" t="s">
        <v>112</v>
      </c>
      <c r="DM119" s="730"/>
      <c r="DN119" s="730"/>
      <c r="DO119" s="730"/>
      <c r="DP119" s="731"/>
      <c r="DQ119" s="732" t="s">
        <v>112</v>
      </c>
      <c r="DR119" s="730"/>
      <c r="DS119" s="730"/>
      <c r="DT119" s="730"/>
      <c r="DU119" s="731"/>
      <c r="DV119" s="808" t="s">
        <v>112</v>
      </c>
      <c r="DW119" s="809"/>
      <c r="DX119" s="809"/>
      <c r="DY119" s="809"/>
      <c r="DZ119" s="810"/>
    </row>
    <row r="120" spans="1:130" s="197" customFormat="1" ht="26.25" customHeight="1">
      <c r="A120" s="789"/>
      <c r="B120" s="790"/>
      <c r="C120" s="796" t="s">
        <v>413</v>
      </c>
      <c r="D120" s="797"/>
      <c r="E120" s="797"/>
      <c r="F120" s="797"/>
      <c r="G120" s="797"/>
      <c r="H120" s="797"/>
      <c r="I120" s="797"/>
      <c r="J120" s="797"/>
      <c r="K120" s="797"/>
      <c r="L120" s="797"/>
      <c r="M120" s="797"/>
      <c r="N120" s="797"/>
      <c r="O120" s="797"/>
      <c r="P120" s="797"/>
      <c r="Q120" s="797"/>
      <c r="R120" s="797"/>
      <c r="S120" s="797"/>
      <c r="T120" s="797"/>
      <c r="U120" s="797"/>
      <c r="V120" s="797"/>
      <c r="W120" s="797"/>
      <c r="X120" s="797"/>
      <c r="Y120" s="797"/>
      <c r="Z120" s="798"/>
      <c r="AA120" s="721" t="s">
        <v>112</v>
      </c>
      <c r="AB120" s="722"/>
      <c r="AC120" s="722"/>
      <c r="AD120" s="722"/>
      <c r="AE120" s="723"/>
      <c r="AF120" s="766" t="s">
        <v>112</v>
      </c>
      <c r="AG120" s="722"/>
      <c r="AH120" s="722"/>
      <c r="AI120" s="722"/>
      <c r="AJ120" s="723"/>
      <c r="AK120" s="766" t="s">
        <v>112</v>
      </c>
      <c r="AL120" s="722"/>
      <c r="AM120" s="722"/>
      <c r="AN120" s="722"/>
      <c r="AO120" s="723"/>
      <c r="AP120" s="799" t="s">
        <v>112</v>
      </c>
      <c r="AQ120" s="800"/>
      <c r="AR120" s="800"/>
      <c r="AS120" s="800"/>
      <c r="AT120" s="801"/>
      <c r="AU120" s="873"/>
      <c r="AV120" s="874"/>
      <c r="AW120" s="874"/>
      <c r="AX120" s="874"/>
      <c r="AY120" s="875"/>
      <c r="AZ120" s="822" t="s">
        <v>438</v>
      </c>
      <c r="BA120" s="771"/>
      <c r="BB120" s="771"/>
      <c r="BC120" s="771"/>
      <c r="BD120" s="771"/>
      <c r="BE120" s="771"/>
      <c r="BF120" s="771"/>
      <c r="BG120" s="771"/>
      <c r="BH120" s="771"/>
      <c r="BI120" s="771"/>
      <c r="BJ120" s="771"/>
      <c r="BK120" s="771"/>
      <c r="BL120" s="771"/>
      <c r="BM120" s="771"/>
      <c r="BN120" s="771"/>
      <c r="BO120" s="771"/>
      <c r="BP120" s="772"/>
      <c r="BQ120" s="804">
        <v>15606714</v>
      </c>
      <c r="BR120" s="805"/>
      <c r="BS120" s="805"/>
      <c r="BT120" s="805"/>
      <c r="BU120" s="805"/>
      <c r="BV120" s="805">
        <v>15487929</v>
      </c>
      <c r="BW120" s="805"/>
      <c r="BX120" s="805"/>
      <c r="BY120" s="805"/>
      <c r="BZ120" s="805"/>
      <c r="CA120" s="805">
        <v>15033554</v>
      </c>
      <c r="CB120" s="805"/>
      <c r="CC120" s="805"/>
      <c r="CD120" s="805"/>
      <c r="CE120" s="805"/>
      <c r="CF120" s="857">
        <v>43.6</v>
      </c>
      <c r="CG120" s="858"/>
      <c r="CH120" s="858"/>
      <c r="CI120" s="858"/>
      <c r="CJ120" s="858"/>
      <c r="CK120" s="859" t="s">
        <v>439</v>
      </c>
      <c r="CL120" s="837"/>
      <c r="CM120" s="837"/>
      <c r="CN120" s="837"/>
      <c r="CO120" s="838"/>
      <c r="CP120" s="863" t="s">
        <v>385</v>
      </c>
      <c r="CQ120" s="864"/>
      <c r="CR120" s="864"/>
      <c r="CS120" s="864"/>
      <c r="CT120" s="864"/>
      <c r="CU120" s="864"/>
      <c r="CV120" s="864"/>
      <c r="CW120" s="864"/>
      <c r="CX120" s="864"/>
      <c r="CY120" s="864"/>
      <c r="CZ120" s="864"/>
      <c r="DA120" s="864"/>
      <c r="DB120" s="864"/>
      <c r="DC120" s="864"/>
      <c r="DD120" s="864"/>
      <c r="DE120" s="864"/>
      <c r="DF120" s="865"/>
      <c r="DG120" s="835">
        <v>36568368</v>
      </c>
      <c r="DH120" s="836"/>
      <c r="DI120" s="836"/>
      <c r="DJ120" s="836"/>
      <c r="DK120" s="836"/>
      <c r="DL120" s="836">
        <v>35243488</v>
      </c>
      <c r="DM120" s="836"/>
      <c r="DN120" s="836"/>
      <c r="DO120" s="836"/>
      <c r="DP120" s="836"/>
      <c r="DQ120" s="836">
        <v>34087068</v>
      </c>
      <c r="DR120" s="836"/>
      <c r="DS120" s="836"/>
      <c r="DT120" s="836"/>
      <c r="DU120" s="836"/>
      <c r="DV120" s="793">
        <v>99</v>
      </c>
      <c r="DW120" s="793"/>
      <c r="DX120" s="793"/>
      <c r="DY120" s="793"/>
      <c r="DZ120" s="794"/>
    </row>
    <row r="121" spans="1:130" s="197" customFormat="1" ht="26.25" customHeight="1">
      <c r="A121" s="789"/>
      <c r="B121" s="790"/>
      <c r="C121" s="844" t="s">
        <v>440</v>
      </c>
      <c r="D121" s="845"/>
      <c r="E121" s="845"/>
      <c r="F121" s="845"/>
      <c r="G121" s="845"/>
      <c r="H121" s="845"/>
      <c r="I121" s="845"/>
      <c r="J121" s="845"/>
      <c r="K121" s="845"/>
      <c r="L121" s="845"/>
      <c r="M121" s="845"/>
      <c r="N121" s="845"/>
      <c r="O121" s="845"/>
      <c r="P121" s="845"/>
      <c r="Q121" s="845"/>
      <c r="R121" s="845"/>
      <c r="S121" s="845"/>
      <c r="T121" s="845"/>
      <c r="U121" s="845"/>
      <c r="V121" s="845"/>
      <c r="W121" s="845"/>
      <c r="X121" s="845"/>
      <c r="Y121" s="845"/>
      <c r="Z121" s="846"/>
      <c r="AA121" s="721" t="s">
        <v>112</v>
      </c>
      <c r="AB121" s="722"/>
      <c r="AC121" s="722"/>
      <c r="AD121" s="722"/>
      <c r="AE121" s="723"/>
      <c r="AF121" s="766" t="s">
        <v>112</v>
      </c>
      <c r="AG121" s="722"/>
      <c r="AH121" s="722"/>
      <c r="AI121" s="722"/>
      <c r="AJ121" s="723"/>
      <c r="AK121" s="766" t="s">
        <v>112</v>
      </c>
      <c r="AL121" s="722"/>
      <c r="AM121" s="722"/>
      <c r="AN121" s="722"/>
      <c r="AO121" s="723"/>
      <c r="AP121" s="799" t="s">
        <v>112</v>
      </c>
      <c r="AQ121" s="800"/>
      <c r="AR121" s="800"/>
      <c r="AS121" s="800"/>
      <c r="AT121" s="801"/>
      <c r="AU121" s="873"/>
      <c r="AV121" s="874"/>
      <c r="AW121" s="874"/>
      <c r="AX121" s="874"/>
      <c r="AY121" s="875"/>
      <c r="AZ121" s="847" t="s">
        <v>441</v>
      </c>
      <c r="BA121" s="848"/>
      <c r="BB121" s="848"/>
      <c r="BC121" s="848"/>
      <c r="BD121" s="848"/>
      <c r="BE121" s="848"/>
      <c r="BF121" s="848"/>
      <c r="BG121" s="848"/>
      <c r="BH121" s="848"/>
      <c r="BI121" s="848"/>
      <c r="BJ121" s="848"/>
      <c r="BK121" s="848"/>
      <c r="BL121" s="848"/>
      <c r="BM121" s="848"/>
      <c r="BN121" s="848"/>
      <c r="BO121" s="848"/>
      <c r="BP121" s="849"/>
      <c r="BQ121" s="866">
        <v>69882453</v>
      </c>
      <c r="BR121" s="867"/>
      <c r="BS121" s="867"/>
      <c r="BT121" s="867"/>
      <c r="BU121" s="867"/>
      <c r="BV121" s="867">
        <v>70780380</v>
      </c>
      <c r="BW121" s="867"/>
      <c r="BX121" s="867"/>
      <c r="BY121" s="867"/>
      <c r="BZ121" s="867"/>
      <c r="CA121" s="867">
        <v>70822366</v>
      </c>
      <c r="CB121" s="867"/>
      <c r="CC121" s="867"/>
      <c r="CD121" s="867"/>
      <c r="CE121" s="867"/>
      <c r="CF121" s="868">
        <v>205.6</v>
      </c>
      <c r="CG121" s="869"/>
      <c r="CH121" s="869"/>
      <c r="CI121" s="869"/>
      <c r="CJ121" s="869"/>
      <c r="CK121" s="860"/>
      <c r="CL121" s="839"/>
      <c r="CM121" s="839"/>
      <c r="CN121" s="839"/>
      <c r="CO121" s="840"/>
      <c r="CP121" s="823" t="s">
        <v>386</v>
      </c>
      <c r="CQ121" s="824"/>
      <c r="CR121" s="824"/>
      <c r="CS121" s="824"/>
      <c r="CT121" s="824"/>
      <c r="CU121" s="824"/>
      <c r="CV121" s="824"/>
      <c r="CW121" s="824"/>
      <c r="CX121" s="824"/>
      <c r="CY121" s="824"/>
      <c r="CZ121" s="824"/>
      <c r="DA121" s="824"/>
      <c r="DB121" s="824"/>
      <c r="DC121" s="824"/>
      <c r="DD121" s="824"/>
      <c r="DE121" s="824"/>
      <c r="DF121" s="825"/>
      <c r="DG121" s="804">
        <v>4741632</v>
      </c>
      <c r="DH121" s="805"/>
      <c r="DI121" s="805"/>
      <c r="DJ121" s="805"/>
      <c r="DK121" s="805"/>
      <c r="DL121" s="805">
        <v>4137577</v>
      </c>
      <c r="DM121" s="805"/>
      <c r="DN121" s="805"/>
      <c r="DO121" s="805"/>
      <c r="DP121" s="805"/>
      <c r="DQ121" s="805">
        <v>3272075</v>
      </c>
      <c r="DR121" s="805"/>
      <c r="DS121" s="805"/>
      <c r="DT121" s="805"/>
      <c r="DU121" s="805"/>
      <c r="DV121" s="802">
        <v>9.5</v>
      </c>
      <c r="DW121" s="802"/>
      <c r="DX121" s="802"/>
      <c r="DY121" s="802"/>
      <c r="DZ121" s="803"/>
    </row>
    <row r="122" spans="1:130" s="197" customFormat="1" ht="26.25" customHeight="1">
      <c r="A122" s="789"/>
      <c r="B122" s="790"/>
      <c r="C122" s="796" t="s">
        <v>423</v>
      </c>
      <c r="D122" s="797"/>
      <c r="E122" s="797"/>
      <c r="F122" s="797"/>
      <c r="G122" s="797"/>
      <c r="H122" s="797"/>
      <c r="I122" s="797"/>
      <c r="J122" s="797"/>
      <c r="K122" s="797"/>
      <c r="L122" s="797"/>
      <c r="M122" s="797"/>
      <c r="N122" s="797"/>
      <c r="O122" s="797"/>
      <c r="P122" s="797"/>
      <c r="Q122" s="797"/>
      <c r="R122" s="797"/>
      <c r="S122" s="797"/>
      <c r="T122" s="797"/>
      <c r="U122" s="797"/>
      <c r="V122" s="797"/>
      <c r="W122" s="797"/>
      <c r="X122" s="797"/>
      <c r="Y122" s="797"/>
      <c r="Z122" s="798"/>
      <c r="AA122" s="721" t="s">
        <v>112</v>
      </c>
      <c r="AB122" s="722"/>
      <c r="AC122" s="722"/>
      <c r="AD122" s="722"/>
      <c r="AE122" s="723"/>
      <c r="AF122" s="766" t="s">
        <v>112</v>
      </c>
      <c r="AG122" s="722"/>
      <c r="AH122" s="722"/>
      <c r="AI122" s="722"/>
      <c r="AJ122" s="723"/>
      <c r="AK122" s="766" t="s">
        <v>112</v>
      </c>
      <c r="AL122" s="722"/>
      <c r="AM122" s="722"/>
      <c r="AN122" s="722"/>
      <c r="AO122" s="723"/>
      <c r="AP122" s="799" t="s">
        <v>112</v>
      </c>
      <c r="AQ122" s="800"/>
      <c r="AR122" s="800"/>
      <c r="AS122" s="800"/>
      <c r="AT122" s="801"/>
      <c r="AU122" s="876"/>
      <c r="AV122" s="877"/>
      <c r="AW122" s="877"/>
      <c r="AX122" s="877"/>
      <c r="AY122" s="877"/>
      <c r="AZ122" s="228" t="s">
        <v>171</v>
      </c>
      <c r="BA122" s="228"/>
      <c r="BB122" s="228"/>
      <c r="BC122" s="228"/>
      <c r="BD122" s="228"/>
      <c r="BE122" s="228"/>
      <c r="BF122" s="228"/>
      <c r="BG122" s="228"/>
      <c r="BH122" s="228"/>
      <c r="BI122" s="228"/>
      <c r="BJ122" s="228"/>
      <c r="BK122" s="228"/>
      <c r="BL122" s="228"/>
      <c r="BM122" s="228"/>
      <c r="BN122" s="228"/>
      <c r="BO122" s="878" t="s">
        <v>442</v>
      </c>
      <c r="BP122" s="879"/>
      <c r="BQ122" s="832">
        <v>100512968</v>
      </c>
      <c r="BR122" s="833"/>
      <c r="BS122" s="833"/>
      <c r="BT122" s="833"/>
      <c r="BU122" s="833"/>
      <c r="BV122" s="833">
        <v>101471091</v>
      </c>
      <c r="BW122" s="833"/>
      <c r="BX122" s="833"/>
      <c r="BY122" s="833"/>
      <c r="BZ122" s="833"/>
      <c r="CA122" s="833">
        <v>101416907</v>
      </c>
      <c r="CB122" s="833"/>
      <c r="CC122" s="833"/>
      <c r="CD122" s="833"/>
      <c r="CE122" s="833"/>
      <c r="CF122" s="739"/>
      <c r="CG122" s="740"/>
      <c r="CH122" s="740"/>
      <c r="CI122" s="740"/>
      <c r="CJ122" s="834"/>
      <c r="CK122" s="860"/>
      <c r="CL122" s="839"/>
      <c r="CM122" s="839"/>
      <c r="CN122" s="839"/>
      <c r="CO122" s="840"/>
      <c r="CP122" s="823" t="s">
        <v>387</v>
      </c>
      <c r="CQ122" s="824"/>
      <c r="CR122" s="824"/>
      <c r="CS122" s="824"/>
      <c r="CT122" s="824"/>
      <c r="CU122" s="824"/>
      <c r="CV122" s="824"/>
      <c r="CW122" s="824"/>
      <c r="CX122" s="824"/>
      <c r="CY122" s="824"/>
      <c r="CZ122" s="824"/>
      <c r="DA122" s="824"/>
      <c r="DB122" s="824"/>
      <c r="DC122" s="824"/>
      <c r="DD122" s="824"/>
      <c r="DE122" s="824"/>
      <c r="DF122" s="825"/>
      <c r="DG122" s="804">
        <v>1190288</v>
      </c>
      <c r="DH122" s="805"/>
      <c r="DI122" s="805"/>
      <c r="DJ122" s="805"/>
      <c r="DK122" s="805"/>
      <c r="DL122" s="805">
        <v>1292383</v>
      </c>
      <c r="DM122" s="805"/>
      <c r="DN122" s="805"/>
      <c r="DO122" s="805"/>
      <c r="DP122" s="805"/>
      <c r="DQ122" s="805">
        <v>1307225</v>
      </c>
      <c r="DR122" s="805"/>
      <c r="DS122" s="805"/>
      <c r="DT122" s="805"/>
      <c r="DU122" s="805"/>
      <c r="DV122" s="802">
        <v>3.8</v>
      </c>
      <c r="DW122" s="802"/>
      <c r="DX122" s="802"/>
      <c r="DY122" s="802"/>
      <c r="DZ122" s="803"/>
    </row>
    <row r="123" spans="1:130" s="197" customFormat="1" ht="26.25" customHeight="1" thickBot="1">
      <c r="A123" s="789"/>
      <c r="B123" s="790"/>
      <c r="C123" s="796" t="s">
        <v>429</v>
      </c>
      <c r="D123" s="797"/>
      <c r="E123" s="797"/>
      <c r="F123" s="797"/>
      <c r="G123" s="797"/>
      <c r="H123" s="797"/>
      <c r="I123" s="797"/>
      <c r="J123" s="797"/>
      <c r="K123" s="797"/>
      <c r="L123" s="797"/>
      <c r="M123" s="797"/>
      <c r="N123" s="797"/>
      <c r="O123" s="797"/>
      <c r="P123" s="797"/>
      <c r="Q123" s="797"/>
      <c r="R123" s="797"/>
      <c r="S123" s="797"/>
      <c r="T123" s="797"/>
      <c r="U123" s="797"/>
      <c r="V123" s="797"/>
      <c r="W123" s="797"/>
      <c r="X123" s="797"/>
      <c r="Y123" s="797"/>
      <c r="Z123" s="798"/>
      <c r="AA123" s="721">
        <v>9279</v>
      </c>
      <c r="AB123" s="722"/>
      <c r="AC123" s="722"/>
      <c r="AD123" s="722"/>
      <c r="AE123" s="723"/>
      <c r="AF123" s="766">
        <v>9036</v>
      </c>
      <c r="AG123" s="722"/>
      <c r="AH123" s="722"/>
      <c r="AI123" s="722"/>
      <c r="AJ123" s="723"/>
      <c r="AK123" s="766">
        <v>8794</v>
      </c>
      <c r="AL123" s="722"/>
      <c r="AM123" s="722"/>
      <c r="AN123" s="722"/>
      <c r="AO123" s="723"/>
      <c r="AP123" s="799">
        <v>0</v>
      </c>
      <c r="AQ123" s="800"/>
      <c r="AR123" s="800"/>
      <c r="AS123" s="800"/>
      <c r="AT123" s="801"/>
      <c r="AU123" s="827" t="s">
        <v>443</v>
      </c>
      <c r="AV123" s="828"/>
      <c r="AW123" s="828"/>
      <c r="AX123" s="828"/>
      <c r="AY123" s="828"/>
      <c r="AZ123" s="828"/>
      <c r="BA123" s="828"/>
      <c r="BB123" s="828"/>
      <c r="BC123" s="828"/>
      <c r="BD123" s="828"/>
      <c r="BE123" s="828"/>
      <c r="BF123" s="828"/>
      <c r="BG123" s="828"/>
      <c r="BH123" s="828"/>
      <c r="BI123" s="828"/>
      <c r="BJ123" s="828"/>
      <c r="BK123" s="828"/>
      <c r="BL123" s="828"/>
      <c r="BM123" s="828"/>
      <c r="BN123" s="828"/>
      <c r="BO123" s="828"/>
      <c r="BP123" s="829"/>
      <c r="BQ123" s="830">
        <v>41.7</v>
      </c>
      <c r="BR123" s="826"/>
      <c r="BS123" s="826"/>
      <c r="BT123" s="826"/>
      <c r="BU123" s="826"/>
      <c r="BV123" s="826">
        <v>18.7</v>
      </c>
      <c r="BW123" s="826"/>
      <c r="BX123" s="826"/>
      <c r="BY123" s="826"/>
      <c r="BZ123" s="826"/>
      <c r="CA123" s="826">
        <v>1.9</v>
      </c>
      <c r="CB123" s="826"/>
      <c r="CC123" s="826"/>
      <c r="CD123" s="826"/>
      <c r="CE123" s="826"/>
      <c r="CF123" s="742"/>
      <c r="CG123" s="743"/>
      <c r="CH123" s="743"/>
      <c r="CI123" s="743"/>
      <c r="CJ123" s="795"/>
      <c r="CK123" s="860"/>
      <c r="CL123" s="839"/>
      <c r="CM123" s="839"/>
      <c r="CN123" s="839"/>
      <c r="CO123" s="840"/>
      <c r="CP123" s="823" t="s">
        <v>388</v>
      </c>
      <c r="CQ123" s="824"/>
      <c r="CR123" s="824"/>
      <c r="CS123" s="824"/>
      <c r="CT123" s="824"/>
      <c r="CU123" s="824"/>
      <c r="CV123" s="824"/>
      <c r="CW123" s="824"/>
      <c r="CX123" s="824"/>
      <c r="CY123" s="824"/>
      <c r="CZ123" s="824"/>
      <c r="DA123" s="824"/>
      <c r="DB123" s="824"/>
      <c r="DC123" s="824"/>
      <c r="DD123" s="824"/>
      <c r="DE123" s="824"/>
      <c r="DF123" s="825"/>
      <c r="DG123" s="721">
        <v>772923</v>
      </c>
      <c r="DH123" s="722"/>
      <c r="DI123" s="722"/>
      <c r="DJ123" s="722"/>
      <c r="DK123" s="723"/>
      <c r="DL123" s="766">
        <v>750770</v>
      </c>
      <c r="DM123" s="722"/>
      <c r="DN123" s="722"/>
      <c r="DO123" s="722"/>
      <c r="DP123" s="723"/>
      <c r="DQ123" s="766">
        <v>729087</v>
      </c>
      <c r="DR123" s="722"/>
      <c r="DS123" s="722"/>
      <c r="DT123" s="722"/>
      <c r="DU123" s="723"/>
      <c r="DV123" s="799">
        <v>2.1</v>
      </c>
      <c r="DW123" s="800"/>
      <c r="DX123" s="800"/>
      <c r="DY123" s="800"/>
      <c r="DZ123" s="801"/>
    </row>
    <row r="124" spans="1:130" s="197" customFormat="1" ht="26.25" customHeight="1">
      <c r="A124" s="789"/>
      <c r="B124" s="790"/>
      <c r="C124" s="796" t="s">
        <v>432</v>
      </c>
      <c r="D124" s="797"/>
      <c r="E124" s="797"/>
      <c r="F124" s="797"/>
      <c r="G124" s="797"/>
      <c r="H124" s="797"/>
      <c r="I124" s="797"/>
      <c r="J124" s="797"/>
      <c r="K124" s="797"/>
      <c r="L124" s="797"/>
      <c r="M124" s="797"/>
      <c r="N124" s="797"/>
      <c r="O124" s="797"/>
      <c r="P124" s="797"/>
      <c r="Q124" s="797"/>
      <c r="R124" s="797"/>
      <c r="S124" s="797"/>
      <c r="T124" s="797"/>
      <c r="U124" s="797"/>
      <c r="V124" s="797"/>
      <c r="W124" s="797"/>
      <c r="X124" s="797"/>
      <c r="Y124" s="797"/>
      <c r="Z124" s="798"/>
      <c r="AA124" s="721" t="s">
        <v>112</v>
      </c>
      <c r="AB124" s="722"/>
      <c r="AC124" s="722"/>
      <c r="AD124" s="722"/>
      <c r="AE124" s="723"/>
      <c r="AF124" s="766" t="s">
        <v>112</v>
      </c>
      <c r="AG124" s="722"/>
      <c r="AH124" s="722"/>
      <c r="AI124" s="722"/>
      <c r="AJ124" s="723"/>
      <c r="AK124" s="766" t="s">
        <v>112</v>
      </c>
      <c r="AL124" s="722"/>
      <c r="AM124" s="722"/>
      <c r="AN124" s="722"/>
      <c r="AO124" s="723"/>
      <c r="AP124" s="799" t="s">
        <v>112</v>
      </c>
      <c r="AQ124" s="800"/>
      <c r="AR124" s="800"/>
      <c r="AS124" s="800"/>
      <c r="AT124" s="80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61"/>
      <c r="CL124" s="861"/>
      <c r="CM124" s="861"/>
      <c r="CN124" s="861"/>
      <c r="CO124" s="862"/>
      <c r="CP124" s="823" t="s">
        <v>444</v>
      </c>
      <c r="CQ124" s="824"/>
      <c r="CR124" s="824"/>
      <c r="CS124" s="824"/>
      <c r="CT124" s="824"/>
      <c r="CU124" s="824"/>
      <c r="CV124" s="824"/>
      <c r="CW124" s="824"/>
      <c r="CX124" s="824"/>
      <c r="CY124" s="824"/>
      <c r="CZ124" s="824"/>
      <c r="DA124" s="824"/>
      <c r="DB124" s="824"/>
      <c r="DC124" s="824"/>
      <c r="DD124" s="824"/>
      <c r="DE124" s="824"/>
      <c r="DF124" s="825"/>
      <c r="DG124" s="729">
        <v>608728</v>
      </c>
      <c r="DH124" s="730"/>
      <c r="DI124" s="730"/>
      <c r="DJ124" s="730"/>
      <c r="DK124" s="731"/>
      <c r="DL124" s="732">
        <v>459278</v>
      </c>
      <c r="DM124" s="730"/>
      <c r="DN124" s="730"/>
      <c r="DO124" s="730"/>
      <c r="DP124" s="731"/>
      <c r="DQ124" s="732">
        <v>408961</v>
      </c>
      <c r="DR124" s="730"/>
      <c r="DS124" s="730"/>
      <c r="DT124" s="730"/>
      <c r="DU124" s="731"/>
      <c r="DV124" s="808">
        <v>1.2</v>
      </c>
      <c r="DW124" s="809"/>
      <c r="DX124" s="809"/>
      <c r="DY124" s="809"/>
      <c r="DZ124" s="810"/>
    </row>
    <row r="125" spans="1:130" s="197" customFormat="1" ht="26.25" customHeight="1" thickBot="1">
      <c r="A125" s="789"/>
      <c r="B125" s="790"/>
      <c r="C125" s="796" t="s">
        <v>434</v>
      </c>
      <c r="D125" s="797"/>
      <c r="E125" s="797"/>
      <c r="F125" s="797"/>
      <c r="G125" s="797"/>
      <c r="H125" s="797"/>
      <c r="I125" s="797"/>
      <c r="J125" s="797"/>
      <c r="K125" s="797"/>
      <c r="L125" s="797"/>
      <c r="M125" s="797"/>
      <c r="N125" s="797"/>
      <c r="O125" s="797"/>
      <c r="P125" s="797"/>
      <c r="Q125" s="797"/>
      <c r="R125" s="797"/>
      <c r="S125" s="797"/>
      <c r="T125" s="797"/>
      <c r="U125" s="797"/>
      <c r="V125" s="797"/>
      <c r="W125" s="797"/>
      <c r="X125" s="797"/>
      <c r="Y125" s="797"/>
      <c r="Z125" s="798"/>
      <c r="AA125" s="721" t="s">
        <v>112</v>
      </c>
      <c r="AB125" s="722"/>
      <c r="AC125" s="722"/>
      <c r="AD125" s="722"/>
      <c r="AE125" s="723"/>
      <c r="AF125" s="766" t="s">
        <v>112</v>
      </c>
      <c r="AG125" s="722"/>
      <c r="AH125" s="722"/>
      <c r="AI125" s="722"/>
      <c r="AJ125" s="723"/>
      <c r="AK125" s="766" t="s">
        <v>112</v>
      </c>
      <c r="AL125" s="722"/>
      <c r="AM125" s="722"/>
      <c r="AN125" s="722"/>
      <c r="AO125" s="723"/>
      <c r="AP125" s="799" t="s">
        <v>112</v>
      </c>
      <c r="AQ125" s="800"/>
      <c r="AR125" s="800"/>
      <c r="AS125" s="800"/>
      <c r="AT125" s="80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37" t="s">
        <v>445</v>
      </c>
      <c r="CL125" s="837"/>
      <c r="CM125" s="837"/>
      <c r="CN125" s="837"/>
      <c r="CO125" s="838"/>
      <c r="CP125" s="843" t="s">
        <v>446</v>
      </c>
      <c r="CQ125" s="815"/>
      <c r="CR125" s="815"/>
      <c r="CS125" s="815"/>
      <c r="CT125" s="815"/>
      <c r="CU125" s="815"/>
      <c r="CV125" s="815"/>
      <c r="CW125" s="815"/>
      <c r="CX125" s="815"/>
      <c r="CY125" s="815"/>
      <c r="CZ125" s="815"/>
      <c r="DA125" s="815"/>
      <c r="DB125" s="815"/>
      <c r="DC125" s="815"/>
      <c r="DD125" s="815"/>
      <c r="DE125" s="815"/>
      <c r="DF125" s="816"/>
      <c r="DG125" s="835" t="s">
        <v>112</v>
      </c>
      <c r="DH125" s="836"/>
      <c r="DI125" s="836"/>
      <c r="DJ125" s="836"/>
      <c r="DK125" s="836"/>
      <c r="DL125" s="836" t="s">
        <v>112</v>
      </c>
      <c r="DM125" s="836"/>
      <c r="DN125" s="836"/>
      <c r="DO125" s="836"/>
      <c r="DP125" s="836"/>
      <c r="DQ125" s="836" t="s">
        <v>112</v>
      </c>
      <c r="DR125" s="836"/>
      <c r="DS125" s="836"/>
      <c r="DT125" s="836"/>
      <c r="DU125" s="836"/>
      <c r="DV125" s="793" t="s">
        <v>112</v>
      </c>
      <c r="DW125" s="793"/>
      <c r="DX125" s="793"/>
      <c r="DY125" s="793"/>
      <c r="DZ125" s="794"/>
    </row>
    <row r="126" spans="1:130" s="197" customFormat="1" ht="26.25" customHeight="1">
      <c r="A126" s="789"/>
      <c r="B126" s="790"/>
      <c r="C126" s="796" t="s">
        <v>437</v>
      </c>
      <c r="D126" s="797"/>
      <c r="E126" s="797"/>
      <c r="F126" s="797"/>
      <c r="G126" s="797"/>
      <c r="H126" s="797"/>
      <c r="I126" s="797"/>
      <c r="J126" s="797"/>
      <c r="K126" s="797"/>
      <c r="L126" s="797"/>
      <c r="M126" s="797"/>
      <c r="N126" s="797"/>
      <c r="O126" s="797"/>
      <c r="P126" s="797"/>
      <c r="Q126" s="797"/>
      <c r="R126" s="797"/>
      <c r="S126" s="797"/>
      <c r="T126" s="797"/>
      <c r="U126" s="797"/>
      <c r="V126" s="797"/>
      <c r="W126" s="797"/>
      <c r="X126" s="797"/>
      <c r="Y126" s="797"/>
      <c r="Z126" s="798"/>
      <c r="AA126" s="721" t="s">
        <v>112</v>
      </c>
      <c r="AB126" s="722"/>
      <c r="AC126" s="722"/>
      <c r="AD126" s="722"/>
      <c r="AE126" s="723"/>
      <c r="AF126" s="766" t="s">
        <v>112</v>
      </c>
      <c r="AG126" s="722"/>
      <c r="AH126" s="722"/>
      <c r="AI126" s="722"/>
      <c r="AJ126" s="723"/>
      <c r="AK126" s="766" t="s">
        <v>112</v>
      </c>
      <c r="AL126" s="722"/>
      <c r="AM126" s="722"/>
      <c r="AN126" s="722"/>
      <c r="AO126" s="723"/>
      <c r="AP126" s="799" t="s">
        <v>112</v>
      </c>
      <c r="AQ126" s="800"/>
      <c r="AR126" s="800"/>
      <c r="AS126" s="800"/>
      <c r="AT126" s="801"/>
      <c r="AU126" s="233"/>
      <c r="AV126" s="233"/>
      <c r="AW126" s="233"/>
      <c r="AX126" s="831" t="s">
        <v>447</v>
      </c>
      <c r="AY126" s="819"/>
      <c r="AZ126" s="819"/>
      <c r="BA126" s="819"/>
      <c r="BB126" s="819"/>
      <c r="BC126" s="819"/>
      <c r="BD126" s="819"/>
      <c r="BE126" s="820"/>
      <c r="BF126" s="818" t="s">
        <v>448</v>
      </c>
      <c r="BG126" s="819"/>
      <c r="BH126" s="819"/>
      <c r="BI126" s="819"/>
      <c r="BJ126" s="819"/>
      <c r="BK126" s="819"/>
      <c r="BL126" s="820"/>
      <c r="BM126" s="818" t="s">
        <v>449</v>
      </c>
      <c r="BN126" s="819"/>
      <c r="BO126" s="819"/>
      <c r="BP126" s="819"/>
      <c r="BQ126" s="819"/>
      <c r="BR126" s="819"/>
      <c r="BS126" s="820"/>
      <c r="BT126" s="818" t="s">
        <v>450</v>
      </c>
      <c r="BU126" s="819"/>
      <c r="BV126" s="819"/>
      <c r="BW126" s="819"/>
      <c r="BX126" s="819"/>
      <c r="BY126" s="819"/>
      <c r="BZ126" s="821"/>
      <c r="CA126" s="233"/>
      <c r="CB126" s="233"/>
      <c r="CC126" s="233"/>
      <c r="CD126" s="234"/>
      <c r="CE126" s="234"/>
      <c r="CF126" s="234"/>
      <c r="CG126" s="231"/>
      <c r="CH126" s="231"/>
      <c r="CI126" s="231"/>
      <c r="CJ126" s="232"/>
      <c r="CK126" s="839"/>
      <c r="CL126" s="839"/>
      <c r="CM126" s="839"/>
      <c r="CN126" s="839"/>
      <c r="CO126" s="840"/>
      <c r="CP126" s="822" t="s">
        <v>451</v>
      </c>
      <c r="CQ126" s="771"/>
      <c r="CR126" s="771"/>
      <c r="CS126" s="771"/>
      <c r="CT126" s="771"/>
      <c r="CU126" s="771"/>
      <c r="CV126" s="771"/>
      <c r="CW126" s="771"/>
      <c r="CX126" s="771"/>
      <c r="CY126" s="771"/>
      <c r="CZ126" s="771"/>
      <c r="DA126" s="771"/>
      <c r="DB126" s="771"/>
      <c r="DC126" s="771"/>
      <c r="DD126" s="771"/>
      <c r="DE126" s="771"/>
      <c r="DF126" s="772"/>
      <c r="DG126" s="804">
        <v>1811916</v>
      </c>
      <c r="DH126" s="805"/>
      <c r="DI126" s="805"/>
      <c r="DJ126" s="805"/>
      <c r="DK126" s="805"/>
      <c r="DL126" s="805">
        <v>214990</v>
      </c>
      <c r="DM126" s="805"/>
      <c r="DN126" s="805"/>
      <c r="DO126" s="805"/>
      <c r="DP126" s="805"/>
      <c r="DQ126" s="805" t="s">
        <v>112</v>
      </c>
      <c r="DR126" s="805"/>
      <c r="DS126" s="805"/>
      <c r="DT126" s="805"/>
      <c r="DU126" s="805"/>
      <c r="DV126" s="802" t="s">
        <v>112</v>
      </c>
      <c r="DW126" s="802"/>
      <c r="DX126" s="802"/>
      <c r="DY126" s="802"/>
      <c r="DZ126" s="803"/>
    </row>
    <row r="127" spans="1:130" s="197" customFormat="1" ht="26.25" customHeight="1" thickBot="1">
      <c r="A127" s="791"/>
      <c r="B127" s="792"/>
      <c r="C127" s="811" t="s">
        <v>452</v>
      </c>
      <c r="D127" s="812"/>
      <c r="E127" s="812"/>
      <c r="F127" s="812"/>
      <c r="G127" s="812"/>
      <c r="H127" s="812"/>
      <c r="I127" s="812"/>
      <c r="J127" s="812"/>
      <c r="K127" s="812"/>
      <c r="L127" s="812"/>
      <c r="M127" s="812"/>
      <c r="N127" s="812"/>
      <c r="O127" s="812"/>
      <c r="P127" s="812"/>
      <c r="Q127" s="812"/>
      <c r="R127" s="812"/>
      <c r="S127" s="812"/>
      <c r="T127" s="812"/>
      <c r="U127" s="812"/>
      <c r="V127" s="812"/>
      <c r="W127" s="812"/>
      <c r="X127" s="812"/>
      <c r="Y127" s="812"/>
      <c r="Z127" s="813"/>
      <c r="AA127" s="721" t="s">
        <v>112</v>
      </c>
      <c r="AB127" s="722"/>
      <c r="AC127" s="722"/>
      <c r="AD127" s="722"/>
      <c r="AE127" s="723"/>
      <c r="AF127" s="766" t="s">
        <v>112</v>
      </c>
      <c r="AG127" s="722"/>
      <c r="AH127" s="722"/>
      <c r="AI127" s="722"/>
      <c r="AJ127" s="723"/>
      <c r="AK127" s="766" t="s">
        <v>112</v>
      </c>
      <c r="AL127" s="722"/>
      <c r="AM127" s="722"/>
      <c r="AN127" s="722"/>
      <c r="AO127" s="723"/>
      <c r="AP127" s="799" t="s">
        <v>112</v>
      </c>
      <c r="AQ127" s="800"/>
      <c r="AR127" s="800"/>
      <c r="AS127" s="800"/>
      <c r="AT127" s="801"/>
      <c r="AU127" s="233"/>
      <c r="AV127" s="233"/>
      <c r="AW127" s="233"/>
      <c r="AX127" s="814" t="s">
        <v>453</v>
      </c>
      <c r="AY127" s="815"/>
      <c r="AZ127" s="815"/>
      <c r="BA127" s="815"/>
      <c r="BB127" s="815"/>
      <c r="BC127" s="815"/>
      <c r="BD127" s="815"/>
      <c r="BE127" s="816"/>
      <c r="BF127" s="758" t="s">
        <v>112</v>
      </c>
      <c r="BG127" s="759"/>
      <c r="BH127" s="759"/>
      <c r="BI127" s="759"/>
      <c r="BJ127" s="759"/>
      <c r="BK127" s="759"/>
      <c r="BL127" s="817"/>
      <c r="BM127" s="758">
        <v>11.45</v>
      </c>
      <c r="BN127" s="759"/>
      <c r="BO127" s="759"/>
      <c r="BP127" s="759"/>
      <c r="BQ127" s="759"/>
      <c r="BR127" s="759"/>
      <c r="BS127" s="817"/>
      <c r="BT127" s="758">
        <v>20</v>
      </c>
      <c r="BU127" s="759"/>
      <c r="BV127" s="759"/>
      <c r="BW127" s="759"/>
      <c r="BX127" s="759"/>
      <c r="BY127" s="759"/>
      <c r="BZ127" s="760"/>
      <c r="CA127" s="234"/>
      <c r="CB127" s="234"/>
      <c r="CC127" s="234"/>
      <c r="CD127" s="234"/>
      <c r="CE127" s="234"/>
      <c r="CF127" s="234"/>
      <c r="CG127" s="231"/>
      <c r="CH127" s="231"/>
      <c r="CI127" s="231"/>
      <c r="CJ127" s="232"/>
      <c r="CK127" s="841"/>
      <c r="CL127" s="841"/>
      <c r="CM127" s="841"/>
      <c r="CN127" s="841"/>
      <c r="CO127" s="842"/>
      <c r="CP127" s="761" t="s">
        <v>454</v>
      </c>
      <c r="CQ127" s="762"/>
      <c r="CR127" s="762"/>
      <c r="CS127" s="762"/>
      <c r="CT127" s="762"/>
      <c r="CU127" s="762"/>
      <c r="CV127" s="762"/>
      <c r="CW127" s="762"/>
      <c r="CX127" s="762"/>
      <c r="CY127" s="762"/>
      <c r="CZ127" s="762"/>
      <c r="DA127" s="762"/>
      <c r="DB127" s="762"/>
      <c r="DC127" s="762"/>
      <c r="DD127" s="762"/>
      <c r="DE127" s="762"/>
      <c r="DF127" s="763"/>
      <c r="DG127" s="764" t="s">
        <v>112</v>
      </c>
      <c r="DH127" s="765"/>
      <c r="DI127" s="765"/>
      <c r="DJ127" s="765"/>
      <c r="DK127" s="765"/>
      <c r="DL127" s="765" t="s">
        <v>112</v>
      </c>
      <c r="DM127" s="765"/>
      <c r="DN127" s="765"/>
      <c r="DO127" s="765"/>
      <c r="DP127" s="765"/>
      <c r="DQ127" s="765" t="s">
        <v>112</v>
      </c>
      <c r="DR127" s="765"/>
      <c r="DS127" s="765"/>
      <c r="DT127" s="765"/>
      <c r="DU127" s="765"/>
      <c r="DV127" s="806" t="s">
        <v>112</v>
      </c>
      <c r="DW127" s="806"/>
      <c r="DX127" s="806"/>
      <c r="DY127" s="806"/>
      <c r="DZ127" s="807"/>
    </row>
    <row r="128" spans="1:130" s="197" customFormat="1" ht="26.25" customHeight="1">
      <c r="A128" s="708" t="s">
        <v>455</v>
      </c>
      <c r="B128" s="709"/>
      <c r="C128" s="709"/>
      <c r="D128" s="709"/>
      <c r="E128" s="709"/>
      <c r="F128" s="709"/>
      <c r="G128" s="709"/>
      <c r="H128" s="709"/>
      <c r="I128" s="709"/>
      <c r="J128" s="709"/>
      <c r="K128" s="709"/>
      <c r="L128" s="709"/>
      <c r="M128" s="709"/>
      <c r="N128" s="709"/>
      <c r="O128" s="709"/>
      <c r="P128" s="709"/>
      <c r="Q128" s="709"/>
      <c r="R128" s="709"/>
      <c r="S128" s="709"/>
      <c r="T128" s="709"/>
      <c r="U128" s="709"/>
      <c r="V128" s="709"/>
      <c r="W128" s="710" t="s">
        <v>456</v>
      </c>
      <c r="X128" s="710"/>
      <c r="Y128" s="710"/>
      <c r="Z128" s="711"/>
      <c r="AA128" s="712">
        <v>1174162</v>
      </c>
      <c r="AB128" s="713"/>
      <c r="AC128" s="713"/>
      <c r="AD128" s="713"/>
      <c r="AE128" s="714"/>
      <c r="AF128" s="715">
        <v>1077141</v>
      </c>
      <c r="AG128" s="713"/>
      <c r="AH128" s="713"/>
      <c r="AI128" s="713"/>
      <c r="AJ128" s="714"/>
      <c r="AK128" s="715">
        <v>1097843</v>
      </c>
      <c r="AL128" s="713"/>
      <c r="AM128" s="713"/>
      <c r="AN128" s="713"/>
      <c r="AO128" s="714"/>
      <c r="AP128" s="776"/>
      <c r="AQ128" s="777"/>
      <c r="AR128" s="777"/>
      <c r="AS128" s="777"/>
      <c r="AT128" s="778"/>
      <c r="AU128" s="235"/>
      <c r="AV128" s="235"/>
      <c r="AW128" s="235"/>
      <c r="AX128" s="770" t="s">
        <v>457</v>
      </c>
      <c r="AY128" s="771"/>
      <c r="AZ128" s="771"/>
      <c r="BA128" s="771"/>
      <c r="BB128" s="771"/>
      <c r="BC128" s="771"/>
      <c r="BD128" s="771"/>
      <c r="BE128" s="772"/>
      <c r="BF128" s="779" t="s">
        <v>112</v>
      </c>
      <c r="BG128" s="780"/>
      <c r="BH128" s="780"/>
      <c r="BI128" s="780"/>
      <c r="BJ128" s="780"/>
      <c r="BK128" s="780"/>
      <c r="BL128" s="781"/>
      <c r="BM128" s="779">
        <v>16.45</v>
      </c>
      <c r="BN128" s="780"/>
      <c r="BO128" s="780"/>
      <c r="BP128" s="780"/>
      <c r="BQ128" s="780"/>
      <c r="BR128" s="780"/>
      <c r="BS128" s="781"/>
      <c r="BT128" s="779">
        <v>30</v>
      </c>
      <c r="BU128" s="782"/>
      <c r="BV128" s="782"/>
      <c r="BW128" s="782"/>
      <c r="BX128" s="782"/>
      <c r="BY128" s="782"/>
      <c r="BZ128" s="783"/>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16" t="s">
        <v>91</v>
      </c>
      <c r="B129" s="717"/>
      <c r="C129" s="717"/>
      <c r="D129" s="717"/>
      <c r="E129" s="717"/>
      <c r="F129" s="717"/>
      <c r="G129" s="717"/>
      <c r="H129" s="717"/>
      <c r="I129" s="717"/>
      <c r="J129" s="717"/>
      <c r="K129" s="717"/>
      <c r="L129" s="717"/>
      <c r="M129" s="717"/>
      <c r="N129" s="717"/>
      <c r="O129" s="717"/>
      <c r="P129" s="717"/>
      <c r="Q129" s="717"/>
      <c r="R129" s="717"/>
      <c r="S129" s="717"/>
      <c r="T129" s="717"/>
      <c r="U129" s="717"/>
      <c r="V129" s="717"/>
      <c r="W129" s="718" t="s">
        <v>458</v>
      </c>
      <c r="X129" s="719"/>
      <c r="Y129" s="719"/>
      <c r="Z129" s="720"/>
      <c r="AA129" s="721">
        <v>39761028</v>
      </c>
      <c r="AB129" s="722"/>
      <c r="AC129" s="722"/>
      <c r="AD129" s="722"/>
      <c r="AE129" s="723"/>
      <c r="AF129" s="766">
        <v>39862793</v>
      </c>
      <c r="AG129" s="722"/>
      <c r="AH129" s="722"/>
      <c r="AI129" s="722"/>
      <c r="AJ129" s="723"/>
      <c r="AK129" s="766">
        <v>40405275</v>
      </c>
      <c r="AL129" s="722"/>
      <c r="AM129" s="722"/>
      <c r="AN129" s="722"/>
      <c r="AO129" s="723"/>
      <c r="AP129" s="767"/>
      <c r="AQ129" s="768"/>
      <c r="AR129" s="768"/>
      <c r="AS129" s="768"/>
      <c r="AT129" s="769"/>
      <c r="AU129" s="235"/>
      <c r="AV129" s="235"/>
      <c r="AW129" s="235"/>
      <c r="AX129" s="770" t="s">
        <v>459</v>
      </c>
      <c r="AY129" s="771"/>
      <c r="AZ129" s="771"/>
      <c r="BA129" s="771"/>
      <c r="BB129" s="771"/>
      <c r="BC129" s="771"/>
      <c r="BD129" s="771"/>
      <c r="BE129" s="772"/>
      <c r="BF129" s="755">
        <v>6.3</v>
      </c>
      <c r="BG129" s="773"/>
      <c r="BH129" s="773"/>
      <c r="BI129" s="773"/>
      <c r="BJ129" s="773"/>
      <c r="BK129" s="773"/>
      <c r="BL129" s="774"/>
      <c r="BM129" s="755">
        <v>25</v>
      </c>
      <c r="BN129" s="773"/>
      <c r="BO129" s="773"/>
      <c r="BP129" s="773"/>
      <c r="BQ129" s="773"/>
      <c r="BR129" s="773"/>
      <c r="BS129" s="774"/>
      <c r="BT129" s="755">
        <v>35</v>
      </c>
      <c r="BU129" s="756"/>
      <c r="BV129" s="756"/>
      <c r="BW129" s="756"/>
      <c r="BX129" s="756"/>
      <c r="BY129" s="756"/>
      <c r="BZ129" s="7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16" t="s">
        <v>460</v>
      </c>
      <c r="B130" s="717"/>
      <c r="C130" s="717"/>
      <c r="D130" s="717"/>
      <c r="E130" s="717"/>
      <c r="F130" s="717"/>
      <c r="G130" s="717"/>
      <c r="H130" s="717"/>
      <c r="I130" s="717"/>
      <c r="J130" s="717"/>
      <c r="K130" s="717"/>
      <c r="L130" s="717"/>
      <c r="M130" s="717"/>
      <c r="N130" s="717"/>
      <c r="O130" s="717"/>
      <c r="P130" s="717"/>
      <c r="Q130" s="717"/>
      <c r="R130" s="717"/>
      <c r="S130" s="717"/>
      <c r="T130" s="717"/>
      <c r="U130" s="717"/>
      <c r="V130" s="717"/>
      <c r="W130" s="718" t="s">
        <v>461</v>
      </c>
      <c r="X130" s="719"/>
      <c r="Y130" s="719"/>
      <c r="Z130" s="720"/>
      <c r="AA130" s="721">
        <v>5654531</v>
      </c>
      <c r="AB130" s="722"/>
      <c r="AC130" s="722"/>
      <c r="AD130" s="722"/>
      <c r="AE130" s="723"/>
      <c r="AF130" s="766">
        <v>5818106</v>
      </c>
      <c r="AG130" s="722"/>
      <c r="AH130" s="722"/>
      <c r="AI130" s="722"/>
      <c r="AJ130" s="723"/>
      <c r="AK130" s="766">
        <v>5961129</v>
      </c>
      <c r="AL130" s="722"/>
      <c r="AM130" s="722"/>
      <c r="AN130" s="722"/>
      <c r="AO130" s="723"/>
      <c r="AP130" s="767"/>
      <c r="AQ130" s="768"/>
      <c r="AR130" s="768"/>
      <c r="AS130" s="768"/>
      <c r="AT130" s="769"/>
      <c r="AU130" s="235"/>
      <c r="AV130" s="235"/>
      <c r="AW130" s="235"/>
      <c r="AX130" s="775" t="s">
        <v>462</v>
      </c>
      <c r="AY130" s="762"/>
      <c r="AZ130" s="762"/>
      <c r="BA130" s="762"/>
      <c r="BB130" s="762"/>
      <c r="BC130" s="762"/>
      <c r="BD130" s="762"/>
      <c r="BE130" s="763"/>
      <c r="BF130" s="733">
        <v>1.9</v>
      </c>
      <c r="BG130" s="734"/>
      <c r="BH130" s="734"/>
      <c r="BI130" s="734"/>
      <c r="BJ130" s="734"/>
      <c r="BK130" s="734"/>
      <c r="BL130" s="735"/>
      <c r="BM130" s="733">
        <v>350</v>
      </c>
      <c r="BN130" s="734"/>
      <c r="BO130" s="734"/>
      <c r="BP130" s="734"/>
      <c r="BQ130" s="734"/>
      <c r="BR130" s="734"/>
      <c r="BS130" s="735"/>
      <c r="BT130" s="784"/>
      <c r="BU130" s="785"/>
      <c r="BV130" s="785"/>
      <c r="BW130" s="785"/>
      <c r="BX130" s="785"/>
      <c r="BY130" s="785"/>
      <c r="BZ130" s="78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24"/>
      <c r="B131" s="725"/>
      <c r="C131" s="725"/>
      <c r="D131" s="725"/>
      <c r="E131" s="725"/>
      <c r="F131" s="725"/>
      <c r="G131" s="725"/>
      <c r="H131" s="725"/>
      <c r="I131" s="725"/>
      <c r="J131" s="725"/>
      <c r="K131" s="725"/>
      <c r="L131" s="725"/>
      <c r="M131" s="725"/>
      <c r="N131" s="725"/>
      <c r="O131" s="725"/>
      <c r="P131" s="725"/>
      <c r="Q131" s="725"/>
      <c r="R131" s="725"/>
      <c r="S131" s="725"/>
      <c r="T131" s="725"/>
      <c r="U131" s="725"/>
      <c r="V131" s="725"/>
      <c r="W131" s="726" t="s">
        <v>463</v>
      </c>
      <c r="X131" s="727"/>
      <c r="Y131" s="727"/>
      <c r="Z131" s="728"/>
      <c r="AA131" s="729">
        <v>34106497</v>
      </c>
      <c r="AB131" s="730"/>
      <c r="AC131" s="730"/>
      <c r="AD131" s="730"/>
      <c r="AE131" s="731"/>
      <c r="AF131" s="732">
        <v>34044687</v>
      </c>
      <c r="AG131" s="730"/>
      <c r="AH131" s="730"/>
      <c r="AI131" s="730"/>
      <c r="AJ131" s="731"/>
      <c r="AK131" s="732">
        <v>34444146</v>
      </c>
      <c r="AL131" s="730"/>
      <c r="AM131" s="730"/>
      <c r="AN131" s="730"/>
      <c r="AO131" s="731"/>
      <c r="AP131" s="752"/>
      <c r="AQ131" s="753"/>
      <c r="AR131" s="753"/>
      <c r="AS131" s="753"/>
      <c r="AT131" s="75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45" t="s">
        <v>464</v>
      </c>
      <c r="B132" s="746"/>
      <c r="C132" s="746"/>
      <c r="D132" s="746"/>
      <c r="E132" s="746"/>
      <c r="F132" s="746"/>
      <c r="G132" s="746"/>
      <c r="H132" s="746"/>
      <c r="I132" s="746"/>
      <c r="J132" s="746"/>
      <c r="K132" s="746"/>
      <c r="L132" s="746"/>
      <c r="M132" s="746"/>
      <c r="N132" s="746"/>
      <c r="O132" s="746"/>
      <c r="P132" s="746"/>
      <c r="Q132" s="746"/>
      <c r="R132" s="746"/>
      <c r="S132" s="746"/>
      <c r="T132" s="746"/>
      <c r="U132" s="746"/>
      <c r="V132" s="749" t="s">
        <v>465</v>
      </c>
      <c r="W132" s="749"/>
      <c r="X132" s="749"/>
      <c r="Y132" s="749"/>
      <c r="Z132" s="750"/>
      <c r="AA132" s="751">
        <v>8.0274441549999995</v>
      </c>
      <c r="AB132" s="737"/>
      <c r="AC132" s="737"/>
      <c r="AD132" s="737"/>
      <c r="AE132" s="738"/>
      <c r="AF132" s="736">
        <v>6.403151834</v>
      </c>
      <c r="AG132" s="737"/>
      <c r="AH132" s="737"/>
      <c r="AI132" s="737"/>
      <c r="AJ132" s="738"/>
      <c r="AK132" s="736">
        <v>4.7549734580000003</v>
      </c>
      <c r="AL132" s="737"/>
      <c r="AM132" s="737"/>
      <c r="AN132" s="737"/>
      <c r="AO132" s="738"/>
      <c r="AP132" s="739"/>
      <c r="AQ132" s="740"/>
      <c r="AR132" s="740"/>
      <c r="AS132" s="740"/>
      <c r="AT132" s="74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47"/>
      <c r="B133" s="748"/>
      <c r="C133" s="748"/>
      <c r="D133" s="748"/>
      <c r="E133" s="748"/>
      <c r="F133" s="748"/>
      <c r="G133" s="748"/>
      <c r="H133" s="748"/>
      <c r="I133" s="748"/>
      <c r="J133" s="748"/>
      <c r="K133" s="748"/>
      <c r="L133" s="748"/>
      <c r="M133" s="748"/>
      <c r="N133" s="748"/>
      <c r="O133" s="748"/>
      <c r="P133" s="748"/>
      <c r="Q133" s="748"/>
      <c r="R133" s="748"/>
      <c r="S133" s="748"/>
      <c r="T133" s="748"/>
      <c r="U133" s="748"/>
      <c r="V133" s="703" t="s">
        <v>466</v>
      </c>
      <c r="W133" s="703"/>
      <c r="X133" s="703"/>
      <c r="Y133" s="703"/>
      <c r="Z133" s="704"/>
      <c r="AA133" s="705">
        <v>8.4</v>
      </c>
      <c r="AB133" s="706"/>
      <c r="AC133" s="706"/>
      <c r="AD133" s="706"/>
      <c r="AE133" s="707"/>
      <c r="AF133" s="705">
        <v>7.5</v>
      </c>
      <c r="AG133" s="706"/>
      <c r="AH133" s="706"/>
      <c r="AI133" s="706"/>
      <c r="AJ133" s="707"/>
      <c r="AK133" s="705">
        <v>6.3</v>
      </c>
      <c r="AL133" s="706"/>
      <c r="AM133" s="706"/>
      <c r="AN133" s="706"/>
      <c r="AO133" s="707"/>
      <c r="AP133" s="742"/>
      <c r="AQ133" s="743"/>
      <c r="AR133" s="743"/>
      <c r="AS133" s="743"/>
      <c r="AT133" s="74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L64:DP64"/>
    <mergeCell ref="DQ64:DU64"/>
    <mergeCell ref="AU66:AY67"/>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6:AT67"/>
    <mergeCell ref="BS65:CG65"/>
    <mergeCell ref="AP63:AT63"/>
    <mergeCell ref="AU63:AY63"/>
    <mergeCell ref="AZ63:BD63"/>
    <mergeCell ref="BE63:BI63"/>
    <mergeCell ref="BJ63:BN63"/>
    <mergeCell ref="BS63:CG63"/>
    <mergeCell ref="AZ66:BD67"/>
    <mergeCell ref="BS66:CG66"/>
    <mergeCell ref="CH66:CL66"/>
    <mergeCell ref="CM66:CQ66"/>
    <mergeCell ref="BS67:CG67"/>
    <mergeCell ref="A66:P67"/>
    <mergeCell ref="Q66:U67"/>
    <mergeCell ref="V66:Z67"/>
    <mergeCell ref="AA66:AE67"/>
    <mergeCell ref="AF66:AJ67"/>
    <mergeCell ref="AK66:AO67"/>
    <mergeCell ref="CH65:CL65"/>
    <mergeCell ref="CM65:CQ65"/>
    <mergeCell ref="CR65:CV65"/>
    <mergeCell ref="CW65:DA65"/>
    <mergeCell ref="DB65:DF65"/>
    <mergeCell ref="DQ66:DU66"/>
    <mergeCell ref="CR66:CV66"/>
    <mergeCell ref="DQ65:DU65"/>
    <mergeCell ref="DB67:DF67"/>
    <mergeCell ref="DG67:DK67"/>
    <mergeCell ref="B68:P68"/>
    <mergeCell ref="Q68:U68"/>
    <mergeCell ref="V68:Z68"/>
    <mergeCell ref="AA68:AE68"/>
    <mergeCell ref="AF68:AJ68"/>
    <mergeCell ref="B69:P69"/>
    <mergeCell ref="Q69:U69"/>
    <mergeCell ref="DL67:DP67"/>
    <mergeCell ref="DQ67:DU67"/>
    <mergeCell ref="DG69:DK69"/>
    <mergeCell ref="DL69:DP69"/>
    <mergeCell ref="DQ69:DU69"/>
    <mergeCell ref="AK68:AO68"/>
    <mergeCell ref="AP68:AT68"/>
    <mergeCell ref="AU68:AY68"/>
    <mergeCell ref="DV64:DZ64"/>
    <mergeCell ref="DG65:DK65"/>
    <mergeCell ref="DL65:DP65"/>
    <mergeCell ref="DV65:DZ65"/>
    <mergeCell ref="CH67:CL67"/>
    <mergeCell ref="CM67:CQ67"/>
    <mergeCell ref="CR67:CV67"/>
    <mergeCell ref="DV67:DZ67"/>
    <mergeCell ref="CW66:DA66"/>
    <mergeCell ref="DB66:DF66"/>
    <mergeCell ref="DG66:DK66"/>
    <mergeCell ref="DL66:DP66"/>
    <mergeCell ref="DV66:DZ66"/>
    <mergeCell ref="CW67:DA67"/>
    <mergeCell ref="AZ68:BD68"/>
    <mergeCell ref="BS68:CG68"/>
    <mergeCell ref="CH68:CL68"/>
    <mergeCell ref="V69:Z69"/>
    <mergeCell ref="AA69:AE69"/>
    <mergeCell ref="AF69:AJ69"/>
    <mergeCell ref="AK69:AO69"/>
    <mergeCell ref="AP69:AT69"/>
    <mergeCell ref="AU69:AY69"/>
    <mergeCell ref="AZ69:BD69"/>
    <mergeCell ref="CR68:CV68"/>
    <mergeCell ref="CW68:DA68"/>
    <mergeCell ref="DB68:DF68"/>
    <mergeCell ref="BS69:CG69"/>
    <mergeCell ref="CH69:CL69"/>
    <mergeCell ref="CM69:CQ69"/>
    <mergeCell ref="CR69:CV69"/>
    <mergeCell ref="CW69:DA69"/>
    <mergeCell ref="DB69:DF69"/>
    <mergeCell ref="DV69:DZ69"/>
    <mergeCell ref="DV68:DZ68"/>
    <mergeCell ref="DG68:DK68"/>
    <mergeCell ref="DL68:DP68"/>
    <mergeCell ref="DQ68:DU68"/>
    <mergeCell ref="CM68:CQ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B70:P70"/>
    <mergeCell ref="Q70:U70"/>
    <mergeCell ref="V70:Z70"/>
    <mergeCell ref="AA70:AE70"/>
    <mergeCell ref="AF70:AJ70"/>
    <mergeCell ref="AK70:AO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A112:B116"/>
    <mergeCell ref="C112:Z112"/>
    <mergeCell ref="AA112:AE112"/>
    <mergeCell ref="AF112:AJ112"/>
    <mergeCell ref="AK112:AO112"/>
    <mergeCell ref="AP112:AT112"/>
    <mergeCell ref="DG114:DK114"/>
    <mergeCell ref="DL114:DP114"/>
    <mergeCell ref="DQ114:DU114"/>
    <mergeCell ref="DV114:DZ114"/>
    <mergeCell ref="C115:Z115"/>
    <mergeCell ref="AA115:AE115"/>
    <mergeCell ref="AF115:AJ115"/>
    <mergeCell ref="AK115:AO115"/>
    <mergeCell ref="AP115:AT115"/>
    <mergeCell ref="AZ115:BP115"/>
    <mergeCell ref="AZ114:BP114"/>
    <mergeCell ref="BQ114:BU114"/>
    <mergeCell ref="BV114:BZ114"/>
    <mergeCell ref="CA114:CE114"/>
    <mergeCell ref="CF114:CJ114"/>
    <mergeCell ref="CM114:DF114"/>
    <mergeCell ref="CM113:DF113"/>
    <mergeCell ref="DG113:DK113"/>
    <mergeCell ref="DL113:DP113"/>
    <mergeCell ref="DQ113:DU113"/>
    <mergeCell ref="DV113:DZ113"/>
    <mergeCell ref="C114:Z114"/>
    <mergeCell ref="DV116:DZ116"/>
    <mergeCell ref="DV115:DZ115"/>
    <mergeCell ref="C116:Z116"/>
    <mergeCell ref="AA116:AE116"/>
    <mergeCell ref="AF116:AJ116"/>
    <mergeCell ref="AK116:AO116"/>
    <mergeCell ref="AP116:AT116"/>
    <mergeCell ref="AZ116:BP116"/>
    <mergeCell ref="CA115:CE115"/>
    <mergeCell ref="CM116:DF116"/>
    <mergeCell ref="DL115:DP115"/>
    <mergeCell ref="DQ115:DU115"/>
    <mergeCell ref="DQ116:DU116"/>
    <mergeCell ref="DG116:DK116"/>
    <mergeCell ref="DV117:DZ117"/>
    <mergeCell ref="AZ117:BP117"/>
    <mergeCell ref="BV112:BZ112"/>
    <mergeCell ref="CA112:CE112"/>
    <mergeCell ref="CF112:CJ112"/>
    <mergeCell ref="CM112:DF112"/>
    <mergeCell ref="Y117:Z117"/>
    <mergeCell ref="AA117:AE117"/>
    <mergeCell ref="AF117:AJ117"/>
    <mergeCell ref="AK117:AO117"/>
    <mergeCell ref="AP117:AT117"/>
    <mergeCell ref="AA114:AE114"/>
    <mergeCell ref="AF114:AJ114"/>
    <mergeCell ref="AK114:AO114"/>
    <mergeCell ref="AP114:AT114"/>
    <mergeCell ref="DL116:DP116"/>
    <mergeCell ref="BQ117:BU117"/>
    <mergeCell ref="BV117:BZ117"/>
    <mergeCell ref="BQ113:BU113"/>
    <mergeCell ref="BV113:BZ113"/>
    <mergeCell ref="CA113:CE113"/>
    <mergeCell ref="CF113:CJ113"/>
    <mergeCell ref="BQ115:BU115"/>
    <mergeCell ref="BV115:BZ115"/>
    <mergeCell ref="CF116:CJ116"/>
    <mergeCell ref="DG121:DK121"/>
    <mergeCell ref="DL121:DP121"/>
    <mergeCell ref="DQ121:DU121"/>
    <mergeCell ref="DV121:DZ121"/>
    <mergeCell ref="CF118:CJ118"/>
    <mergeCell ref="C120:Z120"/>
    <mergeCell ref="AA120:AE120"/>
    <mergeCell ref="AF120:AJ120"/>
    <mergeCell ref="AK120:AO120"/>
    <mergeCell ref="CM115:DF115"/>
    <mergeCell ref="DG115:DK115"/>
    <mergeCell ref="BQ116:BU116"/>
    <mergeCell ref="BV116:BZ116"/>
    <mergeCell ref="CA116:CE116"/>
    <mergeCell ref="CF115:CJ115"/>
    <mergeCell ref="BO118:BP118"/>
    <mergeCell ref="DG118:DK118"/>
    <mergeCell ref="DG117:DK117"/>
    <mergeCell ref="DL117:DP117"/>
    <mergeCell ref="DQ117:DU117"/>
    <mergeCell ref="CM119:DF119"/>
    <mergeCell ref="DL118:DP118"/>
    <mergeCell ref="DQ118:DU118"/>
    <mergeCell ref="A118:Z118"/>
    <mergeCell ref="AA118:AE118"/>
    <mergeCell ref="AF118:AJ118"/>
    <mergeCell ref="AK118:AO118"/>
    <mergeCell ref="AP118:AT118"/>
    <mergeCell ref="CA117:CE117"/>
    <mergeCell ref="CF117:CJ117"/>
    <mergeCell ref="CM117:DF117"/>
    <mergeCell ref="A117:X117"/>
    <mergeCell ref="CA119:CE119"/>
    <mergeCell ref="BQ120:BU120"/>
    <mergeCell ref="BV120:BZ120"/>
    <mergeCell ref="CA120:CE120"/>
    <mergeCell ref="AP119:AT119"/>
    <mergeCell ref="CF119:CJ119"/>
    <mergeCell ref="BQ119:BU119"/>
    <mergeCell ref="BV119:BZ119"/>
    <mergeCell ref="BQ118:BU118"/>
    <mergeCell ref="BV118:BZ118"/>
    <mergeCell ref="CA118:CE118"/>
    <mergeCell ref="DV118:DZ118"/>
    <mergeCell ref="DG119:DK119"/>
    <mergeCell ref="DL119:DP119"/>
    <mergeCell ref="DQ119:DU119"/>
    <mergeCell ref="DV119:DZ119"/>
    <mergeCell ref="CM118:DF118"/>
    <mergeCell ref="DG120:DK120"/>
    <mergeCell ref="DL120:DP120"/>
    <mergeCell ref="DQ120:DU120"/>
    <mergeCell ref="DV120:DZ120"/>
    <mergeCell ref="C121:Z121"/>
    <mergeCell ref="AA121:AE121"/>
    <mergeCell ref="AF121:AJ121"/>
    <mergeCell ref="AK121:AO121"/>
    <mergeCell ref="AP121:AT121"/>
    <mergeCell ref="AZ121:BP121"/>
    <mergeCell ref="DV122:DZ122"/>
    <mergeCell ref="C119:Z119"/>
    <mergeCell ref="AA119:AE119"/>
    <mergeCell ref="AF119:AJ119"/>
    <mergeCell ref="AK119:AO119"/>
    <mergeCell ref="CF120:CJ120"/>
    <mergeCell ref="CK120:CO124"/>
    <mergeCell ref="CP120:DF120"/>
    <mergeCell ref="BQ121:BU121"/>
    <mergeCell ref="BV121:BZ121"/>
    <mergeCell ref="CA121:CE121"/>
    <mergeCell ref="CF121:CJ121"/>
    <mergeCell ref="CP123:DF123"/>
    <mergeCell ref="CP121:DF121"/>
    <mergeCell ref="C124:Z124"/>
    <mergeCell ref="AA124:AE124"/>
    <mergeCell ref="AF124:AJ124"/>
    <mergeCell ref="AP120:AT120"/>
    <mergeCell ref="AZ120:BP120"/>
    <mergeCell ref="AU119:AY122"/>
    <mergeCell ref="AZ119:BP119"/>
    <mergeCell ref="BO122:BP122"/>
    <mergeCell ref="DQ123:DU123"/>
    <mergeCell ref="DQ122:DU122"/>
    <mergeCell ref="C123:Z123"/>
    <mergeCell ref="AA123:AE123"/>
    <mergeCell ref="AF123:AJ123"/>
    <mergeCell ref="AK123:AO123"/>
    <mergeCell ref="AP123:AT123"/>
    <mergeCell ref="DV123:DZ123"/>
    <mergeCell ref="CA123:CE123"/>
    <mergeCell ref="AU123:BP123"/>
    <mergeCell ref="BQ123:BU123"/>
    <mergeCell ref="BV123:BZ123"/>
    <mergeCell ref="AX126:BE126"/>
    <mergeCell ref="DQ126:DU126"/>
    <mergeCell ref="BQ122:BU122"/>
    <mergeCell ref="BV122:BZ122"/>
    <mergeCell ref="CA122:CE122"/>
    <mergeCell ref="CF122:CJ122"/>
    <mergeCell ref="CP122:DF122"/>
    <mergeCell ref="DG125:DK125"/>
    <mergeCell ref="DG122:DK122"/>
    <mergeCell ref="DL122:DP122"/>
    <mergeCell ref="CK125:CO127"/>
    <mergeCell ref="CP125:DF125"/>
    <mergeCell ref="DL125:DP125"/>
    <mergeCell ref="DG123:DK123"/>
    <mergeCell ref="DL123:DP123"/>
    <mergeCell ref="DG124:DK124"/>
    <mergeCell ref="DQ125:DU125"/>
    <mergeCell ref="C122:Z122"/>
    <mergeCell ref="AA122:AE122"/>
    <mergeCell ref="AF122:AJ122"/>
    <mergeCell ref="DV125:DZ125"/>
    <mergeCell ref="CF123:CJ123"/>
    <mergeCell ref="C126:Z126"/>
    <mergeCell ref="AA126:AE126"/>
    <mergeCell ref="AF126:AJ126"/>
    <mergeCell ref="AK126:AO126"/>
    <mergeCell ref="AP126:AT126"/>
    <mergeCell ref="DV126:DZ126"/>
    <mergeCell ref="DG126:DK126"/>
    <mergeCell ref="DL126:DP126"/>
    <mergeCell ref="DQ127:DU127"/>
    <mergeCell ref="DV127:DZ127"/>
    <mergeCell ref="DL124:DP124"/>
    <mergeCell ref="DQ124:DU124"/>
    <mergeCell ref="DV124:DZ124"/>
    <mergeCell ref="C125:Z125"/>
    <mergeCell ref="AA125:AE125"/>
    <mergeCell ref="AF125:AJ125"/>
    <mergeCell ref="AK125:AO125"/>
    <mergeCell ref="AP125:AT125"/>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BT129:BZ129"/>
    <mergeCell ref="BT127:BZ127"/>
    <mergeCell ref="CP127:DF127"/>
    <mergeCell ref="DG127:DK127"/>
    <mergeCell ref="DL127:DP127"/>
    <mergeCell ref="A130:V130"/>
    <mergeCell ref="W130:Z130"/>
    <mergeCell ref="AA130:AE130"/>
    <mergeCell ref="AF130:AJ130"/>
    <mergeCell ref="AK130:AO130"/>
    <mergeCell ref="AP130:AT130"/>
    <mergeCell ref="AF129:AJ129"/>
    <mergeCell ref="AK129:AO129"/>
    <mergeCell ref="AP129:AT129"/>
    <mergeCell ref="AX129:BE129"/>
    <mergeCell ref="BF129:BL129"/>
    <mergeCell ref="AX130:BE130"/>
    <mergeCell ref="BF130:BL130"/>
    <mergeCell ref="BM129:BS129"/>
    <mergeCell ref="AK128:AO128"/>
    <mergeCell ref="AP128:AT128"/>
    <mergeCell ref="AX128:BE128"/>
    <mergeCell ref="BF128:BL128"/>
    <mergeCell ref="BM128:BS128"/>
    <mergeCell ref="BT128:BZ128"/>
    <mergeCell ref="BT130:BZ130"/>
    <mergeCell ref="A119:B127"/>
    <mergeCell ref="AK124:AO124"/>
    <mergeCell ref="AP124:AT124"/>
    <mergeCell ref="CP124:DF124"/>
    <mergeCell ref="AK122:AO122"/>
    <mergeCell ref="AP122:AT122"/>
    <mergeCell ref="V133:Z133"/>
    <mergeCell ref="AA133:AE133"/>
    <mergeCell ref="AF133:AJ133"/>
    <mergeCell ref="A128:V128"/>
    <mergeCell ref="W128:Z128"/>
    <mergeCell ref="AA128:AE128"/>
    <mergeCell ref="AF128:AJ128"/>
    <mergeCell ref="A129:V129"/>
    <mergeCell ref="W129:Z129"/>
    <mergeCell ref="AK133:AO133"/>
    <mergeCell ref="AA129:AE129"/>
    <mergeCell ref="A131:V131"/>
    <mergeCell ref="W131:Z131"/>
    <mergeCell ref="AA131:AE131"/>
    <mergeCell ref="AF131:AJ131"/>
    <mergeCell ref="AK131:AO131"/>
    <mergeCell ref="BM130:BS130"/>
    <mergeCell ref="AK132:AO132"/>
    <mergeCell ref="AP132:AT132"/>
    <mergeCell ref="AP133:AT133"/>
    <mergeCell ref="A132:U133"/>
    <mergeCell ref="V132:Z132"/>
    <mergeCell ref="AA132:AE132"/>
    <mergeCell ref="AF132:AJ132"/>
    <mergeCell ref="AP131:AT131"/>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5" zoomScaleNormal="85" zoomScaleSheetLayoutView="55" workbookViewId="0">
      <selection activeCell="AJ45" sqref="AJ4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40" workbookViewId="0">
      <selection activeCell="K50" sqref="K50"/>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23" t="s">
        <v>469</v>
      </c>
      <c r="L7" s="254"/>
      <c r="M7" s="255" t="s">
        <v>470</v>
      </c>
      <c r="N7" s="256"/>
    </row>
    <row r="8" spans="1:16">
      <c r="A8" s="248"/>
      <c r="B8" s="244"/>
      <c r="C8" s="244"/>
      <c r="D8" s="244"/>
      <c r="E8" s="244"/>
      <c r="F8" s="244"/>
      <c r="G8" s="257"/>
      <c r="H8" s="258"/>
      <c r="I8" s="258"/>
      <c r="J8" s="259"/>
      <c r="K8" s="1124"/>
      <c r="L8" s="260" t="s">
        <v>471</v>
      </c>
      <c r="M8" s="261" t="s">
        <v>472</v>
      </c>
      <c r="N8" s="262" t="s">
        <v>473</v>
      </c>
    </row>
    <row r="9" spans="1:16">
      <c r="A9" s="248"/>
      <c r="B9" s="244"/>
      <c r="C9" s="244"/>
      <c r="D9" s="244"/>
      <c r="E9" s="244"/>
      <c r="F9" s="244"/>
      <c r="G9" s="1134" t="s">
        <v>474</v>
      </c>
      <c r="H9" s="1135"/>
      <c r="I9" s="1135"/>
      <c r="J9" s="1136"/>
      <c r="K9" s="263">
        <v>10821715</v>
      </c>
      <c r="L9" s="264">
        <v>63866</v>
      </c>
      <c r="M9" s="265">
        <v>57294</v>
      </c>
      <c r="N9" s="266">
        <v>11.5</v>
      </c>
    </row>
    <row r="10" spans="1:16">
      <c r="A10" s="248"/>
      <c r="B10" s="244"/>
      <c r="C10" s="244"/>
      <c r="D10" s="244"/>
      <c r="E10" s="244"/>
      <c r="F10" s="244"/>
      <c r="G10" s="1134" t="s">
        <v>475</v>
      </c>
      <c r="H10" s="1135"/>
      <c r="I10" s="1135"/>
      <c r="J10" s="1136"/>
      <c r="K10" s="267">
        <v>1347543</v>
      </c>
      <c r="L10" s="268">
        <v>7953</v>
      </c>
      <c r="M10" s="269">
        <v>3408</v>
      </c>
      <c r="N10" s="270">
        <v>133.4</v>
      </c>
    </row>
    <row r="11" spans="1:16" ht="13.5" customHeight="1">
      <c r="A11" s="248"/>
      <c r="B11" s="244"/>
      <c r="C11" s="244"/>
      <c r="D11" s="244"/>
      <c r="E11" s="244"/>
      <c r="F11" s="244"/>
      <c r="G11" s="1134" t="s">
        <v>476</v>
      </c>
      <c r="H11" s="1135"/>
      <c r="I11" s="1135"/>
      <c r="J11" s="1136"/>
      <c r="K11" s="267">
        <v>1720557</v>
      </c>
      <c r="L11" s="268">
        <v>10154</v>
      </c>
      <c r="M11" s="269">
        <v>2192</v>
      </c>
      <c r="N11" s="270">
        <v>363.2</v>
      </c>
    </row>
    <row r="12" spans="1:16" ht="13.5" customHeight="1">
      <c r="A12" s="248"/>
      <c r="B12" s="244"/>
      <c r="C12" s="244"/>
      <c r="D12" s="244"/>
      <c r="E12" s="244"/>
      <c r="F12" s="244"/>
      <c r="G12" s="1134" t="s">
        <v>477</v>
      </c>
      <c r="H12" s="1135"/>
      <c r="I12" s="1135"/>
      <c r="J12" s="1136"/>
      <c r="K12" s="267">
        <v>325864</v>
      </c>
      <c r="L12" s="268">
        <v>1923</v>
      </c>
      <c r="M12" s="269">
        <v>715</v>
      </c>
      <c r="N12" s="270">
        <v>169</v>
      </c>
    </row>
    <row r="13" spans="1:16" ht="13.5" customHeight="1">
      <c r="A13" s="248"/>
      <c r="B13" s="244"/>
      <c r="C13" s="244"/>
      <c r="D13" s="244"/>
      <c r="E13" s="244"/>
      <c r="F13" s="244"/>
      <c r="G13" s="1134" t="s">
        <v>478</v>
      </c>
      <c r="H13" s="1135"/>
      <c r="I13" s="1135"/>
      <c r="J13" s="1136"/>
      <c r="K13" s="267" t="s">
        <v>479</v>
      </c>
      <c r="L13" s="268" t="s">
        <v>479</v>
      </c>
      <c r="M13" s="269" t="s">
        <v>479</v>
      </c>
      <c r="N13" s="270" t="s">
        <v>479</v>
      </c>
    </row>
    <row r="14" spans="1:16" ht="13.5" customHeight="1">
      <c r="A14" s="248"/>
      <c r="B14" s="244"/>
      <c r="C14" s="244"/>
      <c r="D14" s="244"/>
      <c r="E14" s="244"/>
      <c r="F14" s="244"/>
      <c r="G14" s="1134" t="s">
        <v>480</v>
      </c>
      <c r="H14" s="1135"/>
      <c r="I14" s="1135"/>
      <c r="J14" s="1136"/>
      <c r="K14" s="267">
        <v>464976</v>
      </c>
      <c r="L14" s="268">
        <v>2744</v>
      </c>
      <c r="M14" s="269">
        <v>2255</v>
      </c>
      <c r="N14" s="270">
        <v>21.7</v>
      </c>
    </row>
    <row r="15" spans="1:16" ht="13.5" customHeight="1">
      <c r="A15" s="248"/>
      <c r="B15" s="244"/>
      <c r="C15" s="244"/>
      <c r="D15" s="244"/>
      <c r="E15" s="244"/>
      <c r="F15" s="244"/>
      <c r="G15" s="1134" t="s">
        <v>481</v>
      </c>
      <c r="H15" s="1135"/>
      <c r="I15" s="1135"/>
      <c r="J15" s="1136"/>
      <c r="K15" s="267">
        <v>38634</v>
      </c>
      <c r="L15" s="268">
        <v>228</v>
      </c>
      <c r="M15" s="269">
        <v>1285</v>
      </c>
      <c r="N15" s="270">
        <v>-82.3</v>
      </c>
    </row>
    <row r="16" spans="1:16">
      <c r="A16" s="248"/>
      <c r="B16" s="244"/>
      <c r="C16" s="244"/>
      <c r="D16" s="244"/>
      <c r="E16" s="244"/>
      <c r="F16" s="244"/>
      <c r="G16" s="1112" t="s">
        <v>482</v>
      </c>
      <c r="H16" s="1113"/>
      <c r="I16" s="1113"/>
      <c r="J16" s="1114"/>
      <c r="K16" s="268">
        <v>-1694944</v>
      </c>
      <c r="L16" s="268">
        <v>-10003</v>
      </c>
      <c r="M16" s="269">
        <v>-6247</v>
      </c>
      <c r="N16" s="270">
        <v>60.1</v>
      </c>
    </row>
    <row r="17" spans="1:16">
      <c r="A17" s="248"/>
      <c r="B17" s="244"/>
      <c r="C17" s="244"/>
      <c r="D17" s="244"/>
      <c r="E17" s="244"/>
      <c r="F17" s="244"/>
      <c r="G17" s="1112" t="s">
        <v>171</v>
      </c>
      <c r="H17" s="1113"/>
      <c r="I17" s="1113"/>
      <c r="J17" s="1114"/>
      <c r="K17" s="268">
        <v>13024345</v>
      </c>
      <c r="L17" s="268">
        <v>76865</v>
      </c>
      <c r="M17" s="269">
        <v>60903</v>
      </c>
      <c r="N17" s="270">
        <v>26.2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5" t="s">
        <v>487</v>
      </c>
      <c r="H21" s="1116"/>
      <c r="I21" s="1116"/>
      <c r="J21" s="1117"/>
      <c r="K21" s="280">
        <v>7.34</v>
      </c>
      <c r="L21" s="281">
        <v>6.11</v>
      </c>
      <c r="M21" s="282">
        <v>1.23</v>
      </c>
      <c r="N21" s="249"/>
      <c r="O21" s="283"/>
      <c r="P21" s="279"/>
    </row>
    <row r="22" spans="1:16" s="284" customFormat="1">
      <c r="A22" s="279"/>
      <c r="B22" s="249"/>
      <c r="C22" s="249"/>
      <c r="D22" s="249"/>
      <c r="E22" s="249"/>
      <c r="F22" s="249"/>
      <c r="G22" s="1115" t="s">
        <v>488</v>
      </c>
      <c r="H22" s="1116"/>
      <c r="I22" s="1116"/>
      <c r="J22" s="1117"/>
      <c r="K22" s="285">
        <v>99.1</v>
      </c>
      <c r="L22" s="286">
        <v>100</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23" t="s">
        <v>469</v>
      </c>
      <c r="L30" s="254"/>
      <c r="M30" s="255" t="s">
        <v>470</v>
      </c>
      <c r="N30" s="256"/>
    </row>
    <row r="31" spans="1:16">
      <c r="A31" s="248"/>
      <c r="B31" s="244"/>
      <c r="C31" s="244"/>
      <c r="D31" s="244"/>
      <c r="E31" s="244"/>
      <c r="F31" s="244"/>
      <c r="G31" s="257"/>
      <c r="H31" s="258"/>
      <c r="I31" s="258"/>
      <c r="J31" s="259"/>
      <c r="K31" s="1124"/>
      <c r="L31" s="260" t="s">
        <v>471</v>
      </c>
      <c r="M31" s="261" t="s">
        <v>472</v>
      </c>
      <c r="N31" s="262" t="s">
        <v>473</v>
      </c>
    </row>
    <row r="32" spans="1:16" ht="27" customHeight="1">
      <c r="A32" s="248"/>
      <c r="B32" s="244"/>
      <c r="C32" s="244"/>
      <c r="D32" s="244"/>
      <c r="E32" s="244"/>
      <c r="F32" s="244"/>
      <c r="G32" s="1125" t="s">
        <v>492</v>
      </c>
      <c r="H32" s="1126"/>
      <c r="I32" s="1126"/>
      <c r="J32" s="1127"/>
      <c r="K32" s="294">
        <v>5734126</v>
      </c>
      <c r="L32" s="294">
        <v>33841</v>
      </c>
      <c r="M32" s="295">
        <v>32245</v>
      </c>
      <c r="N32" s="296">
        <v>4.9000000000000004</v>
      </c>
    </row>
    <row r="33" spans="1:16" ht="13.5" customHeight="1">
      <c r="A33" s="248"/>
      <c r="B33" s="244"/>
      <c r="C33" s="244"/>
      <c r="D33" s="244"/>
      <c r="E33" s="244"/>
      <c r="F33" s="244"/>
      <c r="G33" s="1125" t="s">
        <v>493</v>
      </c>
      <c r="H33" s="1126"/>
      <c r="I33" s="1126"/>
      <c r="J33" s="1127"/>
      <c r="K33" s="294" t="s">
        <v>479</v>
      </c>
      <c r="L33" s="294" t="s">
        <v>479</v>
      </c>
      <c r="M33" s="295">
        <v>4</v>
      </c>
      <c r="N33" s="296" t="s">
        <v>479</v>
      </c>
    </row>
    <row r="34" spans="1:16" ht="27" customHeight="1">
      <c r="A34" s="248"/>
      <c r="B34" s="244"/>
      <c r="C34" s="244"/>
      <c r="D34" s="244"/>
      <c r="E34" s="244"/>
      <c r="F34" s="244"/>
      <c r="G34" s="1125" t="s">
        <v>494</v>
      </c>
      <c r="H34" s="1126"/>
      <c r="I34" s="1126"/>
      <c r="J34" s="1127"/>
      <c r="K34" s="294" t="s">
        <v>479</v>
      </c>
      <c r="L34" s="294" t="s">
        <v>479</v>
      </c>
      <c r="M34" s="295">
        <v>33</v>
      </c>
      <c r="N34" s="296" t="s">
        <v>479</v>
      </c>
    </row>
    <row r="35" spans="1:16" ht="27" customHeight="1">
      <c r="A35" s="248"/>
      <c r="B35" s="244"/>
      <c r="C35" s="244"/>
      <c r="D35" s="244"/>
      <c r="E35" s="244"/>
      <c r="F35" s="244"/>
      <c r="G35" s="1125" t="s">
        <v>495</v>
      </c>
      <c r="H35" s="1126"/>
      <c r="I35" s="1126"/>
      <c r="J35" s="1127"/>
      <c r="K35" s="294">
        <v>2728256</v>
      </c>
      <c r="L35" s="294">
        <v>16101</v>
      </c>
      <c r="M35" s="295">
        <v>8277</v>
      </c>
      <c r="N35" s="296">
        <v>94.5</v>
      </c>
    </row>
    <row r="36" spans="1:16" ht="27" customHeight="1">
      <c r="A36" s="248"/>
      <c r="B36" s="244"/>
      <c r="C36" s="244"/>
      <c r="D36" s="244"/>
      <c r="E36" s="244"/>
      <c r="F36" s="244"/>
      <c r="G36" s="1125" t="s">
        <v>496</v>
      </c>
      <c r="H36" s="1126"/>
      <c r="I36" s="1126"/>
      <c r="J36" s="1127"/>
      <c r="K36" s="294">
        <v>225606</v>
      </c>
      <c r="L36" s="294">
        <v>1331</v>
      </c>
      <c r="M36" s="295">
        <v>932</v>
      </c>
      <c r="N36" s="296">
        <v>42.8</v>
      </c>
    </row>
    <row r="37" spans="1:16" ht="13.5" customHeight="1">
      <c r="A37" s="248"/>
      <c r="B37" s="244"/>
      <c r="C37" s="244"/>
      <c r="D37" s="244"/>
      <c r="E37" s="244"/>
      <c r="F37" s="244"/>
      <c r="G37" s="1125" t="s">
        <v>497</v>
      </c>
      <c r="H37" s="1126"/>
      <c r="I37" s="1126"/>
      <c r="J37" s="1127"/>
      <c r="K37" s="294">
        <v>8794</v>
      </c>
      <c r="L37" s="294">
        <v>52</v>
      </c>
      <c r="M37" s="295">
        <v>1529</v>
      </c>
      <c r="N37" s="296">
        <v>-96.6</v>
      </c>
    </row>
    <row r="38" spans="1:16" ht="27" customHeight="1">
      <c r="A38" s="248"/>
      <c r="B38" s="244"/>
      <c r="C38" s="244"/>
      <c r="D38" s="244"/>
      <c r="E38" s="244"/>
      <c r="F38" s="244"/>
      <c r="G38" s="1128" t="s">
        <v>498</v>
      </c>
      <c r="H38" s="1129"/>
      <c r="I38" s="1129"/>
      <c r="J38" s="1130"/>
      <c r="K38" s="297" t="s">
        <v>479</v>
      </c>
      <c r="L38" s="297" t="s">
        <v>479</v>
      </c>
      <c r="M38" s="298">
        <v>3</v>
      </c>
      <c r="N38" s="299" t="s">
        <v>479</v>
      </c>
      <c r="O38" s="293"/>
    </row>
    <row r="39" spans="1:16">
      <c r="A39" s="248"/>
      <c r="B39" s="244"/>
      <c r="C39" s="244"/>
      <c r="D39" s="244"/>
      <c r="E39" s="244"/>
      <c r="F39" s="244"/>
      <c r="G39" s="1128" t="s">
        <v>499</v>
      </c>
      <c r="H39" s="1129"/>
      <c r="I39" s="1129"/>
      <c r="J39" s="1130"/>
      <c r="K39" s="300">
        <v>-1097843</v>
      </c>
      <c r="L39" s="300">
        <v>-6479</v>
      </c>
      <c r="M39" s="301">
        <v>-7647</v>
      </c>
      <c r="N39" s="302">
        <v>-15.3</v>
      </c>
      <c r="O39" s="293"/>
    </row>
    <row r="40" spans="1:16" ht="27" customHeight="1">
      <c r="A40" s="248"/>
      <c r="B40" s="244"/>
      <c r="C40" s="244"/>
      <c r="D40" s="244"/>
      <c r="E40" s="244"/>
      <c r="F40" s="244"/>
      <c r="G40" s="1125" t="s">
        <v>500</v>
      </c>
      <c r="H40" s="1126"/>
      <c r="I40" s="1126"/>
      <c r="J40" s="1127"/>
      <c r="K40" s="300">
        <v>-5961129</v>
      </c>
      <c r="L40" s="300">
        <v>-35181</v>
      </c>
      <c r="M40" s="301">
        <v>-26081</v>
      </c>
      <c r="N40" s="302">
        <v>34.9</v>
      </c>
      <c r="O40" s="293"/>
    </row>
    <row r="41" spans="1:16">
      <c r="A41" s="248"/>
      <c r="B41" s="244"/>
      <c r="C41" s="244"/>
      <c r="D41" s="244"/>
      <c r="E41" s="244"/>
      <c r="F41" s="244"/>
      <c r="G41" s="1131" t="s">
        <v>281</v>
      </c>
      <c r="H41" s="1132"/>
      <c r="I41" s="1132"/>
      <c r="J41" s="1133"/>
      <c r="K41" s="294">
        <v>1637810</v>
      </c>
      <c r="L41" s="300">
        <v>9666</v>
      </c>
      <c r="M41" s="301">
        <v>9295</v>
      </c>
      <c r="N41" s="302">
        <v>4</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8" t="s">
        <v>469</v>
      </c>
      <c r="J49" s="1120" t="s">
        <v>504</v>
      </c>
      <c r="K49" s="1121"/>
      <c r="L49" s="1121"/>
      <c r="M49" s="1121"/>
      <c r="N49" s="1122"/>
    </row>
    <row r="50" spans="1:14">
      <c r="A50" s="248"/>
      <c r="B50" s="244"/>
      <c r="C50" s="244"/>
      <c r="D50" s="244"/>
      <c r="E50" s="244"/>
      <c r="F50" s="244"/>
      <c r="G50" s="312"/>
      <c r="H50" s="313"/>
      <c r="I50" s="1119"/>
      <c r="J50" s="314" t="s">
        <v>505</v>
      </c>
      <c r="K50" s="315" t="s">
        <v>506</v>
      </c>
      <c r="L50" s="316" t="s">
        <v>507</v>
      </c>
      <c r="M50" s="317" t="s">
        <v>508</v>
      </c>
      <c r="N50" s="318" t="s">
        <v>509</v>
      </c>
    </row>
    <row r="51" spans="1:14">
      <c r="A51" s="248"/>
      <c r="B51" s="244"/>
      <c r="C51" s="244"/>
      <c r="D51" s="244"/>
      <c r="E51" s="244"/>
      <c r="F51" s="244"/>
      <c r="G51" s="310" t="s">
        <v>510</v>
      </c>
      <c r="H51" s="311"/>
      <c r="I51" s="319">
        <v>5627522</v>
      </c>
      <c r="J51" s="320">
        <v>33641</v>
      </c>
      <c r="K51" s="321">
        <v>8.6999999999999993</v>
      </c>
      <c r="L51" s="322">
        <v>51540</v>
      </c>
      <c r="M51" s="323">
        <v>21.4</v>
      </c>
      <c r="N51" s="324">
        <v>-12.7</v>
      </c>
    </row>
    <row r="52" spans="1:14">
      <c r="A52" s="248"/>
      <c r="B52" s="244"/>
      <c r="C52" s="244"/>
      <c r="D52" s="244"/>
      <c r="E52" s="244"/>
      <c r="F52" s="244"/>
      <c r="G52" s="325"/>
      <c r="H52" s="326" t="s">
        <v>511</v>
      </c>
      <c r="I52" s="327">
        <v>3979913</v>
      </c>
      <c r="J52" s="328">
        <v>23792</v>
      </c>
      <c r="K52" s="329">
        <v>45.4</v>
      </c>
      <c r="L52" s="330">
        <v>32621</v>
      </c>
      <c r="M52" s="331">
        <v>21.3</v>
      </c>
      <c r="N52" s="332">
        <v>24.1</v>
      </c>
    </row>
    <row r="53" spans="1:14">
      <c r="A53" s="248"/>
      <c r="B53" s="244"/>
      <c r="C53" s="244"/>
      <c r="D53" s="244"/>
      <c r="E53" s="244"/>
      <c r="F53" s="244"/>
      <c r="G53" s="310" t="s">
        <v>512</v>
      </c>
      <c r="H53" s="311"/>
      <c r="I53" s="319">
        <v>3873949</v>
      </c>
      <c r="J53" s="320">
        <v>23242</v>
      </c>
      <c r="K53" s="321">
        <v>-30.9</v>
      </c>
      <c r="L53" s="322">
        <v>50804</v>
      </c>
      <c r="M53" s="323">
        <v>-1.4</v>
      </c>
      <c r="N53" s="324">
        <v>-29.5</v>
      </c>
    </row>
    <row r="54" spans="1:14">
      <c r="A54" s="248"/>
      <c r="B54" s="244"/>
      <c r="C54" s="244"/>
      <c r="D54" s="244"/>
      <c r="E54" s="244"/>
      <c r="F54" s="244"/>
      <c r="G54" s="325"/>
      <c r="H54" s="326" t="s">
        <v>511</v>
      </c>
      <c r="I54" s="327">
        <v>1811367</v>
      </c>
      <c r="J54" s="328">
        <v>10868</v>
      </c>
      <c r="K54" s="329">
        <v>-54.3</v>
      </c>
      <c r="L54" s="330">
        <v>30480</v>
      </c>
      <c r="M54" s="331">
        <v>-6.6</v>
      </c>
      <c r="N54" s="332">
        <v>-47.7</v>
      </c>
    </row>
    <row r="55" spans="1:14">
      <c r="A55" s="248"/>
      <c r="B55" s="244"/>
      <c r="C55" s="244"/>
      <c r="D55" s="244"/>
      <c r="E55" s="244"/>
      <c r="F55" s="244"/>
      <c r="G55" s="310" t="s">
        <v>513</v>
      </c>
      <c r="H55" s="311"/>
      <c r="I55" s="319">
        <v>4684671</v>
      </c>
      <c r="J55" s="320">
        <v>28184</v>
      </c>
      <c r="K55" s="321">
        <v>21.3</v>
      </c>
      <c r="L55" s="322">
        <v>38606</v>
      </c>
      <c r="M55" s="323">
        <v>-24</v>
      </c>
      <c r="N55" s="324">
        <v>45.3</v>
      </c>
    </row>
    <row r="56" spans="1:14">
      <c r="A56" s="248"/>
      <c r="B56" s="244"/>
      <c r="C56" s="244"/>
      <c r="D56" s="244"/>
      <c r="E56" s="244"/>
      <c r="F56" s="244"/>
      <c r="G56" s="325"/>
      <c r="H56" s="326" t="s">
        <v>511</v>
      </c>
      <c r="I56" s="327">
        <v>1714832</v>
      </c>
      <c r="J56" s="328">
        <v>10317</v>
      </c>
      <c r="K56" s="329">
        <v>-5.0999999999999996</v>
      </c>
      <c r="L56" s="330">
        <v>22435</v>
      </c>
      <c r="M56" s="331">
        <v>-26.4</v>
      </c>
      <c r="N56" s="332">
        <v>21.3</v>
      </c>
    </row>
    <row r="57" spans="1:14">
      <c r="A57" s="248"/>
      <c r="B57" s="244"/>
      <c r="C57" s="244"/>
      <c r="D57" s="244"/>
      <c r="E57" s="244"/>
      <c r="F57" s="244"/>
      <c r="G57" s="310" t="s">
        <v>514</v>
      </c>
      <c r="H57" s="311"/>
      <c r="I57" s="319">
        <v>3061358</v>
      </c>
      <c r="J57" s="320">
        <v>18042</v>
      </c>
      <c r="K57" s="321">
        <v>-36</v>
      </c>
      <c r="L57" s="322">
        <v>39425</v>
      </c>
      <c r="M57" s="323">
        <v>2.1</v>
      </c>
      <c r="N57" s="324">
        <v>-38.1</v>
      </c>
    </row>
    <row r="58" spans="1:14">
      <c r="A58" s="248"/>
      <c r="B58" s="244"/>
      <c r="C58" s="244"/>
      <c r="D58" s="244"/>
      <c r="E58" s="244"/>
      <c r="F58" s="244"/>
      <c r="G58" s="325"/>
      <c r="H58" s="326" t="s">
        <v>511</v>
      </c>
      <c r="I58" s="327">
        <v>1477974</v>
      </c>
      <c r="J58" s="328">
        <v>8710</v>
      </c>
      <c r="K58" s="329">
        <v>-15.6</v>
      </c>
      <c r="L58" s="330">
        <v>22414</v>
      </c>
      <c r="M58" s="331">
        <v>-0.1</v>
      </c>
      <c r="N58" s="332">
        <v>-15.5</v>
      </c>
    </row>
    <row r="59" spans="1:14">
      <c r="A59" s="248"/>
      <c r="B59" s="244"/>
      <c r="C59" s="244"/>
      <c r="D59" s="244"/>
      <c r="E59" s="244"/>
      <c r="F59" s="244"/>
      <c r="G59" s="310" t="s">
        <v>515</v>
      </c>
      <c r="H59" s="311"/>
      <c r="I59" s="319">
        <v>4517671</v>
      </c>
      <c r="J59" s="320">
        <v>26662</v>
      </c>
      <c r="K59" s="321">
        <v>47.8</v>
      </c>
      <c r="L59" s="322">
        <v>43141</v>
      </c>
      <c r="M59" s="323">
        <v>9.4</v>
      </c>
      <c r="N59" s="324">
        <v>38.4</v>
      </c>
    </row>
    <row r="60" spans="1:14">
      <c r="A60" s="248"/>
      <c r="B60" s="244"/>
      <c r="C60" s="244"/>
      <c r="D60" s="244"/>
      <c r="E60" s="244"/>
      <c r="F60" s="244"/>
      <c r="G60" s="325"/>
      <c r="H60" s="326" t="s">
        <v>511</v>
      </c>
      <c r="I60" s="333">
        <v>1763792</v>
      </c>
      <c r="J60" s="328">
        <v>10409</v>
      </c>
      <c r="K60" s="329">
        <v>19.5</v>
      </c>
      <c r="L60" s="330">
        <v>21887</v>
      </c>
      <c r="M60" s="331">
        <v>-2.4</v>
      </c>
      <c r="N60" s="332">
        <v>21.9</v>
      </c>
    </row>
    <row r="61" spans="1:14">
      <c r="A61" s="248"/>
      <c r="B61" s="244"/>
      <c r="C61" s="244"/>
      <c r="D61" s="244"/>
      <c r="E61" s="244"/>
      <c r="F61" s="244"/>
      <c r="G61" s="310" t="s">
        <v>516</v>
      </c>
      <c r="H61" s="334"/>
      <c r="I61" s="335">
        <v>4353034</v>
      </c>
      <c r="J61" s="336">
        <v>25954</v>
      </c>
      <c r="K61" s="337">
        <v>2.2000000000000002</v>
      </c>
      <c r="L61" s="338">
        <v>44703</v>
      </c>
      <c r="M61" s="339">
        <v>1.5</v>
      </c>
      <c r="N61" s="324">
        <v>0.7</v>
      </c>
    </row>
    <row r="62" spans="1:14">
      <c r="A62" s="248"/>
      <c r="B62" s="244"/>
      <c r="C62" s="244"/>
      <c r="D62" s="244"/>
      <c r="E62" s="244"/>
      <c r="F62" s="244"/>
      <c r="G62" s="325"/>
      <c r="H62" s="326" t="s">
        <v>511</v>
      </c>
      <c r="I62" s="327">
        <v>2149576</v>
      </c>
      <c r="J62" s="328">
        <v>12819</v>
      </c>
      <c r="K62" s="329">
        <v>-2</v>
      </c>
      <c r="L62" s="330">
        <v>25967</v>
      </c>
      <c r="M62" s="331">
        <v>-2.8</v>
      </c>
      <c r="N62" s="332">
        <v>0.8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14:J14"/>
    <mergeCell ref="G15:J15"/>
    <mergeCell ref="G16:J16"/>
    <mergeCell ref="K7:K8"/>
    <mergeCell ref="G9:J9"/>
    <mergeCell ref="G10:J10"/>
    <mergeCell ref="G11:J11"/>
    <mergeCell ref="G12:J12"/>
    <mergeCell ref="G13:J13"/>
    <mergeCell ref="G17:J17"/>
    <mergeCell ref="G21:J21"/>
    <mergeCell ref="G22:J22"/>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17.64</v>
      </c>
      <c r="G47" s="12">
        <v>18.559999999999999</v>
      </c>
      <c r="H47" s="12">
        <v>20.92</v>
      </c>
      <c r="I47" s="12">
        <v>21.96</v>
      </c>
      <c r="J47" s="13">
        <v>23.68</v>
      </c>
    </row>
    <row r="48" spans="2:10" ht="57.75" customHeight="1">
      <c r="B48" s="14"/>
      <c r="C48" s="1139" t="s">
        <v>4</v>
      </c>
      <c r="D48" s="1139"/>
      <c r="E48" s="1140"/>
      <c r="F48" s="15">
        <v>1.54</v>
      </c>
      <c r="G48" s="16">
        <v>2.25</v>
      </c>
      <c r="H48" s="16">
        <v>2.61</v>
      </c>
      <c r="I48" s="16">
        <v>3.09</v>
      </c>
      <c r="J48" s="17">
        <v>2.78</v>
      </c>
    </row>
    <row r="49" spans="2:10" ht="57.75" customHeight="1" thickBot="1">
      <c r="B49" s="18"/>
      <c r="C49" s="1141" t="s">
        <v>5</v>
      </c>
      <c r="D49" s="1141"/>
      <c r="E49" s="1142"/>
      <c r="F49" s="19">
        <v>1.84</v>
      </c>
      <c r="G49" s="20">
        <v>2.14</v>
      </c>
      <c r="H49" s="20">
        <v>2.88</v>
      </c>
      <c r="I49" s="20">
        <v>2</v>
      </c>
      <c r="J49" s="21">
        <v>1.75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t="s">
        <v>524</v>
      </c>
      <c r="G34" s="33">
        <v>0.38</v>
      </c>
      <c r="H34" s="33">
        <v>0.3</v>
      </c>
      <c r="I34" s="33">
        <v>0.2</v>
      </c>
      <c r="J34" s="34" t="s">
        <v>525</v>
      </c>
      <c r="K34" s="22"/>
      <c r="L34" s="22"/>
      <c r="M34" s="22"/>
      <c r="N34" s="22"/>
      <c r="O34" s="22"/>
      <c r="P34" s="22"/>
    </row>
    <row r="35" spans="1:16" ht="39" customHeight="1">
      <c r="A35" s="22"/>
      <c r="B35" s="35"/>
      <c r="C35" s="1143" t="s">
        <v>526</v>
      </c>
      <c r="D35" s="1144"/>
      <c r="E35" s="1145"/>
      <c r="F35" s="36">
        <v>3.42</v>
      </c>
      <c r="G35" s="37">
        <v>4.09</v>
      </c>
      <c r="H35" s="37">
        <v>4.7300000000000004</v>
      </c>
      <c r="I35" s="37">
        <v>5.55</v>
      </c>
      <c r="J35" s="38">
        <v>5.97</v>
      </c>
      <c r="K35" s="22"/>
      <c r="L35" s="22"/>
      <c r="M35" s="22"/>
      <c r="N35" s="22"/>
      <c r="O35" s="22"/>
      <c r="P35" s="22"/>
    </row>
    <row r="36" spans="1:16" ht="39" customHeight="1">
      <c r="A36" s="22"/>
      <c r="B36" s="35"/>
      <c r="C36" s="1143" t="s">
        <v>527</v>
      </c>
      <c r="D36" s="1144"/>
      <c r="E36" s="1145"/>
      <c r="F36" s="36">
        <v>0.34</v>
      </c>
      <c r="G36" s="37">
        <v>1.38</v>
      </c>
      <c r="H36" s="37">
        <v>2.31</v>
      </c>
      <c r="I36" s="37">
        <v>3.53</v>
      </c>
      <c r="J36" s="38">
        <v>4.62</v>
      </c>
      <c r="K36" s="22"/>
      <c r="L36" s="22"/>
      <c r="M36" s="22"/>
      <c r="N36" s="22"/>
      <c r="O36" s="22"/>
      <c r="P36" s="22"/>
    </row>
    <row r="37" spans="1:16" ht="39" customHeight="1">
      <c r="A37" s="22"/>
      <c r="B37" s="35"/>
      <c r="C37" s="1143" t="s">
        <v>528</v>
      </c>
      <c r="D37" s="1144"/>
      <c r="E37" s="1145"/>
      <c r="F37" s="36">
        <v>1.53</v>
      </c>
      <c r="G37" s="37">
        <v>2.2400000000000002</v>
      </c>
      <c r="H37" s="37">
        <v>2.59</v>
      </c>
      <c r="I37" s="37">
        <v>3.08</v>
      </c>
      <c r="J37" s="38">
        <v>2.77</v>
      </c>
      <c r="K37" s="22"/>
      <c r="L37" s="22"/>
      <c r="M37" s="22"/>
      <c r="N37" s="22"/>
      <c r="O37" s="22"/>
      <c r="P37" s="22"/>
    </row>
    <row r="38" spans="1:16" ht="39" customHeight="1">
      <c r="A38" s="22"/>
      <c r="B38" s="35"/>
      <c r="C38" s="1143" t="s">
        <v>529</v>
      </c>
      <c r="D38" s="1144"/>
      <c r="E38" s="1145"/>
      <c r="F38" s="36">
        <v>0.82</v>
      </c>
      <c r="G38" s="37">
        <v>1.59</v>
      </c>
      <c r="H38" s="37">
        <v>1.81</v>
      </c>
      <c r="I38" s="37">
        <v>2.2599999999999998</v>
      </c>
      <c r="J38" s="38">
        <v>1.71</v>
      </c>
      <c r="K38" s="22"/>
      <c r="L38" s="22"/>
      <c r="M38" s="22"/>
      <c r="N38" s="22"/>
      <c r="O38" s="22"/>
      <c r="P38" s="22"/>
    </row>
    <row r="39" spans="1:16" ht="39" customHeight="1">
      <c r="A39" s="22"/>
      <c r="B39" s="35"/>
      <c r="C39" s="1143" t="s">
        <v>530</v>
      </c>
      <c r="D39" s="1144"/>
      <c r="E39" s="1145"/>
      <c r="F39" s="36">
        <v>1.45</v>
      </c>
      <c r="G39" s="37">
        <v>1.29</v>
      </c>
      <c r="H39" s="37">
        <v>1.44</v>
      </c>
      <c r="I39" s="37">
        <v>1.68</v>
      </c>
      <c r="J39" s="38">
        <v>1.69</v>
      </c>
      <c r="K39" s="22"/>
      <c r="L39" s="22"/>
      <c r="M39" s="22"/>
      <c r="N39" s="22"/>
      <c r="O39" s="22"/>
      <c r="P39" s="22"/>
    </row>
    <row r="40" spans="1:16" ht="39" customHeight="1">
      <c r="A40" s="22"/>
      <c r="B40" s="35"/>
      <c r="C40" s="1143" t="s">
        <v>531</v>
      </c>
      <c r="D40" s="1144"/>
      <c r="E40" s="1145"/>
      <c r="F40" s="36">
        <v>0.51</v>
      </c>
      <c r="G40" s="37">
        <v>0.28000000000000003</v>
      </c>
      <c r="H40" s="37">
        <v>0.72</v>
      </c>
      <c r="I40" s="37">
        <v>0.33</v>
      </c>
      <c r="J40" s="38">
        <v>0.59</v>
      </c>
      <c r="K40" s="22"/>
      <c r="L40" s="22"/>
      <c r="M40" s="22"/>
      <c r="N40" s="22"/>
      <c r="O40" s="22"/>
      <c r="P40" s="22"/>
    </row>
    <row r="41" spans="1:16" ht="39" customHeight="1">
      <c r="A41" s="22"/>
      <c r="B41" s="35"/>
      <c r="C41" s="1143" t="s">
        <v>532</v>
      </c>
      <c r="D41" s="1144"/>
      <c r="E41" s="1145"/>
      <c r="F41" s="36">
        <v>0.03</v>
      </c>
      <c r="G41" s="37">
        <v>0.03</v>
      </c>
      <c r="H41" s="37">
        <v>0.04</v>
      </c>
      <c r="I41" s="37">
        <v>0.05</v>
      </c>
      <c r="J41" s="38">
        <v>0.09</v>
      </c>
      <c r="K41" s="22"/>
      <c r="L41" s="22"/>
      <c r="M41" s="22"/>
      <c r="N41" s="22"/>
      <c r="O41" s="22"/>
      <c r="P41" s="22"/>
    </row>
    <row r="42" spans="1:16" ht="39" customHeight="1">
      <c r="A42" s="22"/>
      <c r="B42" s="39"/>
      <c r="C42" s="1143" t="s">
        <v>533</v>
      </c>
      <c r="D42" s="1144"/>
      <c r="E42" s="1145"/>
      <c r="F42" s="36" t="s">
        <v>479</v>
      </c>
      <c r="G42" s="37" t="s">
        <v>479</v>
      </c>
      <c r="H42" s="37" t="s">
        <v>479</v>
      </c>
      <c r="I42" s="37" t="s">
        <v>479</v>
      </c>
      <c r="J42" s="38" t="s">
        <v>479</v>
      </c>
      <c r="K42" s="22"/>
      <c r="L42" s="22"/>
      <c r="M42" s="22"/>
      <c r="N42" s="22"/>
      <c r="O42" s="22"/>
      <c r="P42" s="22"/>
    </row>
    <row r="43" spans="1:16" ht="39" customHeight="1" thickBot="1">
      <c r="A43" s="22"/>
      <c r="B43" s="40"/>
      <c r="C43" s="1146" t="s">
        <v>534</v>
      </c>
      <c r="D43" s="1147"/>
      <c r="E43" s="1148"/>
      <c r="F43" s="41">
        <v>0.04</v>
      </c>
      <c r="G43" s="42">
        <v>0.03</v>
      </c>
      <c r="H43" s="42">
        <v>0.03</v>
      </c>
      <c r="I43" s="42">
        <v>0.02</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2" zoomScaleSheetLayoutView="55" workbookViewId="0">
      <selection activeCell="R52" sqref="R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5" t="s">
        <v>11</v>
      </c>
      <c r="C45" s="1156"/>
      <c r="D45" s="58"/>
      <c r="E45" s="1161" t="s">
        <v>12</v>
      </c>
      <c r="F45" s="1161"/>
      <c r="G45" s="1161"/>
      <c r="H45" s="1161"/>
      <c r="I45" s="1161"/>
      <c r="J45" s="1162"/>
      <c r="K45" s="59">
        <v>6327</v>
      </c>
      <c r="L45" s="60">
        <v>6272</v>
      </c>
      <c r="M45" s="60">
        <v>6296</v>
      </c>
      <c r="N45" s="60">
        <v>6099</v>
      </c>
      <c r="O45" s="61">
        <v>5734</v>
      </c>
      <c r="P45" s="48"/>
      <c r="Q45" s="48"/>
      <c r="R45" s="48"/>
      <c r="S45" s="48"/>
      <c r="T45" s="48"/>
      <c r="U45" s="48"/>
    </row>
    <row r="46" spans="1:21" ht="30.75" customHeight="1">
      <c r="A46" s="48"/>
      <c r="B46" s="1157"/>
      <c r="C46" s="1158"/>
      <c r="D46" s="62"/>
      <c r="E46" s="1163" t="s">
        <v>13</v>
      </c>
      <c r="F46" s="1163"/>
      <c r="G46" s="1163"/>
      <c r="H46" s="1163"/>
      <c r="I46" s="1163"/>
      <c r="J46" s="1164"/>
      <c r="K46" s="63" t="s">
        <v>479</v>
      </c>
      <c r="L46" s="64" t="s">
        <v>479</v>
      </c>
      <c r="M46" s="64" t="s">
        <v>479</v>
      </c>
      <c r="N46" s="64" t="s">
        <v>479</v>
      </c>
      <c r="O46" s="65" t="s">
        <v>479</v>
      </c>
      <c r="P46" s="48"/>
      <c r="Q46" s="48"/>
      <c r="R46" s="48"/>
      <c r="S46" s="48"/>
      <c r="T46" s="48"/>
      <c r="U46" s="48"/>
    </row>
    <row r="47" spans="1:21" ht="30.75" customHeight="1">
      <c r="A47" s="48"/>
      <c r="B47" s="1157"/>
      <c r="C47" s="1158"/>
      <c r="D47" s="62"/>
      <c r="E47" s="1163" t="s">
        <v>14</v>
      </c>
      <c r="F47" s="1163"/>
      <c r="G47" s="1163"/>
      <c r="H47" s="1163"/>
      <c r="I47" s="1163"/>
      <c r="J47" s="1164"/>
      <c r="K47" s="63" t="s">
        <v>479</v>
      </c>
      <c r="L47" s="64" t="s">
        <v>479</v>
      </c>
      <c r="M47" s="64" t="s">
        <v>479</v>
      </c>
      <c r="N47" s="64" t="s">
        <v>479</v>
      </c>
      <c r="O47" s="65" t="s">
        <v>479</v>
      </c>
      <c r="P47" s="48"/>
      <c r="Q47" s="48"/>
      <c r="R47" s="48"/>
      <c r="S47" s="48"/>
      <c r="T47" s="48"/>
      <c r="U47" s="48"/>
    </row>
    <row r="48" spans="1:21" ht="30.75" customHeight="1">
      <c r="A48" s="48"/>
      <c r="B48" s="1157"/>
      <c r="C48" s="1158"/>
      <c r="D48" s="62"/>
      <c r="E48" s="1163" t="s">
        <v>15</v>
      </c>
      <c r="F48" s="1163"/>
      <c r="G48" s="1163"/>
      <c r="H48" s="1163"/>
      <c r="I48" s="1163"/>
      <c r="J48" s="1164"/>
      <c r="K48" s="63">
        <v>2736</v>
      </c>
      <c r="L48" s="64">
        <v>2824</v>
      </c>
      <c r="M48" s="64">
        <v>2897</v>
      </c>
      <c r="N48" s="64">
        <v>2661</v>
      </c>
      <c r="O48" s="65">
        <v>2728</v>
      </c>
      <c r="P48" s="48"/>
      <c r="Q48" s="48"/>
      <c r="R48" s="48"/>
      <c r="S48" s="48"/>
      <c r="T48" s="48"/>
      <c r="U48" s="48"/>
    </row>
    <row r="49" spans="1:21" ht="30.75" customHeight="1">
      <c r="A49" s="48"/>
      <c r="B49" s="1157"/>
      <c r="C49" s="1158"/>
      <c r="D49" s="62"/>
      <c r="E49" s="1163" t="s">
        <v>16</v>
      </c>
      <c r="F49" s="1163"/>
      <c r="G49" s="1163"/>
      <c r="H49" s="1163"/>
      <c r="I49" s="1163"/>
      <c r="J49" s="1164"/>
      <c r="K49" s="63">
        <v>213</v>
      </c>
      <c r="L49" s="64">
        <v>363</v>
      </c>
      <c r="M49" s="64">
        <v>364</v>
      </c>
      <c r="N49" s="64">
        <v>306</v>
      </c>
      <c r="O49" s="65">
        <v>226</v>
      </c>
      <c r="P49" s="48"/>
      <c r="Q49" s="48"/>
      <c r="R49" s="48"/>
      <c r="S49" s="48"/>
      <c r="T49" s="48"/>
      <c r="U49" s="48"/>
    </row>
    <row r="50" spans="1:21" ht="30.75" customHeight="1">
      <c r="A50" s="48"/>
      <c r="B50" s="1157"/>
      <c r="C50" s="1158"/>
      <c r="D50" s="62"/>
      <c r="E50" s="1163" t="s">
        <v>17</v>
      </c>
      <c r="F50" s="1163"/>
      <c r="G50" s="1163"/>
      <c r="H50" s="1163"/>
      <c r="I50" s="1163"/>
      <c r="J50" s="1164"/>
      <c r="K50" s="63">
        <v>12</v>
      </c>
      <c r="L50" s="64">
        <v>12</v>
      </c>
      <c r="M50" s="64">
        <v>9</v>
      </c>
      <c r="N50" s="64">
        <v>9</v>
      </c>
      <c r="O50" s="65">
        <v>9</v>
      </c>
      <c r="P50" s="48"/>
      <c r="Q50" s="48"/>
      <c r="R50" s="48"/>
      <c r="S50" s="48"/>
      <c r="T50" s="48"/>
      <c r="U50" s="48"/>
    </row>
    <row r="51" spans="1:21" ht="30.75" customHeight="1">
      <c r="A51" s="48"/>
      <c r="B51" s="1159"/>
      <c r="C51" s="1160"/>
      <c r="D51" s="66"/>
      <c r="E51" s="1163" t="s">
        <v>18</v>
      </c>
      <c r="F51" s="1163"/>
      <c r="G51" s="1163"/>
      <c r="H51" s="1163"/>
      <c r="I51" s="1163"/>
      <c r="J51" s="1164"/>
      <c r="K51" s="63" t="s">
        <v>479</v>
      </c>
      <c r="L51" s="64" t="s">
        <v>479</v>
      </c>
      <c r="M51" s="64" t="s">
        <v>479</v>
      </c>
      <c r="N51" s="64" t="s">
        <v>479</v>
      </c>
      <c r="O51" s="65" t="s">
        <v>479</v>
      </c>
      <c r="P51" s="48"/>
      <c r="Q51" s="48"/>
      <c r="R51" s="48"/>
      <c r="S51" s="48"/>
      <c r="T51" s="48"/>
      <c r="U51" s="48"/>
    </row>
    <row r="52" spans="1:21" ht="30.75" customHeight="1">
      <c r="A52" s="48"/>
      <c r="B52" s="1165" t="s">
        <v>19</v>
      </c>
      <c r="C52" s="1166"/>
      <c r="D52" s="66"/>
      <c r="E52" s="1163" t="s">
        <v>20</v>
      </c>
      <c r="F52" s="1163"/>
      <c r="G52" s="1163"/>
      <c r="H52" s="1163"/>
      <c r="I52" s="1163"/>
      <c r="J52" s="1164"/>
      <c r="K52" s="63">
        <v>6466</v>
      </c>
      <c r="L52" s="64">
        <v>6696</v>
      </c>
      <c r="M52" s="64">
        <v>6815</v>
      </c>
      <c r="N52" s="64">
        <v>6895</v>
      </c>
      <c r="O52" s="65">
        <v>7058</v>
      </c>
      <c r="P52" s="48"/>
      <c r="Q52" s="48"/>
      <c r="R52" s="48"/>
      <c r="S52" s="48"/>
      <c r="T52" s="48"/>
      <c r="U52" s="48"/>
    </row>
    <row r="53" spans="1:21" ht="30.75" customHeight="1" thickBot="1">
      <c r="A53" s="48"/>
      <c r="B53" s="1151" t="s">
        <v>21</v>
      </c>
      <c r="C53" s="1152"/>
      <c r="D53" s="67"/>
      <c r="E53" s="1153" t="s">
        <v>22</v>
      </c>
      <c r="F53" s="1153"/>
      <c r="G53" s="1153"/>
      <c r="H53" s="1153"/>
      <c r="I53" s="1153"/>
      <c r="J53" s="1154"/>
      <c r="K53" s="68">
        <v>2822</v>
      </c>
      <c r="L53" s="69">
        <v>2775</v>
      </c>
      <c r="M53" s="69">
        <v>2751</v>
      </c>
      <c r="N53" s="69">
        <v>2180</v>
      </c>
      <c r="O53" s="70">
        <v>1639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3:C53"/>
    <mergeCell ref="E53:J53"/>
    <mergeCell ref="B45:C51"/>
    <mergeCell ref="E45:J45"/>
    <mergeCell ref="E46:J46"/>
    <mergeCell ref="E47:J47"/>
    <mergeCell ref="E48:J48"/>
    <mergeCell ref="E49:J49"/>
    <mergeCell ref="E50:J50"/>
    <mergeCell ref="E51:J51"/>
    <mergeCell ref="B52:C52"/>
    <mergeCell ref="E52:J52"/>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2015-04-14T23:29:45Z</cp:lastPrinted>
  <dcterms:created xsi:type="dcterms:W3CDTF">2015-02-17T07:04:33Z</dcterms:created>
  <dcterms:modified xsi:type="dcterms:W3CDTF">2015-05-08T00:05:40Z</dcterms:modified>
</cp:coreProperties>
</file>