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15" yWindow="-15" windowWidth="20730" windowHeight="514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7"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E43" i="9" l="1"/>
  <c r="AM43" i="9"/>
  <c r="U43" i="9"/>
  <c r="C43" i="9"/>
  <c r="BE42" i="9"/>
  <c r="AM42" i="9"/>
  <c r="U42" i="9"/>
  <c r="C42" i="9"/>
  <c r="BE41" i="9"/>
  <c r="AM41" i="9"/>
  <c r="U41" i="9"/>
  <c r="C41" i="9"/>
  <c r="BE40" i="9"/>
  <c r="AM40" i="9"/>
  <c r="U40" i="9"/>
  <c r="C40" i="9"/>
  <c r="BE39" i="9"/>
  <c r="AM39" i="9"/>
  <c r="U39" i="9"/>
  <c r="C39" i="9"/>
  <c r="BE38" i="9"/>
  <c r="AM38" i="9"/>
  <c r="U38" i="9"/>
  <c r="C38" i="9"/>
  <c r="BE37" i="9"/>
  <c r="C37" i="9"/>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36" i="9" l="1"/>
  <c r="U34" i="9" l="1"/>
  <c r="U35" i="9" l="1"/>
  <c r="U36" i="9" l="1"/>
  <c r="U37" i="9" l="1"/>
  <c r="AM34" i="9"/>
  <c r="AM35" i="9" s="1"/>
  <c r="AM36" i="9" s="1"/>
  <c r="AM37" i="9" s="1"/>
  <c r="BE34" i="9" l="1"/>
  <c r="BE35" i="9" s="1"/>
  <c r="BE36" i="9" s="1"/>
  <c r="BW34" i="9"/>
  <c r="BW35" i="9" s="1"/>
  <c r="BW36" i="9" s="1"/>
  <c r="BW37" i="9" s="1"/>
  <c r="BW38" i="9" s="1"/>
  <c r="BW39" i="9" s="1"/>
  <c r="BW40" i="9" s="1"/>
  <c r="BW41" i="9" s="1"/>
  <c r="BW42" i="9" s="1"/>
  <c r="BW43" i="9" s="1"/>
  <c r="CO34" i="9" l="1"/>
  <c r="CO35" i="9" s="1"/>
  <c r="CO36" i="9" s="1"/>
  <c r="CO37" i="9" s="1"/>
  <c r="CO38" i="9" s="1"/>
  <c r="CO39" i="9" s="1"/>
  <c r="CO40" i="9" s="1"/>
  <c r="CO41" i="9" s="1"/>
  <c r="CO42" i="9" s="1"/>
  <c r="CO43" i="9" s="1"/>
</calcChain>
</file>

<file path=xl/sharedStrings.xml><?xml version="1.0" encoding="utf-8"?>
<sst xmlns="http://schemas.openxmlformats.org/spreadsheetml/2006/main" count="1045" uniqueCount="569">
  <si>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</si>
  <si>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</si>
  <si>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</si>
  <si>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</si>
  <si>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</si>
  <si>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</si>
  <si>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</si>
  <si>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</si>
  <si>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</si>
  <si>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</si>
  <si>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</si>
  <si>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</si>
  <si>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</si>
  <si>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</si>
  <si>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</si>
  <si>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</si>
  <si>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</si>
  <si>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</si>
  <si>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</si>
  <si>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</si>
  <si>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</si>
  <si>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</si>
  <si>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</si>
  <si>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</si>
  <si>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</si>
  <si>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</si>
  <si>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</si>
  <si>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</si>
  <si>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</si>
  <si>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</si>
  <si>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</si>
  <si>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</si>
  <si>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</si>
  <si>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</si>
  <si>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</si>
  <si>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</si>
  <si>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</si>
  <si>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</si>
  <si>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</si>
  <si>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</si>
  <si>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</si>
  <si>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</si>
  <si>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</si>
  <si>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</si>
  <si>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</si>
  <si>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</si>
  <si>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</si>
  <si>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</si>
  <si>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</si>
  <si>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</si>
  <si>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</si>
  <si>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</si>
  <si>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</si>
  <si>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</si>
  <si>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</si>
  <si>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</si>
  <si>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</si>
  <si>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</si>
  <si>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</si>
  <si>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</si>
  <si>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</si>
  <si>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</si>
  <si>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</si>
  <si>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</si>
  <si>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</si>
  <si>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</si>
  <si>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</si>
  <si>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</si>
  <si>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</si>
  <si>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Ⅳ－１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</si>
  <si>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</si>
  <si>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</si>
  <si>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</si>
  <si>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</si>
  <si>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</si>
  <si>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</si>
  <si>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</si>
  <si>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</si>
  <si>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</si>
  <si>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</si>
  <si>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</si>
  <si>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</si>
  <si>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津市</t>
    <phoneticPr fontId="5"/>
  </si>
  <si>
    <t>地方交付税種地</t>
    <rPh sb="0" eb="2">
      <t>チホウ</t>
    </rPh>
    <rPh sb="2" eb="5">
      <t>コウフゼイ</t>
    </rPh>
    <rPh sb="5" eb="6">
      <t>シュ</t>
    </rPh>
    <rPh sb="6" eb="7">
      <t>チ</t>
    </rPh>
    <phoneticPr fontId="5"/>
  </si>
  <si>
    <t>1-5</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</si>
  <si>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</si>
  <si>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</si>
  <si>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</si>
  <si>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</si>
  <si>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</si>
  <si>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</si>
  <si>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</si>
  <si>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</si>
  <si>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</si>
  <si>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</si>
  <si>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</si>
  <si>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</si>
  <si>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</si>
  <si>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</si>
  <si>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</si>
  <si>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</si>
  <si>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</si>
  <si>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</si>
  <si>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</si>
  <si>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</si>
  <si>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</si>
  <si>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</si>
  <si>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</si>
  <si>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</si>
  <si>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</si>
  <si>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</si>
  <si>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</si>
  <si>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</si>
  <si>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</si>
  <si>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</si>
  <si>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</si>
  <si>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</si>
  <si>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</si>
  <si>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</si>
  <si>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</si>
  <si>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</si>
  <si>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</si>
  <si>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</si>
  <si>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</si>
  <si>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</si>
  <si>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</si>
  <si>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</si>
  <si>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</si>
  <si>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</si>
  <si>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</si>
  <si>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</si>
  <si>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</si>
  <si>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</si>
  <si>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</si>
  <si>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</si>
  <si>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</si>
  <si>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0.0</t>
    <phoneticPr fontId="5"/>
  </si>
  <si>
    <t>基準財政需要額</t>
    <phoneticPr fontId="18"/>
  </si>
  <si>
    <t>うち日本人(％)</t>
    <phoneticPr fontId="5"/>
  </si>
  <si>
    <t>-0.0</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</si>
  <si>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</si>
  <si>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</si>
  <si>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</si>
  <si>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</si>
  <si>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</si>
  <si>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</si>
  <si>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</si>
  <si>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</si>
  <si>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</si>
  <si>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</si>
  <si>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</si>
  <si>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</si>
  <si>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</si>
  <si>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</si>
  <si>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</si>
  <si>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</si>
  <si>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</si>
  <si>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</si>
  <si>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</si>
  <si>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</si>
  <si>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</si>
  <si>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</si>
  <si>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</si>
  <si>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</si>
  <si>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</si>
  <si>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</si>
  <si>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</si>
  <si>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</si>
  <si>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</si>
  <si>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</si>
  <si>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</si>
  <si>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</si>
  <si>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</si>
  <si>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</si>
  <si>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</si>
  <si>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</si>
  <si>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</si>
  <si>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</si>
  <si>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</si>
  <si>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</si>
  <si>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</si>
  <si>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</si>
  <si>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</si>
  <si>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</si>
  <si>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</si>
  <si>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</si>
  <si>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</si>
  <si>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</si>
  <si>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</si>
  <si>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</si>
  <si>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</si>
  <si>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</si>
  <si>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</si>
  <si>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</si>
  <si>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</si>
  <si>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</si>
  <si>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</si>
  <si>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三重県津市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</si>
  <si>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</si>
  <si>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</si>
  <si>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</si>
  <si>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</si>
  <si>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</si>
  <si>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</si>
  <si>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</si>
  <si>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</si>
  <si>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</si>
  <si>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</si>
  <si>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</si>
  <si>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</si>
  <si>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</si>
  <si>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</si>
  <si>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</si>
  <si>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</si>
  <si>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</si>
  <si>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</si>
  <si>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</si>
  <si>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</si>
  <si>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</si>
  <si>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</si>
  <si>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</si>
  <si>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</si>
  <si>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</si>
  <si>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</si>
  <si>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</si>
  <si>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</si>
  <si>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</si>
  <si>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</si>
  <si>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</si>
  <si>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</si>
  <si>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</si>
  <si>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</si>
  <si>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</si>
  <si>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</si>
  <si>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</si>
  <si>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</si>
  <si>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</si>
  <si>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</si>
  <si>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</si>
  <si>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</si>
  <si>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</si>
  <si>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</si>
  <si>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</si>
  <si>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</si>
  <si>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</si>
  <si>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</si>
  <si>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</si>
  <si>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</si>
  <si>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</si>
  <si>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</si>
  <si>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</si>
  <si>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</si>
  <si>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</si>
  <si>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</si>
  <si>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</si>
  <si>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</si>
  <si>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</si>
  <si>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</si>
  <si>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</si>
  <si>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</si>
  <si>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</si>
  <si>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</si>
  <si>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</si>
  <si>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</si>
  <si>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</si>
  <si>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</si>
  <si>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</si>
  <si>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</si>
  <si>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</si>
  <si>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</si>
  <si>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</si>
  <si>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</si>
  <si>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</si>
  <si>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</si>
  <si>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</si>
  <si>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</si>
  <si>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</si>
  <si>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</si>
  <si>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</si>
  <si>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</si>
  <si>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</si>
  <si>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</si>
  <si>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</si>
  <si>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</si>
  <si>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</si>
  <si>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</si>
  <si>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</si>
  <si>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</si>
  <si>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</si>
  <si>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</si>
  <si>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</si>
  <si>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</si>
  <si>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</si>
  <si>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</si>
  <si>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</si>
  <si>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</si>
  <si>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</si>
  <si>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</si>
  <si>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</si>
  <si>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</si>
  <si>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</si>
  <si>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</si>
  <si>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</si>
  <si>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</si>
  <si>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</si>
  <si>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</si>
  <si>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</si>
  <si>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</si>
  <si>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</si>
  <si>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</si>
  <si>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</si>
  <si>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</si>
  <si>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</si>
  <si>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</si>
  <si>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</si>
  <si>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</si>
  <si>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</si>
  <si>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</si>
  <si>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</si>
  <si>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</si>
  <si>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駐車場整備</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</si>
  <si>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</si>
  <si>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</si>
  <si>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</si>
  <si>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</si>
  <si>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</si>
  <si>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</si>
  <si>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</si>
  <si>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</si>
  <si>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</si>
  <si>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</si>
  <si>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</si>
  <si>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</si>
  <si>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</si>
  <si>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</si>
  <si>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</si>
  <si>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</si>
  <si>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</si>
  <si>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</si>
  <si>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</si>
  <si>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</si>
  <si>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</si>
  <si>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</si>
  <si>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</si>
  <si>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</si>
  <si>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</si>
  <si>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</si>
  <si>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</si>
  <si>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</si>
  <si>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三重県津市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</si>
  <si>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</si>
  <si>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</si>
  <si>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</si>
  <si>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</si>
  <si>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</si>
  <si>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</si>
  <si>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</si>
  <si>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</si>
  <si>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</si>
  <si>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</si>
  <si>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</si>
  <si>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</si>
  <si>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</si>
  <si>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</si>
  <si>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</si>
  <si>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</si>
  <si>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</si>
  <si>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</si>
  <si>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</si>
  <si>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</si>
  <si>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土地区画整理事業特別会計</t>
    <phoneticPr fontId="5"/>
  </si>
  <si>
    <t>住宅新築資金等貸付事業特別会計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</si>
  <si>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</si>
  <si>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</si>
  <si>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</si>
  <si>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</si>
  <si>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</si>
  <si>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</si>
  <si>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</si>
  <si>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</si>
  <si>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</si>
  <si>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</si>
  <si>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</si>
  <si>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</si>
  <si>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</si>
  <si>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</si>
  <si>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</si>
  <si>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</si>
  <si>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モーターボート競走事業特別会計</t>
    <phoneticPr fontId="5"/>
  </si>
  <si>
    <t>農業共済事業会計</t>
    <phoneticPr fontId="5"/>
  </si>
  <si>
    <t>法適用企業</t>
    <phoneticPr fontId="5"/>
  </si>
  <si>
    <t>水道事業会計</t>
    <phoneticPr fontId="5"/>
  </si>
  <si>
    <t>工業用水道事業会計</t>
    <phoneticPr fontId="5"/>
  </si>
  <si>
    <t>駐車場事業会計</t>
    <phoneticPr fontId="5"/>
  </si>
  <si>
    <t>簡易水道事業特別会計</t>
    <phoneticPr fontId="5"/>
  </si>
  <si>
    <t>法非適用企業</t>
    <phoneticPr fontId="5"/>
  </si>
  <si>
    <t>下水道事業特別会計</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</si>
  <si>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</si>
  <si>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</si>
  <si>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</si>
  <si>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</si>
  <si>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</si>
  <si>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</si>
  <si>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</si>
  <si>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</si>
  <si>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</si>
  <si>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</si>
  <si>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</si>
  <si>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</si>
  <si>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</si>
  <si>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</si>
  <si>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</si>
  <si>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</si>
  <si>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</si>
  <si>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</si>
  <si>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</si>
  <si>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</si>
  <si>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</si>
  <si>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</si>
  <si>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</si>
  <si>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</si>
  <si>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</si>
  <si>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t>
    <phoneticPr fontId="5"/>
  </si>
  <si>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</si>
  <si>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</si>
  <si>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</si>
  <si>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</si>
  <si>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</si>
  <si>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</si>
  <si>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</si>
  <si>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</si>
  <si>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</si>
  <si>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</si>
  <si>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</si>
  <si>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</si>
  <si>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</si>
  <si>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</si>
  <si>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</si>
  <si>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</si>
  <si>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</si>
  <si>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</si>
  <si>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</si>
  <si>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</si>
  <si>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</si>
  <si>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</si>
  <si>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</si>
  <si>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</si>
  <si>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</si>
  <si>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</si>
  <si>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</si>
  <si>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</si>
  <si>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</si>
  <si>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</si>
  <si>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</si>
  <si>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</si>
  <si>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</si>
  <si>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</si>
  <si>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</si>
  <si>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</si>
  <si>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</si>
  <si>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</si>
  <si>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</si>
  <si>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</si>
  <si>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</si>
  <si>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</si>
  <si>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</si>
  <si>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</si>
  <si>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</si>
  <si>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</si>
  <si>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</si>
  <si>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</si>
  <si>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</si>
  <si>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</si>
  <si>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</si>
  <si>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</si>
  <si>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</si>
  <si>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</si>
  <si>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</si>
  <si>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</si>
  <si>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</si>
  <si>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</si>
  <si>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</si>
  <si>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</si>
  <si>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</si>
  <si>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</si>
  <si>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</si>
  <si>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</si>
  <si>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</si>
  <si>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</si>
  <si>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</si>
  <si>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</si>
  <si>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</si>
  <si>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</si>
  <si>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</si>
  <si>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</si>
  <si>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</si>
  <si>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</si>
  <si>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</si>
  <si>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</si>
  <si>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</si>
  <si>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</si>
  <si>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</si>
  <si>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</si>
  <si>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</si>
  <si>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</si>
  <si>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</si>
  <si>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</si>
  <si>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</si>
  <si>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</si>
  <si>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</si>
  <si>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</si>
  <si>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</si>
  <si>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</si>
  <si>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</si>
  <si>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</si>
  <si>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</si>
  <si>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</si>
  <si>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</si>
  <si>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</si>
  <si>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</si>
  <si>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</si>
  <si>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</si>
  <si>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</si>
  <si>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</si>
  <si>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</si>
  <si>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</si>
  <si>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</si>
  <si>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</si>
  <si>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</si>
  <si>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</si>
  <si>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</si>
  <si>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</si>
  <si>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0.08</t>
  </si>
  <si>
    <t>水道事業会計</t>
  </si>
  <si>
    <t>一般会計</t>
  </si>
  <si>
    <t>介護保険事業特別会計</t>
  </si>
  <si>
    <t>国民健康保険事業特別会計</t>
  </si>
  <si>
    <t>▲ 0.15</t>
  </si>
  <si>
    <t>農業共済事業会計</t>
  </si>
  <si>
    <t>駐車場事業会計</t>
  </si>
  <si>
    <t>工業用水道事業会計</t>
  </si>
  <si>
    <t>後期高齢者医療事業特別会計</t>
  </si>
  <si>
    <t>その他会計（赤字）</t>
  </si>
  <si>
    <t>その他会計（黒字）</t>
  </si>
  <si>
    <t>-</t>
    <phoneticPr fontId="2"/>
  </si>
  <si>
    <t>-</t>
    <phoneticPr fontId="2"/>
  </si>
  <si>
    <t>三重県市町総合事務組合（一般会計）</t>
    <rPh sb="0" eb="3">
      <t>ミエケン</t>
    </rPh>
    <rPh sb="3" eb="5">
      <t>シチョウ</t>
    </rPh>
    <rPh sb="5" eb="7">
      <t>ソウゴウ</t>
    </rPh>
    <rPh sb="7" eb="9">
      <t>ジム</t>
    </rPh>
    <rPh sb="9" eb="11">
      <t>クミアイ</t>
    </rPh>
    <rPh sb="12" eb="14">
      <t>イッパン</t>
    </rPh>
    <rPh sb="14" eb="16">
      <t>カイケイ</t>
    </rPh>
    <phoneticPr fontId="24"/>
  </si>
  <si>
    <t>三重県市町総合事務組合（退職手当特別会計）</t>
    <rPh sb="0" eb="3">
      <t>ミエケン</t>
    </rPh>
    <rPh sb="3" eb="5">
      <t>シチョウ</t>
    </rPh>
    <rPh sb="5" eb="7">
      <t>ソウゴウ</t>
    </rPh>
    <rPh sb="7" eb="9">
      <t>ジム</t>
    </rPh>
    <rPh sb="9" eb="11">
      <t>クミアイ</t>
    </rPh>
    <rPh sb="12" eb="14">
      <t>タイショク</t>
    </rPh>
    <rPh sb="14" eb="16">
      <t>テアテ</t>
    </rPh>
    <rPh sb="16" eb="18">
      <t>トクベツ</t>
    </rPh>
    <rPh sb="18" eb="20">
      <t>カイケイ</t>
    </rPh>
    <phoneticPr fontId="24"/>
  </si>
  <si>
    <t>三重県市町総合事務組合（デジタル地図特別会計）</t>
    <rPh sb="16" eb="18">
      <t>チズ</t>
    </rPh>
    <phoneticPr fontId="24"/>
  </si>
  <si>
    <t>三重県市町総合事務組合（物品特別会計）</t>
  </si>
  <si>
    <t>三重県市町総合事務組合（公平委員会特別会計）</t>
  </si>
  <si>
    <t>三重県市町総合事務組合（消防救急無線特別会計）</t>
    <rPh sb="0" eb="3">
      <t>ミエケン</t>
    </rPh>
    <rPh sb="3" eb="4">
      <t>シ</t>
    </rPh>
    <rPh sb="4" eb="5">
      <t>マチ</t>
    </rPh>
    <rPh sb="5" eb="7">
      <t>ソウゴウ</t>
    </rPh>
    <rPh sb="7" eb="9">
      <t>ジム</t>
    </rPh>
    <rPh sb="9" eb="11">
      <t>クミアイ</t>
    </rPh>
    <rPh sb="12" eb="14">
      <t>ショウボウ</t>
    </rPh>
    <rPh sb="14" eb="16">
      <t>キュウキュウ</t>
    </rPh>
    <rPh sb="16" eb="18">
      <t>ムセン</t>
    </rPh>
    <rPh sb="18" eb="20">
      <t>トクベツ</t>
    </rPh>
    <rPh sb="20" eb="22">
      <t>カイケイ</t>
    </rPh>
    <phoneticPr fontId="24"/>
  </si>
  <si>
    <t>三重地方税管理回収機構</t>
    <rPh sb="0" eb="2">
      <t>ミエ</t>
    </rPh>
    <rPh sb="2" eb="5">
      <t>チホウゼイ</t>
    </rPh>
    <rPh sb="5" eb="7">
      <t>カンリ</t>
    </rPh>
    <rPh sb="7" eb="9">
      <t>カイシュウ</t>
    </rPh>
    <rPh sb="9" eb="11">
      <t>キコウ</t>
    </rPh>
    <phoneticPr fontId="24"/>
  </si>
  <si>
    <t>三重県後期高齢者医療広域連合（一般会計）</t>
    <rPh sb="0" eb="3">
      <t>ミエケン</t>
    </rPh>
    <rPh sb="3" eb="5">
      <t>コウキ</t>
    </rPh>
    <rPh sb="5" eb="8">
      <t>コウレイシャ</t>
    </rPh>
    <rPh sb="8" eb="10">
      <t>イリョウ</t>
    </rPh>
    <rPh sb="10" eb="12">
      <t>コウイキ</t>
    </rPh>
    <rPh sb="12" eb="14">
      <t>レンゴウ</t>
    </rPh>
    <rPh sb="15" eb="17">
      <t>イッパン</t>
    </rPh>
    <rPh sb="17" eb="19">
      <t>カイケイ</t>
    </rPh>
    <phoneticPr fontId="24"/>
  </si>
  <si>
    <t>三重県後期高齢者医療広域連合（後期高齢者医療特別会計）</t>
    <rPh sb="0" eb="3">
      <t>ミエケン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4"/>
  </si>
  <si>
    <t>三重県市町総合事務組合（共同研修特別会計）</t>
    <rPh sb="12" eb="14">
      <t>キョウドウ</t>
    </rPh>
    <rPh sb="14" eb="16">
      <t>ケンシュウ</t>
    </rPh>
    <phoneticPr fontId="2"/>
  </si>
  <si>
    <t>津市社会教育振興会</t>
    <rPh sb="0" eb="2">
      <t>ツシ</t>
    </rPh>
    <rPh sb="2" eb="4">
      <t>シャカイ</t>
    </rPh>
    <rPh sb="4" eb="6">
      <t>キョウイク</t>
    </rPh>
    <rPh sb="6" eb="9">
      <t>シンコウカイ</t>
    </rPh>
    <phoneticPr fontId="24"/>
  </si>
  <si>
    <t>津駅前都市開発</t>
    <rPh sb="0" eb="2">
      <t>ツエキ</t>
    </rPh>
    <rPh sb="2" eb="3">
      <t>マエ</t>
    </rPh>
    <rPh sb="3" eb="5">
      <t>トシ</t>
    </rPh>
    <rPh sb="5" eb="7">
      <t>カイハツ</t>
    </rPh>
    <phoneticPr fontId="24"/>
  </si>
  <si>
    <t>伊勢湾ヘリポート</t>
    <rPh sb="0" eb="3">
      <t>イセワン</t>
    </rPh>
    <phoneticPr fontId="24"/>
  </si>
  <si>
    <t>まちづくり津夢時風</t>
    <rPh sb="5" eb="6">
      <t>ツ</t>
    </rPh>
    <rPh sb="6" eb="7">
      <t>ユメ</t>
    </rPh>
    <rPh sb="7" eb="8">
      <t>トキ</t>
    </rPh>
    <rPh sb="8" eb="9">
      <t>カゼ</t>
    </rPh>
    <phoneticPr fontId="24"/>
  </si>
  <si>
    <t>津センターパレス</t>
    <rPh sb="0" eb="1">
      <t>ツ</t>
    </rPh>
    <phoneticPr fontId="24"/>
  </si>
  <si>
    <t>津サイエンスプラザ</t>
    <rPh sb="0" eb="1">
      <t>ツ</t>
    </rPh>
    <phoneticPr fontId="24"/>
  </si>
  <si>
    <t>津市土地開発公社</t>
    <rPh sb="0" eb="2">
      <t>ツシ</t>
    </rPh>
    <rPh sb="2" eb="4">
      <t>トチ</t>
    </rPh>
    <rPh sb="4" eb="6">
      <t>カイハツ</t>
    </rPh>
    <rPh sb="6" eb="8">
      <t>コウシャ</t>
    </rPh>
    <phoneticPr fontId="24"/>
  </si>
  <si>
    <t>青山高原保健休養地管理</t>
    <rPh sb="0" eb="2">
      <t>アオヤマ</t>
    </rPh>
    <rPh sb="2" eb="4">
      <t>コウゲン</t>
    </rPh>
    <rPh sb="4" eb="6">
      <t>ホケン</t>
    </rPh>
    <rPh sb="6" eb="8">
      <t>キュウヨウ</t>
    </rPh>
    <rPh sb="8" eb="9">
      <t>チ</t>
    </rPh>
    <rPh sb="9" eb="11">
      <t>カンリ</t>
    </rPh>
    <phoneticPr fontId="24"/>
  </si>
  <si>
    <t>美杉の家建設</t>
    <rPh sb="0" eb="2">
      <t>ミスギ</t>
    </rPh>
    <rPh sb="3" eb="4">
      <t>イエ</t>
    </rPh>
    <rPh sb="4" eb="6">
      <t>ケンセツ</t>
    </rPh>
    <phoneticPr fontId="24"/>
  </si>
  <si>
    <t>美杉観光開発</t>
    <rPh sb="0" eb="2">
      <t>ミスギ</t>
    </rPh>
    <rPh sb="2" eb="4">
      <t>カンコウ</t>
    </rPh>
    <rPh sb="4" eb="6">
      <t>カイハツ</t>
    </rPh>
    <phoneticPr fontId="24"/>
  </si>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</sst>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98" xfId="30" applyNumberFormat="1" applyFont="1" applyBorder="1" applyAlignment="1" applyProtection="1">
      <alignment horizontal="right" vertical="center" shrinkToFit="1"/>
      <protection locked="0"/>
    </xf>
    <xf numFmtId="177" fontId="26" fillId="0" borderId="99" xfId="30" applyNumberFormat="1" applyFont="1" applyBorder="1" applyAlignment="1" applyProtection="1">
      <alignment horizontal="right" vertical="center" shrinkToFit="1"/>
      <protection locked="0"/>
    </xf>
    <xf numFmtId="177" fontId="26" fillId="0" borderId="107"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2"/>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51540</c:v>
                </c:pt>
                <c:pt idx="1">
                  <c:v>50804</c:v>
                </c:pt>
                <c:pt idx="2">
                  <c:v>38606</c:v>
                </c:pt>
                <c:pt idx="3">
                  <c:v>39425</c:v>
                </c:pt>
                <c:pt idx="4">
                  <c:v>43141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42055</c:v>
                </c:pt>
                <c:pt idx="1">
                  <c:v>37389</c:v>
                </c:pt>
                <c:pt idx="2">
                  <c:v>40975</c:v>
                </c:pt>
                <c:pt idx="3">
                  <c:v>38229</c:v>
                </c:pt>
                <c:pt idx="4">
                  <c:v>53732</c:v>
                </c:pt>
              </c:numCache>
            </c:numRef>
          </c:val>
          <c:smooth val="0"/>
        </c:ser>
        <c:dLbls>
          <c:showLegendKey val="0"/>
          <c:showVal val="0"/>
          <c:showCatName val="0"/>
          <c:showSerName val="0"/>
          <c:showPercent val="0"/>
          <c:showBubbleSize val="0"/>
        </c:dLbls>
        <c:marker val="1"/>
        <c:smooth val="0"/>
        <c:axId val="125489536"/>
        <c:axId val="125491456"/>
      </c:lineChart>
      <c:catAx>
        <c:axId val="12548953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5491456"/>
        <c:crosses val="autoZero"/>
        <c:auto val="1"/>
        <c:lblAlgn val="ctr"/>
        <c:lblOffset val="100"/>
        <c:tickLblSkip val="1"/>
        <c:tickMarkSkip val="1"/>
        <c:noMultiLvlLbl val="0"/>
      </c:catAx>
      <c:valAx>
        <c:axId val="125491456"/>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58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548953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04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1.93</c:v>
                </c:pt>
                <c:pt idx="1">
                  <c:v>5.52</c:v>
                </c:pt>
                <c:pt idx="2">
                  <c:v>4.8499999999999996</c:v>
                </c:pt>
                <c:pt idx="3">
                  <c:v>2.33</c:v>
                </c:pt>
                <c:pt idx="4">
                  <c:v>2.77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21.85</c:v>
                </c:pt>
                <c:pt idx="1">
                  <c:v>22.33</c:v>
                </c:pt>
                <c:pt idx="2">
                  <c:v>25.27</c:v>
                </c:pt>
                <c:pt idx="3">
                  <c:v>27.58</c:v>
                </c:pt>
                <c:pt idx="4">
                  <c:v>28.54</c:v>
                </c:pt>
              </c:numCache>
            </c:numRef>
          </c:val>
        </c:ser>
        <c:dLbls>
          <c:showLegendKey val="0"/>
          <c:showVal val="0"/>
          <c:showCatName val="0"/>
          <c:showSerName val="0"/>
          <c:showPercent val="0"/>
          <c:showBubbleSize val="0"/>
        </c:dLbls>
        <c:gapWidth val="250"/>
        <c:overlap val="100"/>
        <c:axId val="126504320"/>
        <c:axId val="12651059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1.06</c:v>
                </c:pt>
                <c:pt idx="1">
                  <c:v>4.88</c:v>
                </c:pt>
                <c:pt idx="2">
                  <c:v>2.14</c:v>
                </c:pt>
                <c:pt idx="3">
                  <c:v>-0.08</c:v>
                </c:pt>
                <c:pt idx="4">
                  <c:v>2.06</c:v>
                </c:pt>
              </c:numCache>
            </c:numRef>
          </c:val>
          <c:smooth val="0"/>
        </c:ser>
        <c:dLbls>
          <c:showLegendKey val="0"/>
          <c:showVal val="0"/>
          <c:showCatName val="0"/>
          <c:showSerName val="0"/>
          <c:showPercent val="0"/>
          <c:showBubbleSize val="0"/>
        </c:dLbls>
        <c:marker val="1"/>
        <c:smooth val="0"/>
        <c:axId val="126504320"/>
        <c:axId val="126510592"/>
      </c:lineChart>
      <c:catAx>
        <c:axId val="1265043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26510592"/>
        <c:crosses val="autoZero"/>
        <c:auto val="1"/>
        <c:lblAlgn val="ctr"/>
        <c:lblOffset val="100"/>
        <c:tickLblSkip val="1"/>
        <c:tickMarkSkip val="1"/>
        <c:noMultiLvlLbl val="0"/>
      </c:catAx>
      <c:valAx>
        <c:axId val="1265105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65043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9"/>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0.28000000000000003</c:v>
                </c:pt>
                <c:pt idx="2">
                  <c:v>#N/A</c:v>
                </c:pt>
                <c:pt idx="3">
                  <c:v>0.19</c:v>
                </c:pt>
                <c:pt idx="4">
                  <c:v>#N/A</c:v>
                </c:pt>
                <c:pt idx="5">
                  <c:v>0.16</c:v>
                </c:pt>
                <c:pt idx="6">
                  <c:v>#N/A</c:v>
                </c:pt>
                <c:pt idx="7">
                  <c:v>0.06</c:v>
                </c:pt>
                <c:pt idx="8">
                  <c:v>#N/A</c:v>
                </c:pt>
                <c:pt idx="9">
                  <c:v>7.0000000000000007E-2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0.08</c:v>
                </c:pt>
                <c:pt idx="2">
                  <c:v>#N/A</c:v>
                </c:pt>
                <c:pt idx="3">
                  <c:v>7.0000000000000007E-2</c:v>
                </c:pt>
                <c:pt idx="4">
                  <c:v>#N/A</c:v>
                </c:pt>
                <c:pt idx="5">
                  <c:v>0.14000000000000001</c:v>
                </c:pt>
                <c:pt idx="6">
                  <c:v>#N/A</c:v>
                </c:pt>
                <c:pt idx="7">
                  <c:v>0.15</c:v>
                </c:pt>
                <c:pt idx="8">
                  <c:v>#N/A</c:v>
                </c:pt>
                <c:pt idx="9">
                  <c:v>7.0000000000000007E-2</c:v>
                </c:pt>
              </c:numCache>
            </c:numRef>
          </c:val>
        </c:ser>
        <c:ser>
          <c:idx val="3"/>
          <c:order val="3"/>
          <c:tx>
            <c:strRef>
              <c:f>データシート!$A$30</c:f>
              <c:strCache>
                <c:ptCount val="1"/>
                <c:pt idx="0">
                  <c:v>工業用水道事業会計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0.18</c:v>
                </c:pt>
                <c:pt idx="2">
                  <c:v>#N/A</c:v>
                </c:pt>
                <c:pt idx="3">
                  <c:v>0.19</c:v>
                </c:pt>
                <c:pt idx="4">
                  <c:v>#N/A</c:v>
                </c:pt>
                <c:pt idx="5">
                  <c:v>0.2</c:v>
                </c:pt>
                <c:pt idx="6">
                  <c:v>#N/A</c:v>
                </c:pt>
                <c:pt idx="7">
                  <c:v>0.18</c:v>
                </c:pt>
                <c:pt idx="8">
                  <c:v>#N/A</c:v>
                </c:pt>
                <c:pt idx="9">
                  <c:v>0.19</c:v>
                </c:pt>
              </c:numCache>
            </c:numRef>
          </c:val>
        </c:ser>
        <c:ser>
          <c:idx val="4"/>
          <c:order val="4"/>
          <c:tx>
            <c:strRef>
              <c:f>データシート!$A$31</c:f>
              <c:strCache>
                <c:ptCount val="1"/>
                <c:pt idx="0">
                  <c:v>駐車場事業会計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0.02</c:v>
                </c:pt>
                <c:pt idx="2">
                  <c:v>#N/A</c:v>
                </c:pt>
                <c:pt idx="3">
                  <c:v>0.06</c:v>
                </c:pt>
                <c:pt idx="4">
                  <c:v>#N/A</c:v>
                </c:pt>
                <c:pt idx="5">
                  <c:v>0.17</c:v>
                </c:pt>
                <c:pt idx="6">
                  <c:v>#N/A</c:v>
                </c:pt>
                <c:pt idx="7">
                  <c:v>0.33</c:v>
                </c:pt>
                <c:pt idx="8">
                  <c:v>#N/A</c:v>
                </c:pt>
                <c:pt idx="9">
                  <c:v>0.31</c:v>
                </c:pt>
              </c:numCache>
            </c:numRef>
          </c:val>
        </c:ser>
        <c:ser>
          <c:idx val="5"/>
          <c:order val="5"/>
          <c:tx>
            <c:strRef>
              <c:f>データシート!$A$32</c:f>
              <c:strCache>
                <c:ptCount val="1"/>
                <c:pt idx="0">
                  <c:v>農業共済事業会計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0.42</c:v>
                </c:pt>
                <c:pt idx="2">
                  <c:v>#N/A</c:v>
                </c:pt>
                <c:pt idx="3">
                  <c:v>0.42</c:v>
                </c:pt>
                <c:pt idx="4">
                  <c:v>#N/A</c:v>
                </c:pt>
                <c:pt idx="5">
                  <c:v>0.41</c:v>
                </c:pt>
                <c:pt idx="6">
                  <c:v>#N/A</c:v>
                </c:pt>
                <c:pt idx="7">
                  <c:v>0.4</c:v>
                </c:pt>
                <c:pt idx="8">
                  <c:v>#N/A</c:v>
                </c:pt>
                <c:pt idx="9">
                  <c:v>0.4</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0.15</c:v>
                </c:pt>
                <c:pt idx="1">
                  <c:v>#N/A</c:v>
                </c:pt>
                <c:pt idx="2">
                  <c:v>#N/A</c:v>
                </c:pt>
                <c:pt idx="3">
                  <c:v>0.02</c:v>
                </c:pt>
                <c:pt idx="4">
                  <c:v>#N/A</c:v>
                </c:pt>
                <c:pt idx="5">
                  <c:v>0.33</c:v>
                </c:pt>
                <c:pt idx="6">
                  <c:v>#N/A</c:v>
                </c:pt>
                <c:pt idx="7">
                  <c:v>0.47</c:v>
                </c:pt>
                <c:pt idx="8">
                  <c:v>#N/A</c:v>
                </c:pt>
                <c:pt idx="9">
                  <c:v>0.54</c:v>
                </c:pt>
              </c:numCache>
            </c:numRef>
          </c:val>
        </c:ser>
        <c:ser>
          <c:idx val="7"/>
          <c:order val="7"/>
          <c:tx>
            <c:strRef>
              <c:f>データシート!$A$34</c:f>
              <c:strCache>
                <c:ptCount val="1"/>
                <c:pt idx="0">
                  <c:v>介護保険事業特別会計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0.51</c:v>
                </c:pt>
                <c:pt idx="2">
                  <c:v>#N/A</c:v>
                </c:pt>
                <c:pt idx="3">
                  <c:v>0.26</c:v>
                </c:pt>
                <c:pt idx="4">
                  <c:v>#N/A</c:v>
                </c:pt>
                <c:pt idx="5">
                  <c:v>0.39</c:v>
                </c:pt>
                <c:pt idx="6">
                  <c:v>#N/A</c:v>
                </c:pt>
                <c:pt idx="7">
                  <c:v>0.61</c:v>
                </c:pt>
                <c:pt idx="8">
                  <c:v>#N/A</c:v>
                </c:pt>
                <c:pt idx="9">
                  <c:v>0.57999999999999996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1.93</c:v>
                </c:pt>
                <c:pt idx="2">
                  <c:v>#N/A</c:v>
                </c:pt>
                <c:pt idx="3">
                  <c:v>5.52</c:v>
                </c:pt>
                <c:pt idx="4">
                  <c:v>#N/A</c:v>
                </c:pt>
                <c:pt idx="5">
                  <c:v>4.8499999999999996</c:v>
                </c:pt>
                <c:pt idx="6">
                  <c:v>#N/A</c:v>
                </c:pt>
                <c:pt idx="7">
                  <c:v>2.3199999999999998</c:v>
                </c:pt>
                <c:pt idx="8">
                  <c:v>#N/A</c:v>
                </c:pt>
                <c:pt idx="9">
                  <c:v>2.76</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8.23</c:v>
                </c:pt>
                <c:pt idx="2">
                  <c:v>#N/A</c:v>
                </c:pt>
                <c:pt idx="3">
                  <c:v>9.14</c:v>
                </c:pt>
                <c:pt idx="4">
                  <c:v>#N/A</c:v>
                </c:pt>
                <c:pt idx="5">
                  <c:v>9.43</c:v>
                </c:pt>
                <c:pt idx="6">
                  <c:v>#N/A</c:v>
                </c:pt>
                <c:pt idx="7">
                  <c:v>9.5399999999999991</c:v>
                </c:pt>
                <c:pt idx="8">
                  <c:v>#N/A</c:v>
                </c:pt>
                <c:pt idx="9">
                  <c:v>9.02</c:v>
                </c:pt>
              </c:numCache>
            </c:numRef>
          </c:val>
        </c:ser>
        <c:dLbls>
          <c:showLegendKey val="0"/>
          <c:showVal val="0"/>
          <c:showCatName val="0"/>
          <c:showSerName val="0"/>
          <c:showPercent val="0"/>
          <c:showBubbleSize val="0"/>
        </c:dLbls>
        <c:gapWidth val="150"/>
        <c:overlap val="100"/>
        <c:axId val="126666240"/>
        <c:axId val="126667776"/>
      </c:barChart>
      <c:catAx>
        <c:axId val="1266662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6667776"/>
        <c:crosses val="autoZero"/>
        <c:auto val="1"/>
        <c:lblAlgn val="ctr"/>
        <c:lblOffset val="100"/>
        <c:tickLblSkip val="1"/>
        <c:tickMarkSkip val="1"/>
        <c:noMultiLvlLbl val="0"/>
      </c:catAx>
      <c:valAx>
        <c:axId val="1266677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666624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94E-2"/>
          <c:y val="8.7976539589442848E-2"/>
          <c:w val="0.90356317136844189"/>
          <c:h val="0.63929618768328522"/>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10866</c:v>
                </c:pt>
                <c:pt idx="5">
                  <c:v>11135</c:v>
                </c:pt>
                <c:pt idx="8">
                  <c:v>11740</c:v>
                </c:pt>
                <c:pt idx="11">
                  <c:v>11527</c:v>
                </c:pt>
                <c:pt idx="14">
                  <c:v>11691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668</c:v>
                </c:pt>
                <c:pt idx="3">
                  <c:v>640</c:v>
                </c:pt>
                <c:pt idx="6">
                  <c:v>613</c:v>
                </c:pt>
                <c:pt idx="9">
                  <c:v>586</c:v>
                </c:pt>
                <c:pt idx="12">
                  <c:v>560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4398</c:v>
                </c:pt>
                <c:pt idx="3">
                  <c:v>4289</c:v>
                </c:pt>
                <c:pt idx="6">
                  <c:v>4491</c:v>
                </c:pt>
                <c:pt idx="9">
                  <c:v>4502</c:v>
                </c:pt>
                <c:pt idx="12">
                  <c:v>4760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12627</c:v>
                </c:pt>
                <c:pt idx="3">
                  <c:v>12442</c:v>
                </c:pt>
                <c:pt idx="6">
                  <c:v>12220</c:v>
                </c:pt>
                <c:pt idx="9">
                  <c:v>11458</c:v>
                </c:pt>
                <c:pt idx="12">
                  <c:v>11070</c:v>
                </c:pt>
              </c:numCache>
            </c:numRef>
          </c:val>
        </c:ser>
        <c:dLbls>
          <c:showLegendKey val="0"/>
          <c:showVal val="0"/>
          <c:showCatName val="0"/>
          <c:showSerName val="0"/>
          <c:showPercent val="0"/>
          <c:showBubbleSize val="0"/>
        </c:dLbls>
        <c:gapWidth val="100"/>
        <c:overlap val="100"/>
        <c:axId val="126710912"/>
        <c:axId val="12671283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6827</c:v>
                </c:pt>
                <c:pt idx="2">
                  <c:v>#N/A</c:v>
                </c:pt>
                <c:pt idx="3">
                  <c:v>#N/A</c:v>
                </c:pt>
                <c:pt idx="4">
                  <c:v>6236</c:v>
                </c:pt>
                <c:pt idx="5">
                  <c:v>#N/A</c:v>
                </c:pt>
                <c:pt idx="6">
                  <c:v>#N/A</c:v>
                </c:pt>
                <c:pt idx="7">
                  <c:v>5584</c:v>
                </c:pt>
                <c:pt idx="8">
                  <c:v>#N/A</c:v>
                </c:pt>
                <c:pt idx="9">
                  <c:v>#N/A</c:v>
                </c:pt>
                <c:pt idx="10">
                  <c:v>5019</c:v>
                </c:pt>
                <c:pt idx="11">
                  <c:v>#N/A</c:v>
                </c:pt>
                <c:pt idx="12">
                  <c:v>#N/A</c:v>
                </c:pt>
                <c:pt idx="13">
                  <c:v>4699</c:v>
                </c:pt>
                <c:pt idx="14">
                  <c:v>#N/A</c:v>
                </c:pt>
              </c:numCache>
            </c:numRef>
          </c:val>
          <c:smooth val="0"/>
        </c:ser>
        <c:dLbls>
          <c:showLegendKey val="0"/>
          <c:showVal val="0"/>
          <c:showCatName val="0"/>
          <c:showSerName val="0"/>
          <c:showPercent val="0"/>
          <c:showBubbleSize val="0"/>
        </c:dLbls>
        <c:marker val="1"/>
        <c:smooth val="0"/>
        <c:axId val="126710912"/>
        <c:axId val="126712832"/>
      </c:lineChart>
      <c:catAx>
        <c:axId val="1267109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6712832"/>
        <c:crosses val="autoZero"/>
        <c:auto val="1"/>
        <c:lblAlgn val="ctr"/>
        <c:lblOffset val="100"/>
        <c:tickLblSkip val="1"/>
        <c:tickMarkSkip val="1"/>
        <c:noMultiLvlLbl val="0"/>
      </c:catAx>
      <c:valAx>
        <c:axId val="1267128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67109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9E-2"/>
          <c:w val="0.86496884859089662"/>
          <c:h val="0.589182127738554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107347</c:v>
                </c:pt>
                <c:pt idx="5">
                  <c:v>111441</c:v>
                </c:pt>
                <c:pt idx="8">
                  <c:v>110853</c:v>
                </c:pt>
                <c:pt idx="11">
                  <c:v>111524</c:v>
                </c:pt>
                <c:pt idx="14">
                  <c:v>114824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13713</c:v>
                </c:pt>
                <c:pt idx="5">
                  <c:v>13962</c:v>
                </c:pt>
                <c:pt idx="8">
                  <c:v>31273</c:v>
                </c:pt>
                <c:pt idx="11">
                  <c:v>29510</c:v>
                </c:pt>
                <c:pt idx="14">
                  <c:v>26625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22665</c:v>
                </c:pt>
                <c:pt idx="5">
                  <c:v>22934</c:v>
                </c:pt>
                <c:pt idx="8">
                  <c:v>24120</c:v>
                </c:pt>
                <c:pt idx="11">
                  <c:v>25571</c:v>
                </c:pt>
                <c:pt idx="14">
                  <c:v>26367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1913</c:v>
                </c:pt>
                <c:pt idx="3">
                  <c:v>2275</c:v>
                </c:pt>
                <c:pt idx="6">
                  <c:v>1989</c:v>
                </c:pt>
                <c:pt idx="9">
                  <c:v>2084</c:v>
                </c:pt>
                <c:pt idx="12">
                  <c:v>2037</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25331</c:v>
                </c:pt>
                <c:pt idx="3">
                  <c:v>25343</c:v>
                </c:pt>
                <c:pt idx="6">
                  <c:v>25260</c:v>
                </c:pt>
                <c:pt idx="9">
                  <c:v>25576</c:v>
                </c:pt>
                <c:pt idx="12">
                  <c:v>24236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0</c:v>
                </c:pt>
                <c:pt idx="3">
                  <c:v>0</c:v>
                </c:pt>
                <c:pt idx="6">
                  <c:v>0</c:v>
                </c:pt>
                <c:pt idx="9">
                  <c:v>0</c:v>
                </c:pt>
                <c:pt idx="12">
                  <c:v>69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74112</c:v>
                </c:pt>
                <c:pt idx="3">
                  <c:v>72001</c:v>
                </c:pt>
                <c:pt idx="6">
                  <c:v>72002</c:v>
                </c:pt>
                <c:pt idx="9">
                  <c:v>72318</c:v>
                </c:pt>
                <c:pt idx="12">
                  <c:v>72809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3412</c:v>
                </c:pt>
                <c:pt idx="3">
                  <c:v>3001</c:v>
                </c:pt>
                <c:pt idx="6">
                  <c:v>2532</c:v>
                </c:pt>
                <c:pt idx="9">
                  <c:v>4353</c:v>
                </c:pt>
                <c:pt idx="12">
                  <c:v>3804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96966</c:v>
                </c:pt>
                <c:pt idx="3">
                  <c:v>96554</c:v>
                </c:pt>
                <c:pt idx="6">
                  <c:v>93780</c:v>
                </c:pt>
                <c:pt idx="9">
                  <c:v>92083</c:v>
                </c:pt>
                <c:pt idx="12">
                  <c:v>94581</c:v>
                </c:pt>
              </c:numCache>
            </c:numRef>
          </c:val>
        </c:ser>
        <c:dLbls>
          <c:showLegendKey val="0"/>
          <c:showVal val="0"/>
          <c:showCatName val="0"/>
          <c:showSerName val="0"/>
          <c:showPercent val="0"/>
          <c:showBubbleSize val="0"/>
        </c:dLbls>
        <c:gapWidth val="100"/>
        <c:overlap val="100"/>
        <c:axId val="126874752"/>
        <c:axId val="12687667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58009</c:v>
                </c:pt>
                <c:pt idx="2">
                  <c:v>#N/A</c:v>
                </c:pt>
                <c:pt idx="3">
                  <c:v>#N/A</c:v>
                </c:pt>
                <c:pt idx="4">
                  <c:v>50837</c:v>
                </c:pt>
                <c:pt idx="5">
                  <c:v>#N/A</c:v>
                </c:pt>
                <c:pt idx="6">
                  <c:v>#N/A</c:v>
                </c:pt>
                <c:pt idx="7">
                  <c:v>29316</c:v>
                </c:pt>
                <c:pt idx="8">
                  <c:v>#N/A</c:v>
                </c:pt>
                <c:pt idx="9">
                  <c:v>#N/A</c:v>
                </c:pt>
                <c:pt idx="10">
                  <c:v>29809</c:v>
                </c:pt>
                <c:pt idx="11">
                  <c:v>#N/A</c:v>
                </c:pt>
                <c:pt idx="12">
                  <c:v>#N/A</c:v>
                </c:pt>
                <c:pt idx="13">
                  <c:v>29720</c:v>
                </c:pt>
                <c:pt idx="14">
                  <c:v>#N/A</c:v>
                </c:pt>
              </c:numCache>
            </c:numRef>
          </c:val>
          <c:smooth val="0"/>
        </c:ser>
        <c:dLbls>
          <c:showLegendKey val="0"/>
          <c:showVal val="0"/>
          <c:showCatName val="0"/>
          <c:showSerName val="0"/>
          <c:showPercent val="0"/>
          <c:showBubbleSize val="0"/>
        </c:dLbls>
        <c:marker val="1"/>
        <c:smooth val="0"/>
        <c:axId val="126874752"/>
        <c:axId val="126876672"/>
      </c:lineChart>
      <c:catAx>
        <c:axId val="1268747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6876672"/>
        <c:crosses val="autoZero"/>
        <c:auto val="1"/>
        <c:lblAlgn val="ctr"/>
        <c:lblOffset val="100"/>
        <c:tickLblSkip val="1"/>
        <c:tickMarkSkip val="1"/>
        <c:noMultiLvlLbl val="0"/>
      </c:catAx>
      <c:valAx>
        <c:axId val="1268766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68747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三重県津市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285,654
278,490
710.81
107,700,386
105,294,532
1,858,104
67,006,267
94,580,758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8.9
51.8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財政力指数は</a:t>
          </a:r>
          <a:r>
            <a:rPr kumimoji="1" lang="en-US" altLang="ja-JP" sz="1300">
              <a:latin typeface="ＭＳ Ｐゴシック"/>
            </a:rPr>
            <a:t>0.75</a:t>
          </a:r>
          <a:r>
            <a:rPr kumimoji="1" lang="ja-JP" altLang="en-US" sz="1300">
              <a:latin typeface="ＭＳ Ｐゴシック"/>
            </a:rPr>
            <a:t>と僅かながら改善しましたが、全国平均、三重県平均を上回っているものの、３年連続で類似団体平均を下回りました。</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44</xdr:row>
      <xdr:rowOff>71261</xdr:rowOff>
    </xdr:to>
    <xdr:cxnSp macro="">
      <xdr:nvCxnSpPr>
        <xdr:cNvPr id="63" name="直線コネクタ 62"/>
        <xdr:cNvCxnSpPr/>
      </xdr:nvCxnSpPr>
      <xdr:spPr>
        <a:xfrm flipV="1">
          <a:off x="4953000" y="6220883"/>
          <a:ext cx="0" cy="13941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43338</xdr:rowOff>
    </xdr:from>
    <xdr:ext cx="762000" cy="259045"/>
    <xdr:sp macro="" textlink="">
      <xdr:nvSpPr>
        <xdr:cNvPr id="64" name="財政力最小値テキスト"/>
        <xdr:cNvSpPr txBox="1"/>
      </xdr:nvSpPr>
      <xdr:spPr>
        <a:xfrm>
          <a:off x="5041900" y="7587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0.43</a:t>
          </a:r>
          <a:endParaRPr kumimoji="1" lang="ja-JP" altLang="en-US" sz="1000" b="1">
            <a:latin typeface="ＭＳ Ｐゴシック"/>
          </a:endParaRPr>
        </a:p>
      </xdr:txBody>
    </xdr:sp>
    <xdr:clientData/>
  </xdr:oneCellAnchor>
  <xdr:twoCellAnchor>
    <xdr:from>
      <xdr:col>7</xdr:col>
      <xdr:colOff>63500</xdr:colOff>
      <xdr:row>44</xdr:row>
      <xdr:rowOff>71261</xdr:rowOff>
    </xdr:from>
    <xdr:to>
      <xdr:col>7</xdr:col>
      <xdr:colOff>241300</xdr:colOff>
      <xdr:row>44</xdr:row>
      <xdr:rowOff>71261</xdr:rowOff>
    </xdr:to>
    <xdr:cxnSp macro="">
      <xdr:nvCxnSpPr>
        <xdr:cNvPr id="65" name="直線コネクタ 64"/>
        <xdr:cNvCxnSpPr/>
      </xdr:nvCxnSpPr>
      <xdr:spPr>
        <a:xfrm>
          <a:off x="4864100" y="7615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1.47</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156633</xdr:rowOff>
    </xdr:from>
    <xdr:to>
      <xdr:col>7</xdr:col>
      <xdr:colOff>152400</xdr:colOff>
      <xdr:row>41</xdr:row>
      <xdr:rowOff>170039</xdr:rowOff>
    </xdr:to>
    <xdr:cxnSp macro="">
      <xdr:nvCxnSpPr>
        <xdr:cNvPr id="68" name="直線コネクタ 67"/>
        <xdr:cNvCxnSpPr/>
      </xdr:nvCxnSpPr>
      <xdr:spPr>
        <a:xfrm flipV="1">
          <a:off x="4114800" y="7186083"/>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28522</xdr:rowOff>
    </xdr:from>
    <xdr:ext cx="762000" cy="259045"/>
    <xdr:sp macro="" textlink="">
      <xdr:nvSpPr>
        <xdr:cNvPr id="69" name="財政力平均値テキスト"/>
        <xdr:cNvSpPr txBox="1"/>
      </xdr:nvSpPr>
      <xdr:spPr>
        <a:xfrm>
          <a:off x="5041900" y="68865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11995</xdr:rowOff>
    </xdr:from>
    <xdr:to>
      <xdr:col>7</xdr:col>
      <xdr:colOff>203200</xdr:colOff>
      <xdr:row>41</xdr:row>
      <xdr:rowOff>113595</xdr:rowOff>
    </xdr:to>
    <xdr:sp macro="" textlink="">
      <xdr:nvSpPr>
        <xdr:cNvPr id="70" name="フローチャート : 判断 69"/>
        <xdr:cNvSpPr/>
      </xdr:nvSpPr>
      <xdr:spPr>
        <a:xfrm>
          <a:off x="49022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170039</xdr:rowOff>
    </xdr:from>
    <xdr:to>
      <xdr:col>6</xdr:col>
      <xdr:colOff>0</xdr:colOff>
      <xdr:row>41</xdr:row>
      <xdr:rowOff>170039</xdr:rowOff>
    </xdr:to>
    <xdr:cxnSp macro="">
      <xdr:nvCxnSpPr>
        <xdr:cNvPr id="71" name="直線コネクタ 70"/>
        <xdr:cNvCxnSpPr/>
      </xdr:nvCxnSpPr>
      <xdr:spPr>
        <a:xfrm>
          <a:off x="3225800" y="719948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11995</xdr:rowOff>
    </xdr:from>
    <xdr:to>
      <xdr:col>6</xdr:col>
      <xdr:colOff>50800</xdr:colOff>
      <xdr:row>41</xdr:row>
      <xdr:rowOff>113595</xdr:rowOff>
    </xdr:to>
    <xdr:sp macro="" textlink="">
      <xdr:nvSpPr>
        <xdr:cNvPr id="72" name="フローチャート : 判断 71"/>
        <xdr:cNvSpPr/>
      </xdr:nvSpPr>
      <xdr:spPr>
        <a:xfrm>
          <a:off x="4064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123772</xdr:rowOff>
    </xdr:from>
    <xdr:ext cx="736600" cy="259045"/>
    <xdr:sp macro="" textlink="">
      <xdr:nvSpPr>
        <xdr:cNvPr id="73" name="テキスト ボックス 72"/>
        <xdr:cNvSpPr txBox="1"/>
      </xdr:nvSpPr>
      <xdr:spPr>
        <a:xfrm>
          <a:off x="3733800" y="68103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143228</xdr:rowOff>
    </xdr:from>
    <xdr:to>
      <xdr:col>4</xdr:col>
      <xdr:colOff>482600</xdr:colOff>
      <xdr:row>41</xdr:row>
      <xdr:rowOff>170039</xdr:rowOff>
    </xdr:to>
    <xdr:cxnSp macro="">
      <xdr:nvCxnSpPr>
        <xdr:cNvPr id="74" name="直線コネクタ 73"/>
        <xdr:cNvCxnSpPr/>
      </xdr:nvCxnSpPr>
      <xdr:spPr>
        <a:xfrm>
          <a:off x="2336800" y="7172678"/>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40</xdr:row>
      <xdr:rowOff>143228</xdr:rowOff>
    </xdr:from>
    <xdr:to>
      <xdr:col>4</xdr:col>
      <xdr:colOff>533400</xdr:colOff>
      <xdr:row>41</xdr:row>
      <xdr:rowOff>73378</xdr:rowOff>
    </xdr:to>
    <xdr:sp macro="" textlink="">
      <xdr:nvSpPr>
        <xdr:cNvPr id="75" name="フローチャート : 判断 74"/>
        <xdr:cNvSpPr/>
      </xdr:nvSpPr>
      <xdr:spPr>
        <a:xfrm>
          <a:off x="3175000" y="700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83555</xdr:rowOff>
    </xdr:from>
    <xdr:ext cx="762000" cy="259045"/>
    <xdr:sp macro="" textlink="">
      <xdr:nvSpPr>
        <xdr:cNvPr id="76" name="テキスト ボックス 75"/>
        <xdr:cNvSpPr txBox="1"/>
      </xdr:nvSpPr>
      <xdr:spPr>
        <a:xfrm>
          <a:off x="2844800" y="67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103011</xdr:rowOff>
    </xdr:from>
    <xdr:to>
      <xdr:col>3</xdr:col>
      <xdr:colOff>279400</xdr:colOff>
      <xdr:row>41</xdr:row>
      <xdr:rowOff>143228</xdr:rowOff>
    </xdr:to>
    <xdr:cxnSp macro="">
      <xdr:nvCxnSpPr>
        <xdr:cNvPr id="77" name="直線コネクタ 76"/>
        <xdr:cNvCxnSpPr/>
      </xdr:nvCxnSpPr>
      <xdr:spPr>
        <a:xfrm>
          <a:off x="1447800" y="7132461"/>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159455</xdr:rowOff>
    </xdr:from>
    <xdr:to>
      <xdr:col>3</xdr:col>
      <xdr:colOff>330200</xdr:colOff>
      <xdr:row>42</xdr:row>
      <xdr:rowOff>89605</xdr:rowOff>
    </xdr:to>
    <xdr:sp macro="" textlink="">
      <xdr:nvSpPr>
        <xdr:cNvPr id="78" name="フローチャート : 判断 77"/>
        <xdr:cNvSpPr/>
      </xdr:nvSpPr>
      <xdr:spPr>
        <a:xfrm>
          <a:off x="2286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74382</xdr:rowOff>
    </xdr:from>
    <xdr:ext cx="762000" cy="259045"/>
    <xdr:sp macro="" textlink="">
      <xdr:nvSpPr>
        <xdr:cNvPr id="79" name="テキスト ボックス 78"/>
        <xdr:cNvSpPr txBox="1"/>
      </xdr:nvSpPr>
      <xdr:spPr>
        <a:xfrm>
          <a:off x="1955800" y="7275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132645</xdr:rowOff>
    </xdr:from>
    <xdr:to>
      <xdr:col>2</xdr:col>
      <xdr:colOff>127000</xdr:colOff>
      <xdr:row>42</xdr:row>
      <xdr:rowOff>62795</xdr:rowOff>
    </xdr:to>
    <xdr:sp macro="" textlink="">
      <xdr:nvSpPr>
        <xdr:cNvPr id="80" name="フローチャート : 判断 79"/>
        <xdr:cNvSpPr/>
      </xdr:nvSpPr>
      <xdr:spPr>
        <a:xfrm>
          <a:off x="1397000" y="7162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47572</xdr:rowOff>
    </xdr:from>
    <xdr:ext cx="762000" cy="259045"/>
    <xdr:sp macro="" textlink="">
      <xdr:nvSpPr>
        <xdr:cNvPr id="81" name="テキスト ボックス 80"/>
        <xdr:cNvSpPr txBox="1"/>
      </xdr:nvSpPr>
      <xdr:spPr>
        <a:xfrm>
          <a:off x="1066800" y="7248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105833</xdr:rowOff>
    </xdr:from>
    <xdr:to>
      <xdr:col>7</xdr:col>
      <xdr:colOff>203200</xdr:colOff>
      <xdr:row>42</xdr:row>
      <xdr:rowOff>35983</xdr:rowOff>
    </xdr:to>
    <xdr:sp macro="" textlink="">
      <xdr:nvSpPr>
        <xdr:cNvPr id="87" name="円/楕円 86"/>
        <xdr:cNvSpPr/>
      </xdr:nvSpPr>
      <xdr:spPr>
        <a:xfrm>
          <a:off x="49022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77910</xdr:rowOff>
    </xdr:from>
    <xdr:ext cx="762000" cy="259045"/>
    <xdr:sp macro="" textlink="">
      <xdr:nvSpPr>
        <xdr:cNvPr id="88" name="財政力該当値テキスト"/>
        <xdr:cNvSpPr txBox="1"/>
      </xdr:nvSpPr>
      <xdr:spPr>
        <a:xfrm>
          <a:off x="5041900" y="7107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119239</xdr:rowOff>
    </xdr:from>
    <xdr:to>
      <xdr:col>6</xdr:col>
      <xdr:colOff>50800</xdr:colOff>
      <xdr:row>42</xdr:row>
      <xdr:rowOff>49389</xdr:rowOff>
    </xdr:to>
    <xdr:sp macro="" textlink="">
      <xdr:nvSpPr>
        <xdr:cNvPr id="89" name="円/楕円 88"/>
        <xdr:cNvSpPr/>
      </xdr:nvSpPr>
      <xdr:spPr>
        <a:xfrm>
          <a:off x="4064000" y="7148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34166</xdr:rowOff>
    </xdr:from>
    <xdr:ext cx="736600" cy="259045"/>
    <xdr:sp macro="" textlink="">
      <xdr:nvSpPr>
        <xdr:cNvPr id="90" name="テキスト ボックス 89"/>
        <xdr:cNvSpPr txBox="1"/>
      </xdr:nvSpPr>
      <xdr:spPr>
        <a:xfrm>
          <a:off x="3733800" y="72350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119239</xdr:rowOff>
    </xdr:from>
    <xdr:to>
      <xdr:col>4</xdr:col>
      <xdr:colOff>533400</xdr:colOff>
      <xdr:row>42</xdr:row>
      <xdr:rowOff>49389</xdr:rowOff>
    </xdr:to>
    <xdr:sp macro="" textlink="">
      <xdr:nvSpPr>
        <xdr:cNvPr id="91" name="円/楕円 90"/>
        <xdr:cNvSpPr/>
      </xdr:nvSpPr>
      <xdr:spPr>
        <a:xfrm>
          <a:off x="3175000" y="7148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34166</xdr:rowOff>
    </xdr:from>
    <xdr:ext cx="762000" cy="259045"/>
    <xdr:sp macro="" textlink="">
      <xdr:nvSpPr>
        <xdr:cNvPr id="92" name="テキスト ボックス 91"/>
        <xdr:cNvSpPr txBox="1"/>
      </xdr:nvSpPr>
      <xdr:spPr>
        <a:xfrm>
          <a:off x="2844800" y="7235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92428</xdr:rowOff>
    </xdr:from>
    <xdr:to>
      <xdr:col>3</xdr:col>
      <xdr:colOff>330200</xdr:colOff>
      <xdr:row>42</xdr:row>
      <xdr:rowOff>22578</xdr:rowOff>
    </xdr:to>
    <xdr:sp macro="" textlink="">
      <xdr:nvSpPr>
        <xdr:cNvPr id="93" name="円/楕円 92"/>
        <xdr:cNvSpPr/>
      </xdr:nvSpPr>
      <xdr:spPr>
        <a:xfrm>
          <a:off x="2286000" y="7121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32755</xdr:rowOff>
    </xdr:from>
    <xdr:ext cx="762000" cy="259045"/>
    <xdr:sp macro="" textlink="">
      <xdr:nvSpPr>
        <xdr:cNvPr id="94" name="テキスト ボックス 93"/>
        <xdr:cNvSpPr txBox="1"/>
      </xdr:nvSpPr>
      <xdr:spPr>
        <a:xfrm>
          <a:off x="1955800" y="68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52211</xdr:rowOff>
    </xdr:from>
    <xdr:to>
      <xdr:col>2</xdr:col>
      <xdr:colOff>127000</xdr:colOff>
      <xdr:row>41</xdr:row>
      <xdr:rowOff>153811</xdr:rowOff>
    </xdr:to>
    <xdr:sp macro="" textlink="">
      <xdr:nvSpPr>
        <xdr:cNvPr id="95" name="円/楕円 94"/>
        <xdr:cNvSpPr/>
      </xdr:nvSpPr>
      <xdr:spPr>
        <a:xfrm>
          <a:off x="1397000" y="708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163988</xdr:rowOff>
    </xdr:from>
    <xdr:ext cx="762000" cy="259045"/>
    <xdr:sp macro="" textlink="">
      <xdr:nvSpPr>
        <xdr:cNvPr id="96" name="テキスト ボックス 95"/>
        <xdr:cNvSpPr txBox="1"/>
      </xdr:nvSpPr>
      <xdr:spPr>
        <a:xfrm>
          <a:off x="1066800" y="6850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00" baseline="0">
              <a:latin typeface="ＭＳ Ｐゴシック"/>
            </a:rPr>
            <a:t>経常収支比率は平成２２年度以降２年連続で低下していましたが、平成２５年度は僅かながら改善しました。</a:t>
          </a:r>
        </a:p>
        <a:p>
          <a:r>
            <a:rPr kumimoji="1" lang="ja-JP" altLang="en-US" sz="1100" baseline="0">
              <a:latin typeface="ＭＳ Ｐゴシック"/>
            </a:rPr>
            <a:t>　歳出については合併以後職員数の削減や地方債残高の減少などに取り組んできたとともに、平成２５年度は人件費の特例措置などによる減額が影響し、総じて歳出経常一般財源が減少しました。また、歳入については、たばこ税の配分割合の変更に伴う増や配当割交付金や株式譲渡所得割交付金の増などにより、歳入経常一般財源が増加しました。</a:t>
          </a:r>
        </a:p>
        <a:p>
          <a:r>
            <a:rPr kumimoji="1" lang="ja-JP" altLang="en-US" sz="1100" baseline="0">
              <a:latin typeface="ＭＳ Ｐゴシック"/>
            </a:rPr>
            <a:t>　改善はしましたが、全国平均や類似団体と比較しても少し高い水準であり、今後も経常経費の削減に努めます。</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102870</xdr:rowOff>
    </xdr:from>
    <xdr:to>
      <xdr:col>7</xdr:col>
      <xdr:colOff>152400</xdr:colOff>
      <xdr:row>65</xdr:row>
      <xdr:rowOff>157480</xdr:rowOff>
    </xdr:to>
    <xdr:cxnSp macro="">
      <xdr:nvCxnSpPr>
        <xdr:cNvPr id="126" name="直線コネクタ 125"/>
        <xdr:cNvCxnSpPr/>
      </xdr:nvCxnSpPr>
      <xdr:spPr>
        <a:xfrm flipV="1">
          <a:off x="4953000" y="10046970"/>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129557</xdr:rowOff>
    </xdr:from>
    <xdr:ext cx="762000" cy="259045"/>
    <xdr:sp macro="" textlink="">
      <xdr:nvSpPr>
        <xdr:cNvPr id="127" name="財政構造の弾力性最小値テキスト"/>
        <xdr:cNvSpPr txBox="1"/>
      </xdr:nvSpPr>
      <xdr:spPr>
        <a:xfrm>
          <a:off x="5041900" y="1127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96.3</a:t>
          </a:r>
          <a:endParaRPr kumimoji="1" lang="ja-JP" altLang="en-US" sz="1000" b="1">
            <a:latin typeface="ＭＳ Ｐゴシック"/>
          </a:endParaRPr>
        </a:p>
      </xdr:txBody>
    </xdr:sp>
    <xdr:clientData/>
  </xdr:oneCellAnchor>
  <xdr:twoCellAnchor>
    <xdr:from>
      <xdr:col>7</xdr:col>
      <xdr:colOff>63500</xdr:colOff>
      <xdr:row>65</xdr:row>
      <xdr:rowOff>157480</xdr:rowOff>
    </xdr:from>
    <xdr:to>
      <xdr:col>7</xdr:col>
      <xdr:colOff>241300</xdr:colOff>
      <xdr:row>65</xdr:row>
      <xdr:rowOff>157480</xdr:rowOff>
    </xdr:to>
    <xdr:cxnSp macro="">
      <xdr:nvCxnSpPr>
        <xdr:cNvPr id="128" name="直線コネクタ 127"/>
        <xdr:cNvCxnSpPr/>
      </xdr:nvCxnSpPr>
      <xdr:spPr>
        <a:xfrm>
          <a:off x="4864100" y="11301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17797</xdr:rowOff>
    </xdr:from>
    <xdr:ext cx="762000" cy="259045"/>
    <xdr:sp macro="" textlink="">
      <xdr:nvSpPr>
        <xdr:cNvPr id="129" name="財政構造の弾力性最大値テキスト"/>
        <xdr:cNvSpPr txBox="1"/>
      </xdr:nvSpPr>
      <xdr:spPr>
        <a:xfrm>
          <a:off x="5041900" y="9790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80.7</a:t>
          </a:r>
          <a:endParaRPr kumimoji="1" lang="ja-JP" altLang="en-US" sz="1000" b="1">
            <a:latin typeface="ＭＳ Ｐゴシック"/>
          </a:endParaRPr>
        </a:p>
      </xdr:txBody>
    </xdr:sp>
    <xdr:clientData/>
  </xdr:oneCellAnchor>
  <xdr:twoCellAnchor>
    <xdr:from>
      <xdr:col>7</xdr:col>
      <xdr:colOff>63500</xdr:colOff>
      <xdr:row>58</xdr:row>
      <xdr:rowOff>102870</xdr:rowOff>
    </xdr:from>
    <xdr:to>
      <xdr:col>7</xdr:col>
      <xdr:colOff>241300</xdr:colOff>
      <xdr:row>58</xdr:row>
      <xdr:rowOff>102870</xdr:rowOff>
    </xdr:to>
    <xdr:cxnSp macro="">
      <xdr:nvCxnSpPr>
        <xdr:cNvPr id="130" name="直線コネクタ 129"/>
        <xdr:cNvCxnSpPr/>
      </xdr:nvCxnSpPr>
      <xdr:spPr>
        <a:xfrm>
          <a:off x="4864100" y="10046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49954</xdr:rowOff>
    </xdr:from>
    <xdr:to>
      <xdr:col>7</xdr:col>
      <xdr:colOff>152400</xdr:colOff>
      <xdr:row>64</xdr:row>
      <xdr:rowOff>39370</xdr:rowOff>
    </xdr:to>
    <xdr:cxnSp macro="">
      <xdr:nvCxnSpPr>
        <xdr:cNvPr id="131" name="直線コネクタ 130"/>
        <xdr:cNvCxnSpPr/>
      </xdr:nvCxnSpPr>
      <xdr:spPr>
        <a:xfrm flipV="1">
          <a:off x="4114800" y="10851304"/>
          <a:ext cx="838200" cy="160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130827</xdr:rowOff>
    </xdr:from>
    <xdr:ext cx="762000" cy="259045"/>
    <xdr:sp macro="" textlink="">
      <xdr:nvSpPr>
        <xdr:cNvPr id="132" name="財政構造の弾力性平均値テキスト"/>
        <xdr:cNvSpPr txBox="1"/>
      </xdr:nvSpPr>
      <xdr:spPr>
        <a:xfrm>
          <a:off x="5041900" y="1058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114300</xdr:rowOff>
    </xdr:from>
    <xdr:to>
      <xdr:col>7</xdr:col>
      <xdr:colOff>203200</xdr:colOff>
      <xdr:row>63</xdr:row>
      <xdr:rowOff>44450</xdr:rowOff>
    </xdr:to>
    <xdr:sp macro="" textlink="">
      <xdr:nvSpPr>
        <xdr:cNvPr id="133" name="フローチャート : 判断 132"/>
        <xdr:cNvSpPr/>
      </xdr:nvSpPr>
      <xdr:spPr>
        <a:xfrm>
          <a:off x="49022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57996</xdr:rowOff>
    </xdr:from>
    <xdr:to>
      <xdr:col>6</xdr:col>
      <xdr:colOff>0</xdr:colOff>
      <xdr:row>64</xdr:row>
      <xdr:rowOff>39370</xdr:rowOff>
    </xdr:to>
    <xdr:cxnSp macro="">
      <xdr:nvCxnSpPr>
        <xdr:cNvPr id="134" name="直線コネクタ 133"/>
        <xdr:cNvCxnSpPr/>
      </xdr:nvCxnSpPr>
      <xdr:spPr>
        <a:xfrm>
          <a:off x="3225800" y="10859346"/>
          <a:ext cx="889000" cy="152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7196</xdr:rowOff>
    </xdr:from>
    <xdr:to>
      <xdr:col>6</xdr:col>
      <xdr:colOff>50800</xdr:colOff>
      <xdr:row>63</xdr:row>
      <xdr:rowOff>108796</xdr:rowOff>
    </xdr:to>
    <xdr:sp macro="" textlink="">
      <xdr:nvSpPr>
        <xdr:cNvPr id="135" name="フローチャート : 判断 134"/>
        <xdr:cNvSpPr/>
      </xdr:nvSpPr>
      <xdr:spPr>
        <a:xfrm>
          <a:off x="4064000" y="1080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118973</xdr:rowOff>
    </xdr:from>
    <xdr:ext cx="736600" cy="259045"/>
    <xdr:sp macro="" textlink="">
      <xdr:nvSpPr>
        <xdr:cNvPr id="136" name="テキスト ボックス 135"/>
        <xdr:cNvSpPr txBox="1"/>
      </xdr:nvSpPr>
      <xdr:spPr>
        <a:xfrm>
          <a:off x="3733800" y="105774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127423</xdr:rowOff>
    </xdr:from>
    <xdr:to>
      <xdr:col>4</xdr:col>
      <xdr:colOff>482600</xdr:colOff>
      <xdr:row>63</xdr:row>
      <xdr:rowOff>57996</xdr:rowOff>
    </xdr:to>
    <xdr:cxnSp macro="">
      <xdr:nvCxnSpPr>
        <xdr:cNvPr id="137" name="直線コネクタ 136"/>
        <xdr:cNvCxnSpPr/>
      </xdr:nvCxnSpPr>
      <xdr:spPr>
        <a:xfrm>
          <a:off x="2336800" y="10585873"/>
          <a:ext cx="889000" cy="273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122344</xdr:rowOff>
    </xdr:from>
    <xdr:to>
      <xdr:col>4</xdr:col>
      <xdr:colOff>533400</xdr:colOff>
      <xdr:row>63</xdr:row>
      <xdr:rowOff>52494</xdr:rowOff>
    </xdr:to>
    <xdr:sp macro="" textlink="">
      <xdr:nvSpPr>
        <xdr:cNvPr id="138" name="フローチャート : 判断 137"/>
        <xdr:cNvSpPr/>
      </xdr:nvSpPr>
      <xdr:spPr>
        <a:xfrm>
          <a:off x="3175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62671</xdr:rowOff>
    </xdr:from>
    <xdr:ext cx="762000" cy="259045"/>
    <xdr:sp macro="" textlink="">
      <xdr:nvSpPr>
        <xdr:cNvPr id="139" name="テキスト ボックス 138"/>
        <xdr:cNvSpPr txBox="1"/>
      </xdr:nvSpPr>
      <xdr:spPr>
        <a:xfrm>
          <a:off x="2844800" y="1052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127423</xdr:rowOff>
    </xdr:from>
    <xdr:to>
      <xdr:col>3</xdr:col>
      <xdr:colOff>279400</xdr:colOff>
      <xdr:row>63</xdr:row>
      <xdr:rowOff>98213</xdr:rowOff>
    </xdr:to>
    <xdr:cxnSp macro="">
      <xdr:nvCxnSpPr>
        <xdr:cNvPr id="140" name="直線コネクタ 139"/>
        <xdr:cNvCxnSpPr/>
      </xdr:nvCxnSpPr>
      <xdr:spPr>
        <a:xfrm flipV="1">
          <a:off x="1447800" y="10585873"/>
          <a:ext cx="889000" cy="313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157056</xdr:rowOff>
    </xdr:from>
    <xdr:to>
      <xdr:col>3</xdr:col>
      <xdr:colOff>330200</xdr:colOff>
      <xdr:row>62</xdr:row>
      <xdr:rowOff>87206</xdr:rowOff>
    </xdr:to>
    <xdr:sp macro="" textlink="">
      <xdr:nvSpPr>
        <xdr:cNvPr id="141" name="フローチャート : 判断 140"/>
        <xdr:cNvSpPr/>
      </xdr:nvSpPr>
      <xdr:spPr>
        <a:xfrm>
          <a:off x="2286000" y="1061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71983</xdr:rowOff>
    </xdr:from>
    <xdr:ext cx="762000" cy="259045"/>
    <xdr:sp macro="" textlink="">
      <xdr:nvSpPr>
        <xdr:cNvPr id="142" name="テキスト ボックス 141"/>
        <xdr:cNvSpPr txBox="1"/>
      </xdr:nvSpPr>
      <xdr:spPr>
        <a:xfrm>
          <a:off x="1955800" y="10701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55456</xdr:rowOff>
    </xdr:from>
    <xdr:to>
      <xdr:col>2</xdr:col>
      <xdr:colOff>127000</xdr:colOff>
      <xdr:row>63</xdr:row>
      <xdr:rowOff>157056</xdr:rowOff>
    </xdr:to>
    <xdr:sp macro="" textlink="">
      <xdr:nvSpPr>
        <xdr:cNvPr id="143" name="フローチャート : 判断 142"/>
        <xdr:cNvSpPr/>
      </xdr:nvSpPr>
      <xdr:spPr>
        <a:xfrm>
          <a:off x="1397000" y="1085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141833</xdr:rowOff>
    </xdr:from>
    <xdr:ext cx="762000" cy="259045"/>
    <xdr:sp macro="" textlink="">
      <xdr:nvSpPr>
        <xdr:cNvPr id="144" name="テキスト ボックス 143"/>
        <xdr:cNvSpPr txBox="1"/>
      </xdr:nvSpPr>
      <xdr:spPr>
        <a:xfrm>
          <a:off x="1066800" y="1094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170604</xdr:rowOff>
    </xdr:from>
    <xdr:to>
      <xdr:col>7</xdr:col>
      <xdr:colOff>203200</xdr:colOff>
      <xdr:row>63</xdr:row>
      <xdr:rowOff>100754</xdr:rowOff>
    </xdr:to>
    <xdr:sp macro="" textlink="">
      <xdr:nvSpPr>
        <xdr:cNvPr id="150" name="円/楕円 149"/>
        <xdr:cNvSpPr/>
      </xdr:nvSpPr>
      <xdr:spPr>
        <a:xfrm>
          <a:off x="4902200" y="1080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142681</xdr:rowOff>
    </xdr:from>
    <xdr:ext cx="762000" cy="259045"/>
    <xdr:sp macro="" textlink="">
      <xdr:nvSpPr>
        <xdr:cNvPr id="151" name="財政構造の弾力性該当値テキスト"/>
        <xdr:cNvSpPr txBox="1"/>
      </xdr:nvSpPr>
      <xdr:spPr>
        <a:xfrm>
          <a:off x="5041900" y="10772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160020</xdr:rowOff>
    </xdr:from>
    <xdr:to>
      <xdr:col>6</xdr:col>
      <xdr:colOff>50800</xdr:colOff>
      <xdr:row>64</xdr:row>
      <xdr:rowOff>90170</xdr:rowOff>
    </xdr:to>
    <xdr:sp macro="" textlink="">
      <xdr:nvSpPr>
        <xdr:cNvPr id="152" name="円/楕円 151"/>
        <xdr:cNvSpPr/>
      </xdr:nvSpPr>
      <xdr:spPr>
        <a:xfrm>
          <a:off x="4064000" y="1096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74947</xdr:rowOff>
    </xdr:from>
    <xdr:ext cx="736600" cy="259045"/>
    <xdr:sp macro="" textlink="">
      <xdr:nvSpPr>
        <xdr:cNvPr id="153" name="テキスト ボックス 152"/>
        <xdr:cNvSpPr txBox="1"/>
      </xdr:nvSpPr>
      <xdr:spPr>
        <a:xfrm>
          <a:off x="3733800" y="110477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7196</xdr:rowOff>
    </xdr:from>
    <xdr:to>
      <xdr:col>4</xdr:col>
      <xdr:colOff>533400</xdr:colOff>
      <xdr:row>63</xdr:row>
      <xdr:rowOff>108796</xdr:rowOff>
    </xdr:to>
    <xdr:sp macro="" textlink="">
      <xdr:nvSpPr>
        <xdr:cNvPr id="154" name="円/楕円 153"/>
        <xdr:cNvSpPr/>
      </xdr:nvSpPr>
      <xdr:spPr>
        <a:xfrm>
          <a:off x="3175000" y="1080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93573</xdr:rowOff>
    </xdr:from>
    <xdr:ext cx="762000" cy="259045"/>
    <xdr:sp macro="" textlink="">
      <xdr:nvSpPr>
        <xdr:cNvPr id="155" name="テキスト ボックス 154"/>
        <xdr:cNvSpPr txBox="1"/>
      </xdr:nvSpPr>
      <xdr:spPr>
        <a:xfrm>
          <a:off x="2844800" y="10894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90.8</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76623</xdr:rowOff>
    </xdr:from>
    <xdr:to>
      <xdr:col>3</xdr:col>
      <xdr:colOff>330200</xdr:colOff>
      <xdr:row>62</xdr:row>
      <xdr:rowOff>6773</xdr:rowOff>
    </xdr:to>
    <xdr:sp macro="" textlink="">
      <xdr:nvSpPr>
        <xdr:cNvPr id="156" name="円/楕円 155"/>
        <xdr:cNvSpPr/>
      </xdr:nvSpPr>
      <xdr:spPr>
        <a:xfrm>
          <a:off x="2286000" y="10535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16950</xdr:rowOff>
    </xdr:from>
    <xdr:ext cx="762000" cy="259045"/>
    <xdr:sp macro="" textlink="">
      <xdr:nvSpPr>
        <xdr:cNvPr id="157" name="テキスト ボックス 156"/>
        <xdr:cNvSpPr txBox="1"/>
      </xdr:nvSpPr>
      <xdr:spPr>
        <a:xfrm>
          <a:off x="1955800" y="10303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87.4</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47413</xdr:rowOff>
    </xdr:from>
    <xdr:to>
      <xdr:col>2</xdr:col>
      <xdr:colOff>127000</xdr:colOff>
      <xdr:row>63</xdr:row>
      <xdr:rowOff>149013</xdr:rowOff>
    </xdr:to>
    <xdr:sp macro="" textlink="">
      <xdr:nvSpPr>
        <xdr:cNvPr id="158" name="円/楕円 157"/>
        <xdr:cNvSpPr/>
      </xdr:nvSpPr>
      <xdr:spPr>
        <a:xfrm>
          <a:off x="1397000" y="10848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159190</xdr:rowOff>
    </xdr:from>
    <xdr:ext cx="762000" cy="259045"/>
    <xdr:sp macro="" textlink="">
      <xdr:nvSpPr>
        <xdr:cNvPr id="159" name="テキスト ボックス 158"/>
        <xdr:cNvSpPr txBox="1"/>
      </xdr:nvSpPr>
      <xdr:spPr>
        <a:xfrm>
          <a:off x="1066800" y="1061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[126,249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47/50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118,268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平成２５年度は、合併時に目標として定めた職員削減数を概ね達成したことなどにより、</a:t>
          </a:r>
          <a:r>
            <a:rPr kumimoji="1" lang="en-US" altLang="ja-JP" sz="1300">
              <a:latin typeface="ＭＳ Ｐゴシック"/>
            </a:rPr>
            <a:t>3,046</a:t>
          </a:r>
          <a:r>
            <a:rPr kumimoji="1" lang="ja-JP" altLang="en-US" sz="1300">
              <a:latin typeface="ＭＳ Ｐゴシック"/>
            </a:rPr>
            <a:t>円減少しました。</a:t>
          </a:r>
          <a:endParaRPr kumimoji="1" lang="en-US" altLang="ja-JP" sz="1300">
            <a:latin typeface="ＭＳ Ｐゴシック"/>
          </a:endParaRPr>
        </a:p>
        <a:p>
          <a:r>
            <a:rPr kumimoji="1" lang="ja-JP" altLang="en-US" sz="1300">
              <a:latin typeface="ＭＳ Ｐゴシック"/>
            </a:rPr>
            <a:t>　しかしながら、分母となる人口は平成</a:t>
          </a:r>
          <a:r>
            <a:rPr kumimoji="1" lang="en-US" altLang="ja-JP" sz="1300">
              <a:latin typeface="ＭＳ Ｐゴシック"/>
            </a:rPr>
            <a:t>18</a:t>
          </a:r>
          <a:r>
            <a:rPr kumimoji="1" lang="ja-JP" altLang="en-US" sz="1300">
              <a:latin typeface="ＭＳ Ｐゴシック"/>
            </a:rPr>
            <a:t>年以降一貫して減少しており、今後も継続した人件費・物件費の削減努力が必要です。</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88</xdr:row>
      <xdr:rowOff>120650</xdr:rowOff>
    </xdr:from>
    <xdr:to>
      <xdr:col>8</xdr:col>
      <xdr:colOff>355600</xdr:colOff>
      <xdr:row>88</xdr:row>
      <xdr:rowOff>120650</xdr:rowOff>
    </xdr:to>
    <xdr:cxnSp macro="">
      <xdr:nvCxnSpPr>
        <xdr:cNvPr id="176" name="直線コネクタ 175"/>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77" name="テキスト ボックス 176"/>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81</xdr:row>
      <xdr:rowOff>114300</xdr:rowOff>
    </xdr:from>
    <xdr:to>
      <xdr:col>8</xdr:col>
      <xdr:colOff>355600</xdr:colOff>
      <xdr:row>81</xdr:row>
      <xdr:rowOff>114300</xdr:rowOff>
    </xdr:to>
    <xdr:cxnSp macro="">
      <xdr:nvCxnSpPr>
        <xdr:cNvPr id="180" name="直線コネクタ 179"/>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1" name="テキスト ボックス 180"/>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126377</xdr:rowOff>
    </xdr:from>
    <xdr:to>
      <xdr:col>7</xdr:col>
      <xdr:colOff>152400</xdr:colOff>
      <xdr:row>88</xdr:row>
      <xdr:rowOff>75588</xdr:rowOff>
    </xdr:to>
    <xdr:cxnSp macro="">
      <xdr:nvCxnSpPr>
        <xdr:cNvPr id="185" name="直線コネクタ 184"/>
        <xdr:cNvCxnSpPr/>
      </xdr:nvCxnSpPr>
      <xdr:spPr>
        <a:xfrm flipV="1">
          <a:off x="4953000" y="13842377"/>
          <a:ext cx="0" cy="13208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47665</xdr:rowOff>
    </xdr:from>
    <xdr:ext cx="762000" cy="259045"/>
    <xdr:sp macro="" textlink="">
      <xdr:nvSpPr>
        <xdr:cNvPr id="186" name="人件費・物件費等の状況最小値テキスト"/>
        <xdr:cNvSpPr txBox="1"/>
      </xdr:nvSpPr>
      <xdr:spPr>
        <a:xfrm>
          <a:off x="5041900" y="15135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292,530</a:t>
          </a:r>
          <a:endParaRPr kumimoji="1" lang="ja-JP" altLang="en-US" sz="1000" b="1">
            <a:latin typeface="ＭＳ Ｐゴシック"/>
          </a:endParaRPr>
        </a:p>
      </xdr:txBody>
    </xdr:sp>
    <xdr:clientData/>
  </xdr:oneCellAnchor>
  <xdr:twoCellAnchor>
    <xdr:from>
      <xdr:col>7</xdr:col>
      <xdr:colOff>63500</xdr:colOff>
      <xdr:row>88</xdr:row>
      <xdr:rowOff>75588</xdr:rowOff>
    </xdr:from>
    <xdr:to>
      <xdr:col>7</xdr:col>
      <xdr:colOff>241300</xdr:colOff>
      <xdr:row>88</xdr:row>
      <xdr:rowOff>75588</xdr:rowOff>
    </xdr:to>
    <xdr:cxnSp macro="">
      <xdr:nvCxnSpPr>
        <xdr:cNvPr id="187" name="直線コネクタ 186"/>
        <xdr:cNvCxnSpPr/>
      </xdr:nvCxnSpPr>
      <xdr:spPr>
        <a:xfrm>
          <a:off x="4864100" y="151631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41304</xdr:rowOff>
    </xdr:from>
    <xdr:ext cx="762000" cy="259045"/>
    <xdr:sp macro="" textlink="">
      <xdr:nvSpPr>
        <xdr:cNvPr id="188" name="人件費・物件費等の状況最大値テキスト"/>
        <xdr:cNvSpPr txBox="1"/>
      </xdr:nvSpPr>
      <xdr:spPr>
        <a:xfrm>
          <a:off x="5041900" y="13585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73,581</a:t>
          </a:r>
          <a:endParaRPr kumimoji="1" lang="ja-JP" altLang="en-US" sz="1000" b="1">
            <a:latin typeface="ＭＳ Ｐゴシック"/>
          </a:endParaRPr>
        </a:p>
      </xdr:txBody>
    </xdr:sp>
    <xdr:clientData/>
  </xdr:oneCellAnchor>
  <xdr:twoCellAnchor>
    <xdr:from>
      <xdr:col>7</xdr:col>
      <xdr:colOff>63500</xdr:colOff>
      <xdr:row>80</xdr:row>
      <xdr:rowOff>126377</xdr:rowOff>
    </xdr:from>
    <xdr:to>
      <xdr:col>7</xdr:col>
      <xdr:colOff>241300</xdr:colOff>
      <xdr:row>80</xdr:row>
      <xdr:rowOff>126377</xdr:rowOff>
    </xdr:to>
    <xdr:cxnSp macro="">
      <xdr:nvCxnSpPr>
        <xdr:cNvPr id="189" name="直線コネクタ 188"/>
        <xdr:cNvCxnSpPr/>
      </xdr:nvCxnSpPr>
      <xdr:spPr>
        <a:xfrm>
          <a:off x="4864100" y="138423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101197</xdr:rowOff>
    </xdr:from>
    <xdr:to>
      <xdr:col>7</xdr:col>
      <xdr:colOff>152400</xdr:colOff>
      <xdr:row>82</xdr:row>
      <xdr:rowOff>119573</xdr:rowOff>
    </xdr:to>
    <xdr:cxnSp macro="">
      <xdr:nvCxnSpPr>
        <xdr:cNvPr id="190" name="直線コネクタ 189"/>
        <xdr:cNvCxnSpPr/>
      </xdr:nvCxnSpPr>
      <xdr:spPr>
        <a:xfrm flipV="1">
          <a:off x="4114800" y="14160097"/>
          <a:ext cx="838200" cy="18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125826</xdr:rowOff>
    </xdr:from>
    <xdr:ext cx="762000" cy="259045"/>
    <xdr:sp macro="" textlink="">
      <xdr:nvSpPr>
        <xdr:cNvPr id="191" name="人件費・物件費等の状況平均値テキスト"/>
        <xdr:cNvSpPr txBox="1"/>
      </xdr:nvSpPr>
      <xdr:spPr>
        <a:xfrm>
          <a:off x="5041900" y="1384182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107,592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109299</xdr:rowOff>
    </xdr:from>
    <xdr:to>
      <xdr:col>7</xdr:col>
      <xdr:colOff>203200</xdr:colOff>
      <xdr:row>82</xdr:row>
      <xdr:rowOff>39449</xdr:rowOff>
    </xdr:to>
    <xdr:sp macro="" textlink="">
      <xdr:nvSpPr>
        <xdr:cNvPr id="192" name="フローチャート : 判断 191"/>
        <xdr:cNvSpPr/>
      </xdr:nvSpPr>
      <xdr:spPr>
        <a:xfrm>
          <a:off x="4902200" y="13996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119573</xdr:rowOff>
    </xdr:from>
    <xdr:to>
      <xdr:col>6</xdr:col>
      <xdr:colOff>0</xdr:colOff>
      <xdr:row>82</xdr:row>
      <xdr:rowOff>147146</xdr:rowOff>
    </xdr:to>
    <xdr:cxnSp macro="">
      <xdr:nvCxnSpPr>
        <xdr:cNvPr id="193" name="直線コネクタ 192"/>
        <xdr:cNvCxnSpPr/>
      </xdr:nvCxnSpPr>
      <xdr:spPr>
        <a:xfrm flipV="1">
          <a:off x="3225800" y="14178473"/>
          <a:ext cx="889000" cy="27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100202</xdr:rowOff>
    </xdr:from>
    <xdr:to>
      <xdr:col>6</xdr:col>
      <xdr:colOff>50800</xdr:colOff>
      <xdr:row>82</xdr:row>
      <xdr:rowOff>30352</xdr:rowOff>
    </xdr:to>
    <xdr:sp macro="" textlink="">
      <xdr:nvSpPr>
        <xdr:cNvPr id="194" name="フローチャート : 判断 193"/>
        <xdr:cNvSpPr/>
      </xdr:nvSpPr>
      <xdr:spPr>
        <a:xfrm>
          <a:off x="4064000" y="13987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40529</xdr:rowOff>
    </xdr:from>
    <xdr:ext cx="736600" cy="259045"/>
    <xdr:sp macro="" textlink="">
      <xdr:nvSpPr>
        <xdr:cNvPr id="195" name="テキスト ボックス 194"/>
        <xdr:cNvSpPr txBox="1"/>
      </xdr:nvSpPr>
      <xdr:spPr>
        <a:xfrm>
          <a:off x="3733800" y="13756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106,084</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116810</xdr:rowOff>
    </xdr:from>
    <xdr:to>
      <xdr:col>4</xdr:col>
      <xdr:colOff>482600</xdr:colOff>
      <xdr:row>82</xdr:row>
      <xdr:rowOff>147146</xdr:rowOff>
    </xdr:to>
    <xdr:cxnSp macro="">
      <xdr:nvCxnSpPr>
        <xdr:cNvPr id="196" name="直線コネクタ 195"/>
        <xdr:cNvCxnSpPr/>
      </xdr:nvCxnSpPr>
      <xdr:spPr>
        <a:xfrm>
          <a:off x="2336800" y="14175710"/>
          <a:ext cx="889000" cy="30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126696</xdr:rowOff>
    </xdr:from>
    <xdr:to>
      <xdr:col>4</xdr:col>
      <xdr:colOff>533400</xdr:colOff>
      <xdr:row>82</xdr:row>
      <xdr:rowOff>56846</xdr:rowOff>
    </xdr:to>
    <xdr:sp macro="" textlink="">
      <xdr:nvSpPr>
        <xdr:cNvPr id="197" name="フローチャート : 判断 196"/>
        <xdr:cNvSpPr/>
      </xdr:nvSpPr>
      <xdr:spPr>
        <a:xfrm>
          <a:off x="3175000" y="14014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67023</xdr:rowOff>
    </xdr:from>
    <xdr:ext cx="762000" cy="259045"/>
    <xdr:sp macro="" textlink="">
      <xdr:nvSpPr>
        <xdr:cNvPr id="198" name="テキスト ボックス 197"/>
        <xdr:cNvSpPr txBox="1"/>
      </xdr:nvSpPr>
      <xdr:spPr>
        <a:xfrm>
          <a:off x="2844800" y="13783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110,476</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110415</xdr:rowOff>
    </xdr:from>
    <xdr:to>
      <xdr:col>3</xdr:col>
      <xdr:colOff>279400</xdr:colOff>
      <xdr:row>82</xdr:row>
      <xdr:rowOff>116810</xdr:rowOff>
    </xdr:to>
    <xdr:cxnSp macro="">
      <xdr:nvCxnSpPr>
        <xdr:cNvPr id="199" name="直線コネクタ 198"/>
        <xdr:cNvCxnSpPr/>
      </xdr:nvCxnSpPr>
      <xdr:spPr>
        <a:xfrm>
          <a:off x="1447800" y="14169315"/>
          <a:ext cx="889000" cy="6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139111</xdr:rowOff>
    </xdr:from>
    <xdr:to>
      <xdr:col>3</xdr:col>
      <xdr:colOff>330200</xdr:colOff>
      <xdr:row>82</xdr:row>
      <xdr:rowOff>69261</xdr:rowOff>
    </xdr:to>
    <xdr:sp macro="" textlink="">
      <xdr:nvSpPr>
        <xdr:cNvPr id="200" name="フローチャート : 判断 199"/>
        <xdr:cNvSpPr/>
      </xdr:nvSpPr>
      <xdr:spPr>
        <a:xfrm>
          <a:off x="2286000" y="14026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79438</xdr:rowOff>
    </xdr:from>
    <xdr:ext cx="762000" cy="259045"/>
    <xdr:sp macro="" textlink="">
      <xdr:nvSpPr>
        <xdr:cNvPr id="201" name="テキスト ボックス 200"/>
        <xdr:cNvSpPr txBox="1"/>
      </xdr:nvSpPr>
      <xdr:spPr>
        <a:xfrm>
          <a:off x="1955800" y="13795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112,534</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142622</xdr:rowOff>
    </xdr:from>
    <xdr:to>
      <xdr:col>2</xdr:col>
      <xdr:colOff>127000</xdr:colOff>
      <xdr:row>82</xdr:row>
      <xdr:rowOff>72772</xdr:rowOff>
    </xdr:to>
    <xdr:sp macro="" textlink="">
      <xdr:nvSpPr>
        <xdr:cNvPr id="202" name="フローチャート : 判断 201"/>
        <xdr:cNvSpPr/>
      </xdr:nvSpPr>
      <xdr:spPr>
        <a:xfrm>
          <a:off x="1397000" y="14030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82949</xdr:rowOff>
    </xdr:from>
    <xdr:ext cx="762000" cy="259045"/>
    <xdr:sp macro="" textlink="">
      <xdr:nvSpPr>
        <xdr:cNvPr id="203" name="テキスト ボックス 202"/>
        <xdr:cNvSpPr txBox="1"/>
      </xdr:nvSpPr>
      <xdr:spPr>
        <a:xfrm>
          <a:off x="1066800" y="1379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113,116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50397</xdr:rowOff>
    </xdr:from>
    <xdr:to>
      <xdr:col>7</xdr:col>
      <xdr:colOff>203200</xdr:colOff>
      <xdr:row>82</xdr:row>
      <xdr:rowOff>151997</xdr:rowOff>
    </xdr:to>
    <xdr:sp macro="" textlink="">
      <xdr:nvSpPr>
        <xdr:cNvPr id="209" name="円/楕円 208"/>
        <xdr:cNvSpPr/>
      </xdr:nvSpPr>
      <xdr:spPr>
        <a:xfrm>
          <a:off x="4902200" y="14109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22474</xdr:rowOff>
    </xdr:from>
    <xdr:ext cx="762000" cy="259045"/>
    <xdr:sp macro="" textlink="">
      <xdr:nvSpPr>
        <xdr:cNvPr id="210" name="人件費・物件費等の状況該当値テキスト"/>
        <xdr:cNvSpPr txBox="1"/>
      </xdr:nvSpPr>
      <xdr:spPr>
        <a:xfrm>
          <a:off x="5041900" y="14081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126,249</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68773</xdr:rowOff>
    </xdr:from>
    <xdr:to>
      <xdr:col>6</xdr:col>
      <xdr:colOff>50800</xdr:colOff>
      <xdr:row>82</xdr:row>
      <xdr:rowOff>170373</xdr:rowOff>
    </xdr:to>
    <xdr:sp macro="" textlink="">
      <xdr:nvSpPr>
        <xdr:cNvPr id="211" name="円/楕円 210"/>
        <xdr:cNvSpPr/>
      </xdr:nvSpPr>
      <xdr:spPr>
        <a:xfrm>
          <a:off x="4064000" y="14127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155150</xdr:rowOff>
    </xdr:from>
    <xdr:ext cx="736600" cy="259045"/>
    <xdr:sp macro="" textlink="">
      <xdr:nvSpPr>
        <xdr:cNvPr id="212" name="テキスト ボックス 211"/>
        <xdr:cNvSpPr txBox="1"/>
      </xdr:nvSpPr>
      <xdr:spPr>
        <a:xfrm>
          <a:off x="3733800" y="142140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129,295</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96346</xdr:rowOff>
    </xdr:from>
    <xdr:to>
      <xdr:col>4</xdr:col>
      <xdr:colOff>533400</xdr:colOff>
      <xdr:row>83</xdr:row>
      <xdr:rowOff>26496</xdr:rowOff>
    </xdr:to>
    <xdr:sp macro="" textlink="">
      <xdr:nvSpPr>
        <xdr:cNvPr id="213" name="円/楕円 212"/>
        <xdr:cNvSpPr/>
      </xdr:nvSpPr>
      <xdr:spPr>
        <a:xfrm>
          <a:off x="3175000" y="14155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11273</xdr:rowOff>
    </xdr:from>
    <xdr:ext cx="762000" cy="259045"/>
    <xdr:sp macro="" textlink="">
      <xdr:nvSpPr>
        <xdr:cNvPr id="214" name="テキスト ボックス 213"/>
        <xdr:cNvSpPr txBox="1"/>
      </xdr:nvSpPr>
      <xdr:spPr>
        <a:xfrm>
          <a:off x="2844800" y="14241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133,866</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66010</xdr:rowOff>
    </xdr:from>
    <xdr:to>
      <xdr:col>3</xdr:col>
      <xdr:colOff>330200</xdr:colOff>
      <xdr:row>82</xdr:row>
      <xdr:rowOff>167610</xdr:rowOff>
    </xdr:to>
    <xdr:sp macro="" textlink="">
      <xdr:nvSpPr>
        <xdr:cNvPr id="215" name="円/楕円 214"/>
        <xdr:cNvSpPr/>
      </xdr:nvSpPr>
      <xdr:spPr>
        <a:xfrm>
          <a:off x="2286000" y="14124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152387</xdr:rowOff>
    </xdr:from>
    <xdr:ext cx="762000" cy="259045"/>
    <xdr:sp macro="" textlink="">
      <xdr:nvSpPr>
        <xdr:cNvPr id="216" name="テキスト ボックス 215"/>
        <xdr:cNvSpPr txBox="1"/>
      </xdr:nvSpPr>
      <xdr:spPr>
        <a:xfrm>
          <a:off x="1955800" y="1421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128,837</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59615</xdr:rowOff>
    </xdr:from>
    <xdr:to>
      <xdr:col>2</xdr:col>
      <xdr:colOff>127000</xdr:colOff>
      <xdr:row>82</xdr:row>
      <xdr:rowOff>161215</xdr:rowOff>
    </xdr:to>
    <xdr:sp macro="" textlink="">
      <xdr:nvSpPr>
        <xdr:cNvPr id="217" name="円/楕円 216"/>
        <xdr:cNvSpPr/>
      </xdr:nvSpPr>
      <xdr:spPr>
        <a:xfrm>
          <a:off x="1397000" y="14118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145992</xdr:rowOff>
    </xdr:from>
    <xdr:ext cx="762000" cy="259045"/>
    <xdr:sp macro="" textlink="">
      <xdr:nvSpPr>
        <xdr:cNvPr id="218" name="テキスト ボックス 217"/>
        <xdr:cNvSpPr txBox="1"/>
      </xdr:nvSpPr>
      <xdr:spPr>
        <a:xfrm>
          <a:off x="1066800" y="14204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127,777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0" name="テキスト ボックス 219"/>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1" name="テキスト ボックス 220"/>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ラスパイレス指数は</a:t>
          </a:r>
          <a:r>
            <a:rPr kumimoji="1" lang="en-US" altLang="ja-JP" sz="1300">
              <a:latin typeface="ＭＳ Ｐゴシック"/>
            </a:rPr>
            <a:t>99.1</a:t>
          </a:r>
          <a:r>
            <a:rPr kumimoji="1" lang="ja-JP" altLang="en-US" sz="1300">
              <a:latin typeface="ＭＳ Ｐゴシック"/>
            </a:rPr>
            <a:t>と前年度と比較して</a:t>
          </a:r>
          <a:r>
            <a:rPr kumimoji="1" lang="en-US" altLang="ja-JP" sz="1300">
              <a:latin typeface="ＭＳ Ｐゴシック"/>
            </a:rPr>
            <a:t>7.70</a:t>
          </a:r>
          <a:r>
            <a:rPr kumimoji="1" lang="ja-JP" altLang="en-US" sz="1300">
              <a:latin typeface="ＭＳ Ｐゴシック"/>
            </a:rPr>
            <a:t>ポイント改善しています。この要因は津市の職員給与の増減を反映してものではなく、国家公務員の時限的な給与削減措置が終了したことに要因があります。</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4" name="直線コネクタ 233"/>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5" name="テキスト ボックス 234"/>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6" name="直線コネクタ 235"/>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7" name="テキスト ボックス 236"/>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8" name="直線コネクタ 237"/>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39" name="テキスト ボックス 238"/>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0" name="直線コネクタ 239"/>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1" name="テキスト ボックス 240"/>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2" name="直線コネクタ 241"/>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3" name="テキスト ボックス 242"/>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4" name="直線コネクタ 243"/>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5" name="テキスト ボックス 244"/>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16632</xdr:rowOff>
    </xdr:from>
    <xdr:to>
      <xdr:col>24</xdr:col>
      <xdr:colOff>558800</xdr:colOff>
      <xdr:row>87</xdr:row>
      <xdr:rowOff>33564</xdr:rowOff>
    </xdr:to>
    <xdr:cxnSp macro="">
      <xdr:nvCxnSpPr>
        <xdr:cNvPr id="249" name="直線コネクタ 248"/>
        <xdr:cNvCxnSpPr/>
      </xdr:nvCxnSpPr>
      <xdr:spPr>
        <a:xfrm flipV="1">
          <a:off x="17018000" y="13904082"/>
          <a:ext cx="0" cy="10456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5641</xdr:rowOff>
    </xdr:from>
    <xdr:ext cx="762000" cy="259045"/>
    <xdr:sp macro="" textlink="">
      <xdr:nvSpPr>
        <xdr:cNvPr id="250" name="給与水準   （国との比較）最小値テキスト"/>
        <xdr:cNvSpPr txBox="1"/>
      </xdr:nvSpPr>
      <xdr:spPr>
        <a:xfrm>
          <a:off x="17106900" y="14921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103.5</a:t>
          </a:r>
          <a:endParaRPr kumimoji="1" lang="ja-JP" altLang="en-US" sz="1000" b="1">
            <a:latin typeface="ＭＳ Ｐゴシック"/>
          </a:endParaRPr>
        </a:p>
      </xdr:txBody>
    </xdr:sp>
    <xdr:clientData/>
  </xdr:oneCellAnchor>
  <xdr:twoCellAnchor>
    <xdr:from>
      <xdr:col>24</xdr:col>
      <xdr:colOff>469900</xdr:colOff>
      <xdr:row>87</xdr:row>
      <xdr:rowOff>33564</xdr:rowOff>
    </xdr:from>
    <xdr:to>
      <xdr:col>24</xdr:col>
      <xdr:colOff>647700</xdr:colOff>
      <xdr:row>87</xdr:row>
      <xdr:rowOff>33564</xdr:rowOff>
    </xdr:to>
    <xdr:cxnSp macro="">
      <xdr:nvCxnSpPr>
        <xdr:cNvPr id="251" name="直線コネクタ 250"/>
        <xdr:cNvCxnSpPr/>
      </xdr:nvCxnSpPr>
      <xdr:spPr>
        <a:xfrm>
          <a:off x="16929100" y="14949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103009</xdr:rowOff>
    </xdr:from>
    <xdr:ext cx="762000" cy="259045"/>
    <xdr:sp macro="" textlink="">
      <xdr:nvSpPr>
        <xdr:cNvPr id="252" name="給与水準   （国との比較）最大値テキスト"/>
        <xdr:cNvSpPr txBox="1"/>
      </xdr:nvSpPr>
      <xdr:spPr>
        <a:xfrm>
          <a:off x="17106900" y="13647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94.4</a:t>
          </a:r>
          <a:endParaRPr kumimoji="1" lang="ja-JP" altLang="en-US" sz="1000" b="1">
            <a:latin typeface="ＭＳ Ｐゴシック"/>
          </a:endParaRPr>
        </a:p>
      </xdr:txBody>
    </xdr:sp>
    <xdr:clientData/>
  </xdr:oneCellAnchor>
  <xdr:twoCellAnchor>
    <xdr:from>
      <xdr:col>24</xdr:col>
      <xdr:colOff>469900</xdr:colOff>
      <xdr:row>81</xdr:row>
      <xdr:rowOff>16632</xdr:rowOff>
    </xdr:from>
    <xdr:to>
      <xdr:col>24</xdr:col>
      <xdr:colOff>647700</xdr:colOff>
      <xdr:row>81</xdr:row>
      <xdr:rowOff>16632</xdr:rowOff>
    </xdr:to>
    <xdr:cxnSp macro="">
      <xdr:nvCxnSpPr>
        <xdr:cNvPr id="253" name="直線コネクタ 252"/>
        <xdr:cNvCxnSpPr/>
      </xdr:nvCxnSpPr>
      <xdr:spPr>
        <a:xfrm>
          <a:off x="16929100" y="139040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42334</xdr:rowOff>
    </xdr:from>
    <xdr:to>
      <xdr:col>24</xdr:col>
      <xdr:colOff>558800</xdr:colOff>
      <xdr:row>89</xdr:row>
      <xdr:rowOff>69850</xdr:rowOff>
    </xdr:to>
    <xdr:cxnSp macro="">
      <xdr:nvCxnSpPr>
        <xdr:cNvPr id="254" name="直線コネクタ 253"/>
        <xdr:cNvCxnSpPr/>
      </xdr:nvCxnSpPr>
      <xdr:spPr>
        <a:xfrm flipV="1">
          <a:off x="16179800" y="14444134"/>
          <a:ext cx="838200" cy="884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67025</xdr:rowOff>
    </xdr:from>
    <xdr:ext cx="762000" cy="259045"/>
    <xdr:sp macro="" textlink="">
      <xdr:nvSpPr>
        <xdr:cNvPr id="255" name="給与水準   （国との比較）平均値テキスト"/>
        <xdr:cNvSpPr txBox="1"/>
      </xdr:nvSpPr>
      <xdr:spPr>
        <a:xfrm>
          <a:off x="17106900" y="144688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94948</xdr:rowOff>
    </xdr:from>
    <xdr:to>
      <xdr:col>24</xdr:col>
      <xdr:colOff>609600</xdr:colOff>
      <xdr:row>85</xdr:row>
      <xdr:rowOff>25098</xdr:rowOff>
    </xdr:to>
    <xdr:sp macro="" textlink="">
      <xdr:nvSpPr>
        <xdr:cNvPr id="256" name="フローチャート : 判断 255"/>
        <xdr:cNvSpPr/>
      </xdr:nvSpPr>
      <xdr:spPr>
        <a:xfrm>
          <a:off x="16967200" y="14496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35379</xdr:rowOff>
    </xdr:from>
    <xdr:to>
      <xdr:col>23</xdr:col>
      <xdr:colOff>406400</xdr:colOff>
      <xdr:row>89</xdr:row>
      <xdr:rowOff>69850</xdr:rowOff>
    </xdr:to>
    <xdr:cxnSp macro="">
      <xdr:nvCxnSpPr>
        <xdr:cNvPr id="257" name="直線コネクタ 256"/>
        <xdr:cNvCxnSpPr/>
      </xdr:nvCxnSpPr>
      <xdr:spPr>
        <a:xfrm>
          <a:off x="15290800" y="15294429"/>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90</xdr:row>
      <xdr:rowOff>19957</xdr:rowOff>
    </xdr:from>
    <xdr:to>
      <xdr:col>23</xdr:col>
      <xdr:colOff>457200</xdr:colOff>
      <xdr:row>90</xdr:row>
      <xdr:rowOff>121557</xdr:rowOff>
    </xdr:to>
    <xdr:sp macro="" textlink="">
      <xdr:nvSpPr>
        <xdr:cNvPr id="258" name="フローチャート : 判断 257"/>
        <xdr:cNvSpPr/>
      </xdr:nvSpPr>
      <xdr:spPr>
        <a:xfrm>
          <a:off x="16129000" y="15450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106334</xdr:rowOff>
    </xdr:from>
    <xdr:ext cx="736600" cy="259045"/>
    <xdr:sp macro="" textlink="">
      <xdr:nvSpPr>
        <xdr:cNvPr id="259" name="テキスト ボックス 258"/>
        <xdr:cNvSpPr txBox="1"/>
      </xdr:nvSpPr>
      <xdr:spPr>
        <a:xfrm>
          <a:off x="15798800" y="15536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121859</xdr:rowOff>
    </xdr:from>
    <xdr:to>
      <xdr:col>22</xdr:col>
      <xdr:colOff>203200</xdr:colOff>
      <xdr:row>89</xdr:row>
      <xdr:rowOff>35379</xdr:rowOff>
    </xdr:to>
    <xdr:cxnSp macro="">
      <xdr:nvCxnSpPr>
        <xdr:cNvPr id="260" name="直線コネクタ 259"/>
        <xdr:cNvCxnSpPr/>
      </xdr:nvCxnSpPr>
      <xdr:spPr>
        <a:xfrm>
          <a:off x="14401800" y="14352209"/>
          <a:ext cx="889000" cy="942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90</xdr:row>
      <xdr:rowOff>19957</xdr:rowOff>
    </xdr:from>
    <xdr:to>
      <xdr:col>22</xdr:col>
      <xdr:colOff>254000</xdr:colOff>
      <xdr:row>90</xdr:row>
      <xdr:rowOff>121557</xdr:rowOff>
    </xdr:to>
    <xdr:sp macro="" textlink="">
      <xdr:nvSpPr>
        <xdr:cNvPr id="261" name="フローチャート : 判断 260"/>
        <xdr:cNvSpPr/>
      </xdr:nvSpPr>
      <xdr:spPr>
        <a:xfrm>
          <a:off x="15240000" y="15450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106334</xdr:rowOff>
    </xdr:from>
    <xdr:ext cx="762000" cy="259045"/>
    <xdr:sp macro="" textlink="">
      <xdr:nvSpPr>
        <xdr:cNvPr id="262" name="テキスト ボックス 261"/>
        <xdr:cNvSpPr txBox="1"/>
      </xdr:nvSpPr>
      <xdr:spPr>
        <a:xfrm>
          <a:off x="14909800" y="15536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87388</xdr:rowOff>
    </xdr:from>
    <xdr:to>
      <xdr:col>21</xdr:col>
      <xdr:colOff>0</xdr:colOff>
      <xdr:row>83</xdr:row>
      <xdr:rowOff>121859</xdr:rowOff>
    </xdr:to>
    <xdr:cxnSp macro="">
      <xdr:nvCxnSpPr>
        <xdr:cNvPr id="263" name="直線コネクタ 262"/>
        <xdr:cNvCxnSpPr/>
      </xdr:nvCxnSpPr>
      <xdr:spPr>
        <a:xfrm>
          <a:off x="13512800" y="14317738"/>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162984</xdr:rowOff>
    </xdr:from>
    <xdr:to>
      <xdr:col>21</xdr:col>
      <xdr:colOff>50800</xdr:colOff>
      <xdr:row>84</xdr:row>
      <xdr:rowOff>93134</xdr:rowOff>
    </xdr:to>
    <xdr:sp macro="" textlink="">
      <xdr:nvSpPr>
        <xdr:cNvPr id="264" name="フローチャート : 判断 263"/>
        <xdr:cNvSpPr/>
      </xdr:nvSpPr>
      <xdr:spPr>
        <a:xfrm>
          <a:off x="14351000" y="14393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77911</xdr:rowOff>
    </xdr:from>
    <xdr:ext cx="762000" cy="259045"/>
    <xdr:sp macro="" textlink="">
      <xdr:nvSpPr>
        <xdr:cNvPr id="265" name="テキスト ボックス 264"/>
        <xdr:cNvSpPr txBox="1"/>
      </xdr:nvSpPr>
      <xdr:spPr>
        <a:xfrm>
          <a:off x="14020800" y="14479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99.1</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151493</xdr:rowOff>
    </xdr:from>
    <xdr:to>
      <xdr:col>19</xdr:col>
      <xdr:colOff>533400</xdr:colOff>
      <xdr:row>84</xdr:row>
      <xdr:rowOff>81643</xdr:rowOff>
    </xdr:to>
    <xdr:sp macro="" textlink="">
      <xdr:nvSpPr>
        <xdr:cNvPr id="266" name="フローチャート : 判断 265"/>
        <xdr:cNvSpPr/>
      </xdr:nvSpPr>
      <xdr:spPr>
        <a:xfrm>
          <a:off x="13462000" y="14381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66420</xdr:rowOff>
    </xdr:from>
    <xdr:ext cx="762000" cy="259045"/>
    <xdr:sp macro="" textlink="">
      <xdr:nvSpPr>
        <xdr:cNvPr id="267" name="テキスト ボックス 266"/>
        <xdr:cNvSpPr txBox="1"/>
      </xdr:nvSpPr>
      <xdr:spPr>
        <a:xfrm>
          <a:off x="13131800" y="1446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162984</xdr:rowOff>
    </xdr:from>
    <xdr:to>
      <xdr:col>24</xdr:col>
      <xdr:colOff>609600</xdr:colOff>
      <xdr:row>84</xdr:row>
      <xdr:rowOff>93134</xdr:rowOff>
    </xdr:to>
    <xdr:sp macro="" textlink="">
      <xdr:nvSpPr>
        <xdr:cNvPr id="273" name="円/楕円 272"/>
        <xdr:cNvSpPr/>
      </xdr:nvSpPr>
      <xdr:spPr>
        <a:xfrm>
          <a:off x="16967200" y="14393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8061</xdr:rowOff>
    </xdr:from>
    <xdr:ext cx="762000" cy="259045"/>
    <xdr:sp macro="" textlink="">
      <xdr:nvSpPr>
        <xdr:cNvPr id="274" name="給与水準   （国との比較）該当値テキスト"/>
        <xdr:cNvSpPr txBox="1"/>
      </xdr:nvSpPr>
      <xdr:spPr>
        <a:xfrm>
          <a:off x="17106900" y="14238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19050</xdr:rowOff>
    </xdr:from>
    <xdr:to>
      <xdr:col>23</xdr:col>
      <xdr:colOff>457200</xdr:colOff>
      <xdr:row>89</xdr:row>
      <xdr:rowOff>120650</xdr:rowOff>
    </xdr:to>
    <xdr:sp macro="" textlink="">
      <xdr:nvSpPr>
        <xdr:cNvPr id="275" name="円/楕円 274"/>
        <xdr:cNvSpPr/>
      </xdr:nvSpPr>
      <xdr:spPr>
        <a:xfrm>
          <a:off x="16129000" y="152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130827</xdr:rowOff>
    </xdr:from>
    <xdr:ext cx="736600" cy="259045"/>
    <xdr:sp macro="" textlink="">
      <xdr:nvSpPr>
        <xdr:cNvPr id="276" name="テキスト ボックス 275"/>
        <xdr:cNvSpPr txBox="1"/>
      </xdr:nvSpPr>
      <xdr:spPr>
        <a:xfrm>
          <a:off x="15798800" y="15046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106.8</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156029</xdr:rowOff>
    </xdr:from>
    <xdr:to>
      <xdr:col>22</xdr:col>
      <xdr:colOff>254000</xdr:colOff>
      <xdr:row>89</xdr:row>
      <xdr:rowOff>86179</xdr:rowOff>
    </xdr:to>
    <xdr:sp macro="" textlink="">
      <xdr:nvSpPr>
        <xdr:cNvPr id="277" name="円/楕円 276"/>
        <xdr:cNvSpPr/>
      </xdr:nvSpPr>
      <xdr:spPr>
        <a:xfrm>
          <a:off x="15240000" y="15243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96356</xdr:rowOff>
    </xdr:from>
    <xdr:ext cx="762000" cy="259045"/>
    <xdr:sp macro="" textlink="">
      <xdr:nvSpPr>
        <xdr:cNvPr id="278" name="テキスト ボックス 277"/>
        <xdr:cNvSpPr txBox="1"/>
      </xdr:nvSpPr>
      <xdr:spPr>
        <a:xfrm>
          <a:off x="14909800" y="15012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106.5</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71059</xdr:rowOff>
    </xdr:from>
    <xdr:to>
      <xdr:col>21</xdr:col>
      <xdr:colOff>50800</xdr:colOff>
      <xdr:row>84</xdr:row>
      <xdr:rowOff>1209</xdr:rowOff>
    </xdr:to>
    <xdr:sp macro="" textlink="">
      <xdr:nvSpPr>
        <xdr:cNvPr id="279" name="円/楕円 278"/>
        <xdr:cNvSpPr/>
      </xdr:nvSpPr>
      <xdr:spPr>
        <a:xfrm>
          <a:off x="14351000" y="14301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11386</xdr:rowOff>
    </xdr:from>
    <xdr:ext cx="762000" cy="259045"/>
    <xdr:sp macro="" textlink="">
      <xdr:nvSpPr>
        <xdr:cNvPr id="280" name="テキスト ボックス 279"/>
        <xdr:cNvSpPr txBox="1"/>
      </xdr:nvSpPr>
      <xdr:spPr>
        <a:xfrm>
          <a:off x="14020800" y="14070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36588</xdr:rowOff>
    </xdr:from>
    <xdr:to>
      <xdr:col>19</xdr:col>
      <xdr:colOff>533400</xdr:colOff>
      <xdr:row>83</xdr:row>
      <xdr:rowOff>138188</xdr:rowOff>
    </xdr:to>
    <xdr:sp macro="" textlink="">
      <xdr:nvSpPr>
        <xdr:cNvPr id="281" name="円/楕円 280"/>
        <xdr:cNvSpPr/>
      </xdr:nvSpPr>
      <xdr:spPr>
        <a:xfrm>
          <a:off x="13462000" y="14266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148365</xdr:rowOff>
    </xdr:from>
    <xdr:ext cx="762000" cy="259045"/>
    <xdr:sp macro="" textlink="">
      <xdr:nvSpPr>
        <xdr:cNvPr id="282" name="テキスト ボックス 281"/>
        <xdr:cNvSpPr txBox="1"/>
      </xdr:nvSpPr>
      <xdr:spPr>
        <a:xfrm>
          <a:off x="13131800" y="14035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4" name="テキスト ボックス 283"/>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5" name="テキスト ボックス 284"/>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[8.01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47/50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人口千人当たりの職員数は</a:t>
          </a:r>
          <a:r>
            <a:rPr kumimoji="1" lang="en-US" altLang="ja-JP" sz="1300">
              <a:latin typeface="ＭＳ Ｐゴシック"/>
            </a:rPr>
            <a:t>8.01</a:t>
          </a:r>
          <a:r>
            <a:rPr kumimoji="1" lang="ja-JP" altLang="en-US" sz="1300">
              <a:latin typeface="ＭＳ Ｐゴシック"/>
            </a:rPr>
            <a:t>人と前年度と比較して</a:t>
          </a:r>
          <a:r>
            <a:rPr kumimoji="1" lang="en-US" altLang="ja-JP" sz="1300">
              <a:latin typeface="ＭＳ Ｐゴシック"/>
            </a:rPr>
            <a:t>0.04</a:t>
          </a:r>
          <a:r>
            <a:rPr kumimoji="1" lang="ja-JP" altLang="en-US" sz="1300">
              <a:latin typeface="ＭＳ Ｐゴシック"/>
            </a:rPr>
            <a:t>ポイント増加しています。津市では、合併以後、合併時の総職員の約２割削減を目標として定員管理の適正化に取り組んでおり、これが達成されましたが、分母となる人口も減少したことにより指数は悪化しました。</a:t>
          </a:r>
          <a:endParaRPr kumimoji="1" lang="en-US" altLang="ja-JP" sz="1300">
            <a:latin typeface="ＭＳ Ｐゴシック"/>
          </a:endParaRPr>
        </a:p>
        <a:p>
          <a:r>
            <a:rPr kumimoji="1" lang="ja-JP" altLang="en-US" sz="1300">
              <a:latin typeface="ＭＳ Ｐゴシック"/>
            </a:rPr>
            <a:t>　今後は概ね横ばいで推移していくものと考えられます。</a:t>
          </a: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137341</xdr:rowOff>
    </xdr:from>
    <xdr:to>
      <xdr:col>24</xdr:col>
      <xdr:colOff>558800</xdr:colOff>
      <xdr:row>68</xdr:row>
      <xdr:rowOff>49893</xdr:rowOff>
    </xdr:to>
    <xdr:cxnSp macro="">
      <xdr:nvCxnSpPr>
        <xdr:cNvPr id="314" name="直線コネクタ 313"/>
        <xdr:cNvCxnSpPr/>
      </xdr:nvCxnSpPr>
      <xdr:spPr>
        <a:xfrm flipV="1">
          <a:off x="17018000" y="10081441"/>
          <a:ext cx="0" cy="162705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21970</xdr:rowOff>
    </xdr:from>
    <xdr:ext cx="762000" cy="259045"/>
    <xdr:sp macro="" textlink="">
      <xdr:nvSpPr>
        <xdr:cNvPr id="315" name="定員管理の状況最小値テキスト"/>
        <xdr:cNvSpPr txBox="1"/>
      </xdr:nvSpPr>
      <xdr:spPr>
        <a:xfrm>
          <a:off x="17106900" y="11680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68</xdr:row>
      <xdr:rowOff>49893</xdr:rowOff>
    </xdr:from>
    <xdr:to>
      <xdr:col>24</xdr:col>
      <xdr:colOff>647700</xdr:colOff>
      <xdr:row>68</xdr:row>
      <xdr:rowOff>49893</xdr:rowOff>
    </xdr:to>
    <xdr:cxnSp macro="">
      <xdr:nvCxnSpPr>
        <xdr:cNvPr id="316" name="直線コネクタ 315"/>
        <xdr:cNvCxnSpPr/>
      </xdr:nvCxnSpPr>
      <xdr:spPr>
        <a:xfrm>
          <a:off x="16929100" y="117084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52268</xdr:rowOff>
    </xdr:from>
    <xdr:ext cx="762000" cy="259045"/>
    <xdr:sp macro="" textlink="">
      <xdr:nvSpPr>
        <xdr:cNvPr id="317" name="定員管理の状況最大値テキスト"/>
        <xdr:cNvSpPr txBox="1"/>
      </xdr:nvSpPr>
      <xdr:spPr>
        <a:xfrm>
          <a:off x="17106900" y="9824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4.43</a:t>
          </a:r>
          <a:endParaRPr kumimoji="1" lang="ja-JP" altLang="en-US" sz="1000" b="1">
            <a:latin typeface="ＭＳ Ｐゴシック"/>
          </a:endParaRPr>
        </a:p>
      </xdr:txBody>
    </xdr:sp>
    <xdr:clientData/>
  </xdr:oneCellAnchor>
  <xdr:twoCellAnchor>
    <xdr:from>
      <xdr:col>24</xdr:col>
      <xdr:colOff>469900</xdr:colOff>
      <xdr:row>58</xdr:row>
      <xdr:rowOff>137341</xdr:rowOff>
    </xdr:from>
    <xdr:to>
      <xdr:col>24</xdr:col>
      <xdr:colOff>647700</xdr:colOff>
      <xdr:row>58</xdr:row>
      <xdr:rowOff>137341</xdr:rowOff>
    </xdr:to>
    <xdr:cxnSp macro="">
      <xdr:nvCxnSpPr>
        <xdr:cNvPr id="318" name="直線コネクタ 317"/>
        <xdr:cNvCxnSpPr/>
      </xdr:nvCxnSpPr>
      <xdr:spPr>
        <a:xfrm>
          <a:off x="16929100" y="100814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65</xdr:row>
      <xdr:rowOff>157480</xdr:rowOff>
    </xdr:from>
    <xdr:to>
      <xdr:col>24</xdr:col>
      <xdr:colOff>558800</xdr:colOff>
      <xdr:row>65</xdr:row>
      <xdr:rowOff>171269</xdr:rowOff>
    </xdr:to>
    <xdr:cxnSp macro="">
      <xdr:nvCxnSpPr>
        <xdr:cNvPr id="319" name="直線コネクタ 318"/>
        <xdr:cNvCxnSpPr/>
      </xdr:nvCxnSpPr>
      <xdr:spPr>
        <a:xfrm>
          <a:off x="16179800" y="11301730"/>
          <a:ext cx="8382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167839</xdr:rowOff>
    </xdr:from>
    <xdr:ext cx="762000" cy="259045"/>
    <xdr:sp macro="" textlink="">
      <xdr:nvSpPr>
        <xdr:cNvPr id="320" name="定員管理の状況平均値テキスト"/>
        <xdr:cNvSpPr txBox="1"/>
      </xdr:nvSpPr>
      <xdr:spPr>
        <a:xfrm>
          <a:off x="17106900" y="104548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151312</xdr:rowOff>
    </xdr:from>
    <xdr:to>
      <xdr:col>24</xdr:col>
      <xdr:colOff>609600</xdr:colOff>
      <xdr:row>62</xdr:row>
      <xdr:rowOff>81462</xdr:rowOff>
    </xdr:to>
    <xdr:sp macro="" textlink="">
      <xdr:nvSpPr>
        <xdr:cNvPr id="321" name="フローチャート : 判断 320"/>
        <xdr:cNvSpPr/>
      </xdr:nvSpPr>
      <xdr:spPr>
        <a:xfrm>
          <a:off x="16967200" y="10609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65</xdr:row>
      <xdr:rowOff>157480</xdr:rowOff>
    </xdr:from>
    <xdr:to>
      <xdr:col>23</xdr:col>
      <xdr:colOff>406400</xdr:colOff>
      <xdr:row>66</xdr:row>
      <xdr:rowOff>103233</xdr:rowOff>
    </xdr:to>
    <xdr:cxnSp macro="">
      <xdr:nvCxnSpPr>
        <xdr:cNvPr id="322" name="直線コネクタ 321"/>
        <xdr:cNvCxnSpPr/>
      </xdr:nvCxnSpPr>
      <xdr:spPr>
        <a:xfrm flipV="1">
          <a:off x="15290800" y="11301730"/>
          <a:ext cx="889000" cy="117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165100</xdr:rowOff>
    </xdr:from>
    <xdr:to>
      <xdr:col>23</xdr:col>
      <xdr:colOff>457200</xdr:colOff>
      <xdr:row>62</xdr:row>
      <xdr:rowOff>95250</xdr:rowOff>
    </xdr:to>
    <xdr:sp macro="" textlink="">
      <xdr:nvSpPr>
        <xdr:cNvPr id="323" name="フローチャート : 判断 322"/>
        <xdr:cNvSpPr/>
      </xdr:nvSpPr>
      <xdr:spPr>
        <a:xfrm>
          <a:off x="16129000" y="1062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105427</xdr:rowOff>
    </xdr:from>
    <xdr:ext cx="736600" cy="259045"/>
    <xdr:sp macro="" textlink="">
      <xdr:nvSpPr>
        <xdr:cNvPr id="324" name="テキスト ボックス 323"/>
        <xdr:cNvSpPr txBox="1"/>
      </xdr:nvSpPr>
      <xdr:spPr>
        <a:xfrm>
          <a:off x="15798800" y="10392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6.15</a:t>
          </a:r>
          <a:endParaRPr kumimoji="1" lang="ja-JP" altLang="en-US" sz="1000" b="1">
            <a:solidFill>
              <a:srgbClr val="000080"/>
            </a:solidFill>
            <a:latin typeface="ＭＳ Ｐゴシック"/>
          </a:endParaRPr>
        </a:p>
      </xdr:txBody>
    </xdr:sp>
    <xdr:clientData/>
  </xdr:oneCellAnchor>
  <xdr:twoCellAnchor>
    <xdr:from>
      <xdr:col>21</xdr:col>
      <xdr:colOff>0</xdr:colOff>
      <xdr:row>66</xdr:row>
      <xdr:rowOff>103233</xdr:rowOff>
    </xdr:from>
    <xdr:to>
      <xdr:col>22</xdr:col>
      <xdr:colOff>203200</xdr:colOff>
      <xdr:row>66</xdr:row>
      <xdr:rowOff>158387</xdr:rowOff>
    </xdr:to>
    <xdr:cxnSp macro="">
      <xdr:nvCxnSpPr>
        <xdr:cNvPr id="325" name="直線コネクタ 324"/>
        <xdr:cNvCxnSpPr/>
      </xdr:nvCxnSpPr>
      <xdr:spPr>
        <a:xfrm flipV="1">
          <a:off x="14401800" y="11418933"/>
          <a:ext cx="889000" cy="5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48804</xdr:rowOff>
    </xdr:from>
    <xdr:to>
      <xdr:col>22</xdr:col>
      <xdr:colOff>254000</xdr:colOff>
      <xdr:row>62</xdr:row>
      <xdr:rowOff>150404</xdr:rowOff>
    </xdr:to>
    <xdr:sp macro="" textlink="">
      <xdr:nvSpPr>
        <xdr:cNvPr id="326" name="フローチャート : 判断 325"/>
        <xdr:cNvSpPr/>
      </xdr:nvSpPr>
      <xdr:spPr>
        <a:xfrm>
          <a:off x="15240000" y="10678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160581</xdr:rowOff>
    </xdr:from>
    <xdr:ext cx="762000" cy="259045"/>
    <xdr:sp macro="" textlink="">
      <xdr:nvSpPr>
        <xdr:cNvPr id="327" name="テキスト ボックス 326"/>
        <xdr:cNvSpPr txBox="1"/>
      </xdr:nvSpPr>
      <xdr:spPr>
        <a:xfrm>
          <a:off x="14909800" y="10447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19</xdr:col>
      <xdr:colOff>482600</xdr:colOff>
      <xdr:row>66</xdr:row>
      <xdr:rowOff>158387</xdr:rowOff>
    </xdr:from>
    <xdr:to>
      <xdr:col>21</xdr:col>
      <xdr:colOff>0</xdr:colOff>
      <xdr:row>67</xdr:row>
      <xdr:rowOff>35197</xdr:rowOff>
    </xdr:to>
    <xdr:cxnSp macro="">
      <xdr:nvCxnSpPr>
        <xdr:cNvPr id="328" name="直線コネクタ 327"/>
        <xdr:cNvCxnSpPr/>
      </xdr:nvCxnSpPr>
      <xdr:spPr>
        <a:xfrm flipV="1">
          <a:off x="13512800" y="11474087"/>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64</xdr:row>
      <xdr:rowOff>91984</xdr:rowOff>
    </xdr:from>
    <xdr:to>
      <xdr:col>21</xdr:col>
      <xdr:colOff>50800</xdr:colOff>
      <xdr:row>65</xdr:row>
      <xdr:rowOff>22134</xdr:rowOff>
    </xdr:to>
    <xdr:sp macro="" textlink="">
      <xdr:nvSpPr>
        <xdr:cNvPr id="329" name="フローチャート : 判断 328"/>
        <xdr:cNvSpPr/>
      </xdr:nvSpPr>
      <xdr:spPr>
        <a:xfrm>
          <a:off x="14351000" y="11064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32311</xdr:rowOff>
    </xdr:from>
    <xdr:ext cx="762000" cy="259045"/>
    <xdr:sp macro="" textlink="">
      <xdr:nvSpPr>
        <xdr:cNvPr id="330" name="テキスト ボックス 329"/>
        <xdr:cNvSpPr txBox="1"/>
      </xdr:nvSpPr>
      <xdr:spPr>
        <a:xfrm>
          <a:off x="14020800" y="10833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7.43</a:t>
          </a:r>
          <a:endParaRPr kumimoji="1" lang="ja-JP" altLang="en-US" sz="1000" b="1">
            <a:solidFill>
              <a:srgbClr val="000080"/>
            </a:solidFill>
            <a:latin typeface="ＭＳ Ｐゴシック"/>
          </a:endParaRPr>
        </a:p>
      </xdr:txBody>
    </xdr:sp>
    <xdr:clientData/>
  </xdr:oneCellAnchor>
  <xdr:twoCellAnchor>
    <xdr:from>
      <xdr:col>19</xdr:col>
      <xdr:colOff>431800</xdr:colOff>
      <xdr:row>64</xdr:row>
      <xdr:rowOff>129903</xdr:rowOff>
    </xdr:from>
    <xdr:to>
      <xdr:col>19</xdr:col>
      <xdr:colOff>533400</xdr:colOff>
      <xdr:row>65</xdr:row>
      <xdr:rowOff>60053</xdr:rowOff>
    </xdr:to>
    <xdr:sp macro="" textlink="">
      <xdr:nvSpPr>
        <xdr:cNvPr id="331" name="フローチャート : 判断 330"/>
        <xdr:cNvSpPr/>
      </xdr:nvSpPr>
      <xdr:spPr>
        <a:xfrm>
          <a:off x="13462000" y="11102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70230</xdr:rowOff>
    </xdr:from>
    <xdr:ext cx="762000" cy="259045"/>
    <xdr:sp macro="" textlink="">
      <xdr:nvSpPr>
        <xdr:cNvPr id="332" name="テキスト ボックス 331"/>
        <xdr:cNvSpPr txBox="1"/>
      </xdr:nvSpPr>
      <xdr:spPr>
        <a:xfrm>
          <a:off x="13131800" y="10871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65</xdr:row>
      <xdr:rowOff>120469</xdr:rowOff>
    </xdr:from>
    <xdr:to>
      <xdr:col>24</xdr:col>
      <xdr:colOff>609600</xdr:colOff>
      <xdr:row>66</xdr:row>
      <xdr:rowOff>50619</xdr:rowOff>
    </xdr:to>
    <xdr:sp macro="" textlink="">
      <xdr:nvSpPr>
        <xdr:cNvPr id="338" name="円/楕円 337"/>
        <xdr:cNvSpPr/>
      </xdr:nvSpPr>
      <xdr:spPr>
        <a:xfrm>
          <a:off x="16967200" y="11264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65</xdr:row>
      <xdr:rowOff>92546</xdr:rowOff>
    </xdr:from>
    <xdr:ext cx="762000" cy="259045"/>
    <xdr:sp macro="" textlink="">
      <xdr:nvSpPr>
        <xdr:cNvPr id="339" name="定員管理の状況該当値テキスト"/>
        <xdr:cNvSpPr txBox="1"/>
      </xdr:nvSpPr>
      <xdr:spPr>
        <a:xfrm>
          <a:off x="17106900" y="11236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8.01</a:t>
          </a:r>
          <a:endParaRPr kumimoji="1" lang="ja-JP" altLang="en-US" sz="1000" b="1">
            <a:solidFill>
              <a:srgbClr val="FF0000"/>
            </a:solidFill>
            <a:latin typeface="ＭＳ Ｐゴシック"/>
          </a:endParaRPr>
        </a:p>
      </xdr:txBody>
    </xdr:sp>
    <xdr:clientData/>
  </xdr:oneCellAnchor>
  <xdr:twoCellAnchor>
    <xdr:from>
      <xdr:col>23</xdr:col>
      <xdr:colOff>355600</xdr:colOff>
      <xdr:row>65</xdr:row>
      <xdr:rowOff>106680</xdr:rowOff>
    </xdr:from>
    <xdr:to>
      <xdr:col>23</xdr:col>
      <xdr:colOff>457200</xdr:colOff>
      <xdr:row>66</xdr:row>
      <xdr:rowOff>36830</xdr:rowOff>
    </xdr:to>
    <xdr:sp macro="" textlink="">
      <xdr:nvSpPr>
        <xdr:cNvPr id="340" name="円/楕円 339"/>
        <xdr:cNvSpPr/>
      </xdr:nvSpPr>
      <xdr:spPr>
        <a:xfrm>
          <a:off x="16129000" y="1125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66</xdr:row>
      <xdr:rowOff>21607</xdr:rowOff>
    </xdr:from>
    <xdr:ext cx="736600" cy="259045"/>
    <xdr:sp macro="" textlink="">
      <xdr:nvSpPr>
        <xdr:cNvPr id="341" name="テキスト ボックス 340"/>
        <xdr:cNvSpPr txBox="1"/>
      </xdr:nvSpPr>
      <xdr:spPr>
        <a:xfrm>
          <a:off x="15798800" y="113373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7.97</a:t>
          </a:r>
          <a:endParaRPr kumimoji="1" lang="ja-JP" altLang="en-US" sz="1000" b="1">
            <a:solidFill>
              <a:srgbClr val="FF0000"/>
            </a:solidFill>
            <a:latin typeface="ＭＳ Ｐゴシック"/>
          </a:endParaRPr>
        </a:p>
      </xdr:txBody>
    </xdr:sp>
    <xdr:clientData/>
  </xdr:oneCellAnchor>
  <xdr:twoCellAnchor>
    <xdr:from>
      <xdr:col>22</xdr:col>
      <xdr:colOff>152400</xdr:colOff>
      <xdr:row>66</xdr:row>
      <xdr:rowOff>52433</xdr:rowOff>
    </xdr:from>
    <xdr:to>
      <xdr:col>22</xdr:col>
      <xdr:colOff>254000</xdr:colOff>
      <xdr:row>66</xdr:row>
      <xdr:rowOff>154033</xdr:rowOff>
    </xdr:to>
    <xdr:sp macro="" textlink="">
      <xdr:nvSpPr>
        <xdr:cNvPr id="342" name="円/楕円 341"/>
        <xdr:cNvSpPr/>
      </xdr:nvSpPr>
      <xdr:spPr>
        <a:xfrm>
          <a:off x="15240000" y="11368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66</xdr:row>
      <xdr:rowOff>138810</xdr:rowOff>
    </xdr:from>
    <xdr:ext cx="762000" cy="259045"/>
    <xdr:sp macro="" textlink="">
      <xdr:nvSpPr>
        <xdr:cNvPr id="343" name="テキスト ボックス 342"/>
        <xdr:cNvSpPr txBox="1"/>
      </xdr:nvSpPr>
      <xdr:spPr>
        <a:xfrm>
          <a:off x="14909800" y="11454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8.31</a:t>
          </a:r>
          <a:endParaRPr kumimoji="1" lang="ja-JP" altLang="en-US" sz="1000" b="1">
            <a:solidFill>
              <a:srgbClr val="FF0000"/>
            </a:solidFill>
            <a:latin typeface="ＭＳ Ｐゴシック"/>
          </a:endParaRPr>
        </a:p>
      </xdr:txBody>
    </xdr:sp>
    <xdr:clientData/>
  </xdr:oneCellAnchor>
  <xdr:twoCellAnchor>
    <xdr:from>
      <xdr:col>20</xdr:col>
      <xdr:colOff>635000</xdr:colOff>
      <xdr:row>66</xdr:row>
      <xdr:rowOff>107587</xdr:rowOff>
    </xdr:from>
    <xdr:to>
      <xdr:col>21</xdr:col>
      <xdr:colOff>50800</xdr:colOff>
      <xdr:row>67</xdr:row>
      <xdr:rowOff>37737</xdr:rowOff>
    </xdr:to>
    <xdr:sp macro="" textlink="">
      <xdr:nvSpPr>
        <xdr:cNvPr id="344" name="円/楕円 343"/>
        <xdr:cNvSpPr/>
      </xdr:nvSpPr>
      <xdr:spPr>
        <a:xfrm>
          <a:off x="14351000" y="11423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67</xdr:row>
      <xdr:rowOff>22514</xdr:rowOff>
    </xdr:from>
    <xdr:ext cx="762000" cy="259045"/>
    <xdr:sp macro="" textlink="">
      <xdr:nvSpPr>
        <xdr:cNvPr id="345" name="テキスト ボックス 344"/>
        <xdr:cNvSpPr txBox="1"/>
      </xdr:nvSpPr>
      <xdr:spPr>
        <a:xfrm>
          <a:off x="14020800" y="1150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19</xdr:col>
      <xdr:colOff>431800</xdr:colOff>
      <xdr:row>66</xdr:row>
      <xdr:rowOff>155847</xdr:rowOff>
    </xdr:from>
    <xdr:to>
      <xdr:col>19</xdr:col>
      <xdr:colOff>533400</xdr:colOff>
      <xdr:row>67</xdr:row>
      <xdr:rowOff>85997</xdr:rowOff>
    </xdr:to>
    <xdr:sp macro="" textlink="">
      <xdr:nvSpPr>
        <xdr:cNvPr id="346" name="円/楕円 345"/>
        <xdr:cNvSpPr/>
      </xdr:nvSpPr>
      <xdr:spPr>
        <a:xfrm>
          <a:off x="13462000" y="11471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67</xdr:row>
      <xdr:rowOff>70774</xdr:rowOff>
    </xdr:from>
    <xdr:ext cx="762000" cy="259045"/>
    <xdr:sp macro="" textlink="">
      <xdr:nvSpPr>
        <xdr:cNvPr id="347" name="テキスト ボックス 346"/>
        <xdr:cNvSpPr txBox="1"/>
      </xdr:nvSpPr>
      <xdr:spPr>
        <a:xfrm>
          <a:off x="13131800" y="115579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9" name="テキスト ボックス 348"/>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0" name="テキスト ボックス 349"/>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35/50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元利償還金の減少や公債費に対する交付税算入額の増加、また比率の分母である標準財政規模が増加したことなどにより、比率は少し改善しました。</a:t>
          </a: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4" name="直線コネクタ 363"/>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5" name="テキスト ボックス 364"/>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8" name="直線コネクタ 367"/>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9" name="テキスト ボックス 368"/>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106997</xdr:rowOff>
    </xdr:from>
    <xdr:to>
      <xdr:col>24</xdr:col>
      <xdr:colOff>558800</xdr:colOff>
      <xdr:row>44</xdr:row>
      <xdr:rowOff>62547</xdr:rowOff>
    </xdr:to>
    <xdr:cxnSp macro="">
      <xdr:nvCxnSpPr>
        <xdr:cNvPr id="372" name="直線コネクタ 371"/>
        <xdr:cNvCxnSpPr/>
      </xdr:nvCxnSpPr>
      <xdr:spPr>
        <a:xfrm flipV="1">
          <a:off x="17018000" y="6279197"/>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34624</xdr:rowOff>
    </xdr:from>
    <xdr:ext cx="762000" cy="259045"/>
    <xdr:sp macro="" textlink="">
      <xdr:nvSpPr>
        <xdr:cNvPr id="373" name="公債費負担の状況最小値テキスト"/>
        <xdr:cNvSpPr txBox="1"/>
      </xdr:nvSpPr>
      <xdr:spPr>
        <a:xfrm>
          <a:off x="17106900" y="7578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a:t>
          </a:r>
          <a:endParaRPr kumimoji="1" lang="ja-JP" altLang="en-US" sz="1000" b="1">
            <a:latin typeface="ＭＳ Ｐゴシック"/>
          </a:endParaRPr>
        </a:p>
      </xdr:txBody>
    </xdr:sp>
    <xdr:clientData/>
  </xdr:oneCellAnchor>
  <xdr:twoCellAnchor>
    <xdr:from>
      <xdr:col>24</xdr:col>
      <xdr:colOff>469900</xdr:colOff>
      <xdr:row>44</xdr:row>
      <xdr:rowOff>62547</xdr:rowOff>
    </xdr:from>
    <xdr:to>
      <xdr:col>24</xdr:col>
      <xdr:colOff>647700</xdr:colOff>
      <xdr:row>44</xdr:row>
      <xdr:rowOff>62547</xdr:rowOff>
    </xdr:to>
    <xdr:cxnSp macro="">
      <xdr:nvCxnSpPr>
        <xdr:cNvPr id="374" name="直線コネクタ 373"/>
        <xdr:cNvCxnSpPr/>
      </xdr:nvCxnSpPr>
      <xdr:spPr>
        <a:xfrm>
          <a:off x="16929100" y="76063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21924</xdr:rowOff>
    </xdr:from>
    <xdr:ext cx="762000" cy="259045"/>
    <xdr:sp macro="" textlink="">
      <xdr:nvSpPr>
        <xdr:cNvPr id="375" name="公債費負担の状況最大値テキスト"/>
        <xdr:cNvSpPr txBox="1"/>
      </xdr:nvSpPr>
      <xdr:spPr>
        <a:xfrm>
          <a:off x="17106900" y="6022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24</xdr:col>
      <xdr:colOff>469900</xdr:colOff>
      <xdr:row>36</xdr:row>
      <xdr:rowOff>106997</xdr:rowOff>
    </xdr:from>
    <xdr:to>
      <xdr:col>24</xdr:col>
      <xdr:colOff>647700</xdr:colOff>
      <xdr:row>36</xdr:row>
      <xdr:rowOff>106997</xdr:rowOff>
    </xdr:to>
    <xdr:cxnSp macro="">
      <xdr:nvCxnSpPr>
        <xdr:cNvPr id="376" name="直線コネクタ 375"/>
        <xdr:cNvCxnSpPr/>
      </xdr:nvCxnSpPr>
      <xdr:spPr>
        <a:xfrm>
          <a:off x="16929100" y="62791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60643</xdr:rowOff>
    </xdr:from>
    <xdr:to>
      <xdr:col>24</xdr:col>
      <xdr:colOff>558800</xdr:colOff>
      <xdr:row>40</xdr:row>
      <xdr:rowOff>114935</xdr:rowOff>
    </xdr:to>
    <xdr:cxnSp macro="">
      <xdr:nvCxnSpPr>
        <xdr:cNvPr id="377" name="直線コネクタ 376"/>
        <xdr:cNvCxnSpPr/>
      </xdr:nvCxnSpPr>
      <xdr:spPr>
        <a:xfrm flipV="1">
          <a:off x="16179800" y="6918643"/>
          <a:ext cx="8382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16845</xdr:rowOff>
    </xdr:from>
    <xdr:ext cx="762000" cy="259045"/>
    <xdr:sp macro="" textlink="">
      <xdr:nvSpPr>
        <xdr:cNvPr id="378" name="公債費負担の状況平均値テキスト"/>
        <xdr:cNvSpPr txBox="1"/>
      </xdr:nvSpPr>
      <xdr:spPr>
        <a:xfrm>
          <a:off x="17106900" y="65319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318</xdr:rowOff>
    </xdr:from>
    <xdr:to>
      <xdr:col>24</xdr:col>
      <xdr:colOff>609600</xdr:colOff>
      <xdr:row>39</xdr:row>
      <xdr:rowOff>101918</xdr:rowOff>
    </xdr:to>
    <xdr:sp macro="" textlink="">
      <xdr:nvSpPr>
        <xdr:cNvPr id="379" name="フローチャート : 判断 378"/>
        <xdr:cNvSpPr/>
      </xdr:nvSpPr>
      <xdr:spPr>
        <a:xfrm>
          <a:off x="16967200" y="6686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114935</xdr:rowOff>
    </xdr:from>
    <xdr:to>
      <xdr:col>23</xdr:col>
      <xdr:colOff>406400</xdr:colOff>
      <xdr:row>41</xdr:row>
      <xdr:rowOff>9843</xdr:rowOff>
    </xdr:to>
    <xdr:cxnSp macro="">
      <xdr:nvCxnSpPr>
        <xdr:cNvPr id="380" name="直線コネクタ 379"/>
        <xdr:cNvCxnSpPr/>
      </xdr:nvCxnSpPr>
      <xdr:spPr>
        <a:xfrm flipV="1">
          <a:off x="15290800" y="6972935"/>
          <a:ext cx="889000" cy="66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54610</xdr:rowOff>
    </xdr:from>
    <xdr:to>
      <xdr:col>23</xdr:col>
      <xdr:colOff>457200</xdr:colOff>
      <xdr:row>39</xdr:row>
      <xdr:rowOff>156210</xdr:rowOff>
    </xdr:to>
    <xdr:sp macro="" textlink="">
      <xdr:nvSpPr>
        <xdr:cNvPr id="381" name="フローチャート : 判断 380"/>
        <xdr:cNvSpPr/>
      </xdr:nvSpPr>
      <xdr:spPr>
        <a:xfrm>
          <a:off x="161290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166387</xdr:rowOff>
    </xdr:from>
    <xdr:ext cx="736600" cy="259045"/>
    <xdr:sp macro="" textlink="">
      <xdr:nvSpPr>
        <xdr:cNvPr id="382" name="テキスト ボックス 381"/>
        <xdr:cNvSpPr txBox="1"/>
      </xdr:nvSpPr>
      <xdr:spPr>
        <a:xfrm>
          <a:off x="15798800" y="6510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9843</xdr:rowOff>
    </xdr:from>
    <xdr:to>
      <xdr:col>22</xdr:col>
      <xdr:colOff>203200</xdr:colOff>
      <xdr:row>41</xdr:row>
      <xdr:rowOff>88265</xdr:rowOff>
    </xdr:to>
    <xdr:cxnSp macro="">
      <xdr:nvCxnSpPr>
        <xdr:cNvPr id="383" name="直線コネクタ 382"/>
        <xdr:cNvCxnSpPr/>
      </xdr:nvCxnSpPr>
      <xdr:spPr>
        <a:xfrm flipV="1">
          <a:off x="14401800" y="7039293"/>
          <a:ext cx="889000" cy="78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102870</xdr:rowOff>
    </xdr:from>
    <xdr:to>
      <xdr:col>22</xdr:col>
      <xdr:colOff>254000</xdr:colOff>
      <xdr:row>40</xdr:row>
      <xdr:rowOff>33020</xdr:rowOff>
    </xdr:to>
    <xdr:sp macro="" textlink="">
      <xdr:nvSpPr>
        <xdr:cNvPr id="384" name="フローチャート : 判断 383"/>
        <xdr:cNvSpPr/>
      </xdr:nvSpPr>
      <xdr:spPr>
        <a:xfrm>
          <a:off x="15240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43197</xdr:rowOff>
    </xdr:from>
    <xdr:ext cx="762000" cy="259045"/>
    <xdr:sp macro="" textlink="">
      <xdr:nvSpPr>
        <xdr:cNvPr id="385" name="テキスト ボックス 384"/>
        <xdr:cNvSpPr txBox="1"/>
      </xdr:nvSpPr>
      <xdr:spPr>
        <a:xfrm>
          <a:off x="14909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88265</xdr:rowOff>
    </xdr:from>
    <xdr:to>
      <xdr:col>21</xdr:col>
      <xdr:colOff>0</xdr:colOff>
      <xdr:row>41</xdr:row>
      <xdr:rowOff>136525</xdr:rowOff>
    </xdr:to>
    <xdr:cxnSp macro="">
      <xdr:nvCxnSpPr>
        <xdr:cNvPr id="386" name="直線コネクタ 385"/>
        <xdr:cNvCxnSpPr/>
      </xdr:nvCxnSpPr>
      <xdr:spPr>
        <a:xfrm flipV="1">
          <a:off x="13512800" y="7117715"/>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148590</xdr:rowOff>
    </xdr:from>
    <xdr:to>
      <xdr:col>21</xdr:col>
      <xdr:colOff>50800</xdr:colOff>
      <xdr:row>41</xdr:row>
      <xdr:rowOff>78740</xdr:rowOff>
    </xdr:to>
    <xdr:sp macro="" textlink="">
      <xdr:nvSpPr>
        <xdr:cNvPr id="387" name="フローチャート : 判断 386"/>
        <xdr:cNvSpPr/>
      </xdr:nvSpPr>
      <xdr:spPr>
        <a:xfrm>
          <a:off x="14351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88917</xdr:rowOff>
    </xdr:from>
    <xdr:ext cx="762000" cy="259045"/>
    <xdr:sp macro="" textlink="">
      <xdr:nvSpPr>
        <xdr:cNvPr id="388" name="テキスト ボックス 387"/>
        <xdr:cNvSpPr txBox="1"/>
      </xdr:nvSpPr>
      <xdr:spPr>
        <a:xfrm>
          <a:off x="14020800" y="677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25400</xdr:rowOff>
    </xdr:from>
    <xdr:to>
      <xdr:col>19</xdr:col>
      <xdr:colOff>533400</xdr:colOff>
      <xdr:row>41</xdr:row>
      <xdr:rowOff>127000</xdr:rowOff>
    </xdr:to>
    <xdr:sp macro="" textlink="">
      <xdr:nvSpPr>
        <xdr:cNvPr id="389" name="フローチャート : 判断 388"/>
        <xdr:cNvSpPr/>
      </xdr:nvSpPr>
      <xdr:spPr>
        <a:xfrm>
          <a:off x="13462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137177</xdr:rowOff>
    </xdr:from>
    <xdr:ext cx="762000" cy="259045"/>
    <xdr:sp macro="" textlink="">
      <xdr:nvSpPr>
        <xdr:cNvPr id="390" name="テキスト ボックス 389"/>
        <xdr:cNvSpPr txBox="1"/>
      </xdr:nvSpPr>
      <xdr:spPr>
        <a:xfrm>
          <a:off x="13131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9843</xdr:rowOff>
    </xdr:from>
    <xdr:to>
      <xdr:col>24</xdr:col>
      <xdr:colOff>609600</xdr:colOff>
      <xdr:row>40</xdr:row>
      <xdr:rowOff>111443</xdr:rowOff>
    </xdr:to>
    <xdr:sp macro="" textlink="">
      <xdr:nvSpPr>
        <xdr:cNvPr id="396" name="円/楕円 395"/>
        <xdr:cNvSpPr/>
      </xdr:nvSpPr>
      <xdr:spPr>
        <a:xfrm>
          <a:off x="16967200" y="6867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153370</xdr:rowOff>
    </xdr:from>
    <xdr:ext cx="762000" cy="259045"/>
    <xdr:sp macro="" textlink="">
      <xdr:nvSpPr>
        <xdr:cNvPr id="397" name="公債費負担の状況該当値テキスト"/>
        <xdr:cNvSpPr txBox="1"/>
      </xdr:nvSpPr>
      <xdr:spPr>
        <a:xfrm>
          <a:off x="17106900" y="683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64135</xdr:rowOff>
    </xdr:from>
    <xdr:to>
      <xdr:col>23</xdr:col>
      <xdr:colOff>457200</xdr:colOff>
      <xdr:row>40</xdr:row>
      <xdr:rowOff>165735</xdr:rowOff>
    </xdr:to>
    <xdr:sp macro="" textlink="">
      <xdr:nvSpPr>
        <xdr:cNvPr id="398" name="円/楕円 397"/>
        <xdr:cNvSpPr/>
      </xdr:nvSpPr>
      <xdr:spPr>
        <a:xfrm>
          <a:off x="16129000" y="6922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150512</xdr:rowOff>
    </xdr:from>
    <xdr:ext cx="736600" cy="259045"/>
    <xdr:sp macro="" textlink="">
      <xdr:nvSpPr>
        <xdr:cNvPr id="399" name="テキスト ボックス 398"/>
        <xdr:cNvSpPr txBox="1"/>
      </xdr:nvSpPr>
      <xdr:spPr>
        <a:xfrm>
          <a:off x="15798800" y="70085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130493</xdr:rowOff>
    </xdr:from>
    <xdr:to>
      <xdr:col>22</xdr:col>
      <xdr:colOff>254000</xdr:colOff>
      <xdr:row>41</xdr:row>
      <xdr:rowOff>60643</xdr:rowOff>
    </xdr:to>
    <xdr:sp macro="" textlink="">
      <xdr:nvSpPr>
        <xdr:cNvPr id="400" name="円/楕円 399"/>
        <xdr:cNvSpPr/>
      </xdr:nvSpPr>
      <xdr:spPr>
        <a:xfrm>
          <a:off x="15240000" y="6988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45420</xdr:rowOff>
    </xdr:from>
    <xdr:ext cx="762000" cy="259045"/>
    <xdr:sp macro="" textlink="">
      <xdr:nvSpPr>
        <xdr:cNvPr id="401" name="テキスト ボックス 400"/>
        <xdr:cNvSpPr txBox="1"/>
      </xdr:nvSpPr>
      <xdr:spPr>
        <a:xfrm>
          <a:off x="14909800" y="7074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37465</xdr:rowOff>
    </xdr:from>
    <xdr:to>
      <xdr:col>21</xdr:col>
      <xdr:colOff>50800</xdr:colOff>
      <xdr:row>41</xdr:row>
      <xdr:rowOff>139065</xdr:rowOff>
    </xdr:to>
    <xdr:sp macro="" textlink="">
      <xdr:nvSpPr>
        <xdr:cNvPr id="402" name="円/楕円 401"/>
        <xdr:cNvSpPr/>
      </xdr:nvSpPr>
      <xdr:spPr>
        <a:xfrm>
          <a:off x="14351000" y="7066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123842</xdr:rowOff>
    </xdr:from>
    <xdr:ext cx="762000" cy="259045"/>
    <xdr:sp macro="" textlink="">
      <xdr:nvSpPr>
        <xdr:cNvPr id="403" name="テキスト ボックス 402"/>
        <xdr:cNvSpPr txBox="1"/>
      </xdr:nvSpPr>
      <xdr:spPr>
        <a:xfrm>
          <a:off x="14020800" y="715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85725</xdr:rowOff>
    </xdr:from>
    <xdr:to>
      <xdr:col>19</xdr:col>
      <xdr:colOff>533400</xdr:colOff>
      <xdr:row>42</xdr:row>
      <xdr:rowOff>15875</xdr:rowOff>
    </xdr:to>
    <xdr:sp macro="" textlink="">
      <xdr:nvSpPr>
        <xdr:cNvPr id="404" name="円/楕円 403"/>
        <xdr:cNvSpPr/>
      </xdr:nvSpPr>
      <xdr:spPr>
        <a:xfrm>
          <a:off x="13462000" y="711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652</xdr:rowOff>
    </xdr:from>
    <xdr:ext cx="762000" cy="259045"/>
    <xdr:sp macro="" textlink="">
      <xdr:nvSpPr>
        <xdr:cNvPr id="405" name="テキスト ボックス 404"/>
        <xdr:cNvSpPr txBox="1"/>
      </xdr:nvSpPr>
      <xdr:spPr>
        <a:xfrm>
          <a:off x="13131800" y="720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7" name="テキスト ボックス 406"/>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8" name="テキスト ボックス 407"/>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[51.8%]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合併以後一貫して減少していた地方債残高が増加に転じたことや、下水道事業への公営企業債等繰出見込額が増加するなど、比率悪化要因があったものの、臨時財政対策債や合併特例債残高の増加に伴い基準財政需要額算入見込額が増加したことや、職員数の減少によって退職手当負担見込額が減少するなど、比率低下に寄与する要因もあったことから減少となりました。</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2" name="直線コネクタ 421"/>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3" name="テキスト ボックス 422"/>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6" name="直線コネクタ 425"/>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7" name="テキスト ボックス 426"/>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2413</xdr:rowOff>
    </xdr:from>
    <xdr:to>
      <xdr:col>24</xdr:col>
      <xdr:colOff>558800</xdr:colOff>
      <xdr:row>22</xdr:row>
      <xdr:rowOff>46165</xdr:rowOff>
    </xdr:to>
    <xdr:cxnSp macro="">
      <xdr:nvCxnSpPr>
        <xdr:cNvPr id="430" name="直線コネクタ 429"/>
        <xdr:cNvCxnSpPr/>
      </xdr:nvCxnSpPr>
      <xdr:spPr>
        <a:xfrm flipV="1">
          <a:off x="17018000" y="2574163"/>
          <a:ext cx="0" cy="124390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18242</xdr:rowOff>
    </xdr:from>
    <xdr:ext cx="762000" cy="259045"/>
    <xdr:sp macro="" textlink="">
      <xdr:nvSpPr>
        <xdr:cNvPr id="431" name="将来負担の状況最小値テキスト"/>
        <xdr:cNvSpPr txBox="1"/>
      </xdr:nvSpPr>
      <xdr:spPr>
        <a:xfrm>
          <a:off x="17106900" y="3790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206.6</a:t>
          </a:r>
          <a:endParaRPr kumimoji="1" lang="ja-JP" altLang="en-US" sz="1000" b="1">
            <a:latin typeface="ＭＳ Ｐゴシック"/>
          </a:endParaRPr>
        </a:p>
      </xdr:txBody>
    </xdr:sp>
    <xdr:clientData/>
  </xdr:oneCellAnchor>
  <xdr:twoCellAnchor>
    <xdr:from>
      <xdr:col>24</xdr:col>
      <xdr:colOff>469900</xdr:colOff>
      <xdr:row>22</xdr:row>
      <xdr:rowOff>46165</xdr:rowOff>
    </xdr:from>
    <xdr:to>
      <xdr:col>24</xdr:col>
      <xdr:colOff>647700</xdr:colOff>
      <xdr:row>22</xdr:row>
      <xdr:rowOff>46165</xdr:rowOff>
    </xdr:to>
    <xdr:cxnSp macro="">
      <xdr:nvCxnSpPr>
        <xdr:cNvPr id="432" name="直線コネクタ 431"/>
        <xdr:cNvCxnSpPr/>
      </xdr:nvCxnSpPr>
      <xdr:spPr>
        <a:xfrm>
          <a:off x="16929100" y="38180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88790</xdr:rowOff>
    </xdr:from>
    <xdr:ext cx="762000" cy="259045"/>
    <xdr:sp macro="" textlink="">
      <xdr:nvSpPr>
        <xdr:cNvPr id="433" name="将来負担の状況最大値テキスト"/>
        <xdr:cNvSpPr txBox="1"/>
      </xdr:nvSpPr>
      <xdr:spPr>
        <a:xfrm>
          <a:off x="17106900" y="231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24</xdr:col>
      <xdr:colOff>469900</xdr:colOff>
      <xdr:row>15</xdr:row>
      <xdr:rowOff>2413</xdr:rowOff>
    </xdr:from>
    <xdr:to>
      <xdr:col>24</xdr:col>
      <xdr:colOff>647700</xdr:colOff>
      <xdr:row>15</xdr:row>
      <xdr:rowOff>2413</xdr:rowOff>
    </xdr:to>
    <xdr:cxnSp macro="">
      <xdr:nvCxnSpPr>
        <xdr:cNvPr id="434" name="直線コネクタ 433"/>
        <xdr:cNvCxnSpPr/>
      </xdr:nvCxnSpPr>
      <xdr:spPr>
        <a:xfrm>
          <a:off x="16929100" y="2574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141033</xdr:rowOff>
    </xdr:from>
    <xdr:to>
      <xdr:col>24</xdr:col>
      <xdr:colOff>558800</xdr:colOff>
      <xdr:row>16</xdr:row>
      <xdr:rowOff>143446</xdr:rowOff>
    </xdr:to>
    <xdr:cxnSp macro="">
      <xdr:nvCxnSpPr>
        <xdr:cNvPr id="435" name="直線コネクタ 434"/>
        <xdr:cNvCxnSpPr/>
      </xdr:nvCxnSpPr>
      <xdr:spPr>
        <a:xfrm flipV="1">
          <a:off x="16179800" y="2884233"/>
          <a:ext cx="838200" cy="2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162387</xdr:rowOff>
    </xdr:from>
    <xdr:ext cx="762000" cy="259045"/>
    <xdr:sp macro="" textlink="">
      <xdr:nvSpPr>
        <xdr:cNvPr id="436" name="将来負担の状況平均値テキスト"/>
        <xdr:cNvSpPr txBox="1"/>
      </xdr:nvSpPr>
      <xdr:spPr>
        <a:xfrm>
          <a:off x="17106900" y="25626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32.6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145860</xdr:rowOff>
    </xdr:from>
    <xdr:to>
      <xdr:col>24</xdr:col>
      <xdr:colOff>609600</xdr:colOff>
      <xdr:row>16</xdr:row>
      <xdr:rowOff>76010</xdr:rowOff>
    </xdr:to>
    <xdr:sp macro="" textlink="">
      <xdr:nvSpPr>
        <xdr:cNvPr id="437" name="フローチャート : 判断 436"/>
        <xdr:cNvSpPr/>
      </xdr:nvSpPr>
      <xdr:spPr>
        <a:xfrm>
          <a:off x="16967200" y="2717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139224</xdr:rowOff>
    </xdr:from>
    <xdr:to>
      <xdr:col>23</xdr:col>
      <xdr:colOff>406400</xdr:colOff>
      <xdr:row>16</xdr:row>
      <xdr:rowOff>143446</xdr:rowOff>
    </xdr:to>
    <xdr:cxnSp macro="">
      <xdr:nvCxnSpPr>
        <xdr:cNvPr id="438" name="直線コネクタ 437"/>
        <xdr:cNvCxnSpPr/>
      </xdr:nvCxnSpPr>
      <xdr:spPr>
        <a:xfrm>
          <a:off x="15290800" y="2882424"/>
          <a:ext cx="889000" cy="4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31115</xdr:rowOff>
    </xdr:from>
    <xdr:to>
      <xdr:col>23</xdr:col>
      <xdr:colOff>457200</xdr:colOff>
      <xdr:row>16</xdr:row>
      <xdr:rowOff>132715</xdr:rowOff>
    </xdr:to>
    <xdr:sp macro="" textlink="">
      <xdr:nvSpPr>
        <xdr:cNvPr id="439" name="フローチャート : 判断 438"/>
        <xdr:cNvSpPr/>
      </xdr:nvSpPr>
      <xdr:spPr>
        <a:xfrm>
          <a:off x="16129000" y="2774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142892</xdr:rowOff>
    </xdr:from>
    <xdr:ext cx="736600" cy="259045"/>
    <xdr:sp macro="" textlink="">
      <xdr:nvSpPr>
        <xdr:cNvPr id="440" name="テキスト ボックス 439"/>
        <xdr:cNvSpPr txBox="1"/>
      </xdr:nvSpPr>
      <xdr:spPr>
        <a:xfrm>
          <a:off x="15798800" y="25431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139224</xdr:rowOff>
    </xdr:from>
    <xdr:to>
      <xdr:col>22</xdr:col>
      <xdr:colOff>203200</xdr:colOff>
      <xdr:row>18</xdr:row>
      <xdr:rowOff>18320</xdr:rowOff>
    </xdr:to>
    <xdr:cxnSp macro="">
      <xdr:nvCxnSpPr>
        <xdr:cNvPr id="441" name="直線コネクタ 440"/>
        <xdr:cNvCxnSpPr/>
      </xdr:nvCxnSpPr>
      <xdr:spPr>
        <a:xfrm flipV="1">
          <a:off x="14401800" y="2882424"/>
          <a:ext cx="889000" cy="221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98076</xdr:rowOff>
    </xdr:from>
    <xdr:to>
      <xdr:col>22</xdr:col>
      <xdr:colOff>254000</xdr:colOff>
      <xdr:row>17</xdr:row>
      <xdr:rowOff>28226</xdr:rowOff>
    </xdr:to>
    <xdr:sp macro="" textlink="">
      <xdr:nvSpPr>
        <xdr:cNvPr id="442" name="フローチャート : 判断 441"/>
        <xdr:cNvSpPr/>
      </xdr:nvSpPr>
      <xdr:spPr>
        <a:xfrm>
          <a:off x="15240000" y="2841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13003</xdr:rowOff>
    </xdr:from>
    <xdr:ext cx="762000" cy="259045"/>
    <xdr:sp macro="" textlink="">
      <xdr:nvSpPr>
        <xdr:cNvPr id="443" name="テキスト ボックス 442"/>
        <xdr:cNvSpPr txBox="1"/>
      </xdr:nvSpPr>
      <xdr:spPr>
        <a:xfrm>
          <a:off x="14909800" y="2927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53.1</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18320</xdr:rowOff>
    </xdr:from>
    <xdr:to>
      <xdr:col>21</xdr:col>
      <xdr:colOff>0</xdr:colOff>
      <xdr:row>18</xdr:row>
      <xdr:rowOff>111823</xdr:rowOff>
    </xdr:to>
    <xdr:cxnSp macro="">
      <xdr:nvCxnSpPr>
        <xdr:cNvPr id="444" name="直線コネクタ 443"/>
        <xdr:cNvCxnSpPr/>
      </xdr:nvCxnSpPr>
      <xdr:spPr>
        <a:xfrm flipV="1">
          <a:off x="13512800" y="3104420"/>
          <a:ext cx="889000" cy="93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144399</xdr:rowOff>
    </xdr:from>
    <xdr:to>
      <xdr:col>21</xdr:col>
      <xdr:colOff>50800</xdr:colOff>
      <xdr:row>18</xdr:row>
      <xdr:rowOff>74549</xdr:rowOff>
    </xdr:to>
    <xdr:sp macro="" textlink="">
      <xdr:nvSpPr>
        <xdr:cNvPr id="445" name="フローチャート : 判断 444"/>
        <xdr:cNvSpPr/>
      </xdr:nvSpPr>
      <xdr:spPr>
        <a:xfrm>
          <a:off x="14351000" y="3059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59326</xdr:rowOff>
    </xdr:from>
    <xdr:ext cx="762000" cy="259045"/>
    <xdr:sp macro="" textlink="">
      <xdr:nvSpPr>
        <xdr:cNvPr id="446" name="テキスト ボックス 445"/>
        <xdr:cNvSpPr txBox="1"/>
      </xdr:nvSpPr>
      <xdr:spPr>
        <a:xfrm>
          <a:off x="14020800" y="3145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49562</xdr:rowOff>
    </xdr:from>
    <xdr:to>
      <xdr:col>19</xdr:col>
      <xdr:colOff>533400</xdr:colOff>
      <xdr:row>18</xdr:row>
      <xdr:rowOff>151162</xdr:rowOff>
    </xdr:to>
    <xdr:sp macro="" textlink="">
      <xdr:nvSpPr>
        <xdr:cNvPr id="447" name="フローチャート : 判断 446"/>
        <xdr:cNvSpPr/>
      </xdr:nvSpPr>
      <xdr:spPr>
        <a:xfrm>
          <a:off x="13462000" y="3135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161339</xdr:rowOff>
    </xdr:from>
    <xdr:ext cx="762000" cy="259045"/>
    <xdr:sp macro="" textlink="">
      <xdr:nvSpPr>
        <xdr:cNvPr id="448" name="テキスト ボックス 447"/>
        <xdr:cNvSpPr txBox="1"/>
      </xdr:nvSpPr>
      <xdr:spPr>
        <a:xfrm>
          <a:off x="13131800" y="2904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16</xdr:row>
      <xdr:rowOff>90233</xdr:rowOff>
    </xdr:from>
    <xdr:to>
      <xdr:col>24</xdr:col>
      <xdr:colOff>609600</xdr:colOff>
      <xdr:row>17</xdr:row>
      <xdr:rowOff>20383</xdr:rowOff>
    </xdr:to>
    <xdr:sp macro="" textlink="">
      <xdr:nvSpPr>
        <xdr:cNvPr id="454" name="円/楕円 453"/>
        <xdr:cNvSpPr/>
      </xdr:nvSpPr>
      <xdr:spPr>
        <a:xfrm>
          <a:off x="16967200" y="2833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62310</xdr:rowOff>
    </xdr:from>
    <xdr:ext cx="762000" cy="259045"/>
    <xdr:sp macro="" textlink="">
      <xdr:nvSpPr>
        <xdr:cNvPr id="455" name="将来負担の状況該当値テキスト"/>
        <xdr:cNvSpPr txBox="1"/>
      </xdr:nvSpPr>
      <xdr:spPr>
        <a:xfrm>
          <a:off x="17106900" y="2805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51.8</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92646</xdr:rowOff>
    </xdr:from>
    <xdr:to>
      <xdr:col>23</xdr:col>
      <xdr:colOff>457200</xdr:colOff>
      <xdr:row>17</xdr:row>
      <xdr:rowOff>22796</xdr:rowOff>
    </xdr:to>
    <xdr:sp macro="" textlink="">
      <xdr:nvSpPr>
        <xdr:cNvPr id="456" name="円/楕円 455"/>
        <xdr:cNvSpPr/>
      </xdr:nvSpPr>
      <xdr:spPr>
        <a:xfrm>
          <a:off x="16129000" y="2835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7573</xdr:rowOff>
    </xdr:from>
    <xdr:ext cx="736600" cy="259045"/>
    <xdr:sp macro="" textlink="">
      <xdr:nvSpPr>
        <xdr:cNvPr id="457" name="テキスト ボックス 456"/>
        <xdr:cNvSpPr txBox="1"/>
      </xdr:nvSpPr>
      <xdr:spPr>
        <a:xfrm>
          <a:off x="15798800" y="29222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52.2</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88424</xdr:rowOff>
    </xdr:from>
    <xdr:to>
      <xdr:col>22</xdr:col>
      <xdr:colOff>254000</xdr:colOff>
      <xdr:row>17</xdr:row>
      <xdr:rowOff>18574</xdr:rowOff>
    </xdr:to>
    <xdr:sp macro="" textlink="">
      <xdr:nvSpPr>
        <xdr:cNvPr id="458" name="円/楕円 457"/>
        <xdr:cNvSpPr/>
      </xdr:nvSpPr>
      <xdr:spPr>
        <a:xfrm>
          <a:off x="15240000" y="2831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28751</xdr:rowOff>
    </xdr:from>
    <xdr:ext cx="762000" cy="259045"/>
    <xdr:sp macro="" textlink="">
      <xdr:nvSpPr>
        <xdr:cNvPr id="459" name="テキスト ボックス 458"/>
        <xdr:cNvSpPr txBox="1"/>
      </xdr:nvSpPr>
      <xdr:spPr>
        <a:xfrm>
          <a:off x="14909800" y="2600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51.5</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138970</xdr:rowOff>
    </xdr:from>
    <xdr:to>
      <xdr:col>21</xdr:col>
      <xdr:colOff>50800</xdr:colOff>
      <xdr:row>18</xdr:row>
      <xdr:rowOff>69120</xdr:rowOff>
    </xdr:to>
    <xdr:sp macro="" textlink="">
      <xdr:nvSpPr>
        <xdr:cNvPr id="460" name="円/楕円 459"/>
        <xdr:cNvSpPr/>
      </xdr:nvSpPr>
      <xdr:spPr>
        <a:xfrm>
          <a:off x="14351000" y="305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79297</xdr:rowOff>
    </xdr:from>
    <xdr:ext cx="762000" cy="259045"/>
    <xdr:sp macro="" textlink="">
      <xdr:nvSpPr>
        <xdr:cNvPr id="461" name="テキスト ボックス 460"/>
        <xdr:cNvSpPr txBox="1"/>
      </xdr:nvSpPr>
      <xdr:spPr>
        <a:xfrm>
          <a:off x="14020800" y="282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88.3</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61023</xdr:rowOff>
    </xdr:from>
    <xdr:to>
      <xdr:col>19</xdr:col>
      <xdr:colOff>533400</xdr:colOff>
      <xdr:row>18</xdr:row>
      <xdr:rowOff>162623</xdr:rowOff>
    </xdr:to>
    <xdr:sp macro="" textlink="">
      <xdr:nvSpPr>
        <xdr:cNvPr id="462" name="円/楕円 461"/>
        <xdr:cNvSpPr/>
      </xdr:nvSpPr>
      <xdr:spPr>
        <a:xfrm>
          <a:off x="13462000" y="3147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147400</xdr:rowOff>
    </xdr:from>
    <xdr:ext cx="762000" cy="259045"/>
    <xdr:sp macro="" textlink="">
      <xdr:nvSpPr>
        <xdr:cNvPr id="463" name="テキスト ボックス 462"/>
        <xdr:cNvSpPr txBox="1"/>
      </xdr:nvSpPr>
      <xdr:spPr>
        <a:xfrm>
          <a:off x="13131800" y="3233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三重県津市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285,654
278,490
710.81
107,700,386
105,294,532
1,858,104
67,006,267
94,580,758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8.9
51.8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33/50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人件費の経常収支における比率は</a:t>
          </a:r>
          <a:r>
            <a:rPr kumimoji="1" lang="en-US" altLang="ja-JP" sz="1300">
              <a:latin typeface="ＭＳ Ｐゴシック"/>
            </a:rPr>
            <a:t>26.2</a:t>
          </a:r>
          <a:r>
            <a:rPr kumimoji="1" lang="ja-JP" altLang="en-US" sz="1300">
              <a:latin typeface="ＭＳ Ｐゴシック"/>
            </a:rPr>
            <a:t>％と前年度比</a:t>
          </a:r>
          <a:r>
            <a:rPr kumimoji="1" lang="en-US" altLang="ja-JP" sz="1300">
              <a:latin typeface="ＭＳ Ｐゴシック"/>
            </a:rPr>
            <a:t>1.3</a:t>
          </a:r>
          <a:r>
            <a:rPr kumimoji="1" lang="ja-JP" altLang="en-US" sz="1300">
              <a:latin typeface="ＭＳ Ｐゴシック"/>
            </a:rPr>
            <a:t>ポイント低下しています。</a:t>
          </a:r>
        </a:p>
        <a:p>
          <a:r>
            <a:rPr kumimoji="1" lang="ja-JP" altLang="en-US" sz="1300">
              <a:latin typeface="ＭＳ Ｐゴシック"/>
            </a:rPr>
            <a:t>　定員管理の適正化に取り組み、人件費総額は減少していますが、依然として類似団体や全国平均などを上回っています。</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58964</xdr:rowOff>
    </xdr:from>
    <xdr:to>
      <xdr:col>7</xdr:col>
      <xdr:colOff>15875</xdr:colOff>
      <xdr:row>41</xdr:row>
      <xdr:rowOff>146050</xdr:rowOff>
    </xdr:to>
    <xdr:cxnSp macro="">
      <xdr:nvCxnSpPr>
        <xdr:cNvPr id="62" name="直線コネクタ 61"/>
        <xdr:cNvCxnSpPr/>
      </xdr:nvCxnSpPr>
      <xdr:spPr>
        <a:xfrm flipV="1">
          <a:off x="4826000" y="5716814"/>
          <a:ext cx="0" cy="14586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118127</xdr:rowOff>
    </xdr:from>
    <xdr:ext cx="762000" cy="259045"/>
    <xdr:sp macro="" textlink="">
      <xdr:nvSpPr>
        <xdr:cNvPr id="63" name="人件費最小値テキスト"/>
        <xdr:cNvSpPr txBox="1"/>
      </xdr:nvSpPr>
      <xdr:spPr>
        <a:xfrm>
          <a:off x="4914900" y="714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6</xdr:col>
      <xdr:colOff>612775</xdr:colOff>
      <xdr:row>41</xdr:row>
      <xdr:rowOff>146050</xdr:rowOff>
    </xdr:from>
    <xdr:to>
      <xdr:col>7</xdr:col>
      <xdr:colOff>104775</xdr:colOff>
      <xdr:row>41</xdr:row>
      <xdr:rowOff>146050</xdr:rowOff>
    </xdr:to>
    <xdr:cxnSp macro="">
      <xdr:nvCxnSpPr>
        <xdr:cNvPr id="64" name="直線コネクタ 63"/>
        <xdr:cNvCxnSpPr/>
      </xdr:nvCxnSpPr>
      <xdr:spPr>
        <a:xfrm>
          <a:off x="4737100" y="7175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145341</xdr:rowOff>
    </xdr:from>
    <xdr:ext cx="762000" cy="259045"/>
    <xdr:sp macro="" textlink="">
      <xdr:nvSpPr>
        <xdr:cNvPr id="65" name="人件費最大値テキスト"/>
        <xdr:cNvSpPr txBox="1"/>
      </xdr:nvSpPr>
      <xdr:spPr>
        <a:xfrm>
          <a:off x="4914900" y="5460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a:t>
          </a:r>
          <a:endParaRPr kumimoji="1" lang="ja-JP" altLang="en-US" sz="1000" b="1">
            <a:latin typeface="ＭＳ Ｐゴシック"/>
          </a:endParaRPr>
        </a:p>
      </xdr:txBody>
    </xdr:sp>
    <xdr:clientData/>
  </xdr:oneCellAnchor>
  <xdr:twoCellAnchor>
    <xdr:from>
      <xdr:col>6</xdr:col>
      <xdr:colOff>612775</xdr:colOff>
      <xdr:row>33</xdr:row>
      <xdr:rowOff>58964</xdr:rowOff>
    </xdr:from>
    <xdr:to>
      <xdr:col>7</xdr:col>
      <xdr:colOff>104775</xdr:colOff>
      <xdr:row>33</xdr:row>
      <xdr:rowOff>58964</xdr:rowOff>
    </xdr:to>
    <xdr:cxnSp macro="">
      <xdr:nvCxnSpPr>
        <xdr:cNvPr id="66" name="直線コネクタ 65"/>
        <xdr:cNvCxnSpPr/>
      </xdr:nvCxnSpPr>
      <xdr:spPr>
        <a:xfrm>
          <a:off x="4737100" y="57168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146050</xdr:rowOff>
    </xdr:from>
    <xdr:to>
      <xdr:col>7</xdr:col>
      <xdr:colOff>15875</xdr:colOff>
      <xdr:row>38</xdr:row>
      <xdr:rowOff>116115</xdr:rowOff>
    </xdr:to>
    <xdr:cxnSp macro="">
      <xdr:nvCxnSpPr>
        <xdr:cNvPr id="67" name="直線コネクタ 66"/>
        <xdr:cNvCxnSpPr/>
      </xdr:nvCxnSpPr>
      <xdr:spPr>
        <a:xfrm flipV="1">
          <a:off x="3987800" y="6489700"/>
          <a:ext cx="838200" cy="141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13805</xdr:rowOff>
    </xdr:from>
    <xdr:ext cx="762000" cy="259045"/>
    <xdr:sp macro="" textlink="">
      <xdr:nvSpPr>
        <xdr:cNvPr id="68" name="人件費平均値テキスト"/>
        <xdr:cNvSpPr txBox="1"/>
      </xdr:nvSpPr>
      <xdr:spPr>
        <a:xfrm>
          <a:off x="4914900" y="61860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168728</xdr:rowOff>
    </xdr:from>
    <xdr:to>
      <xdr:col>7</xdr:col>
      <xdr:colOff>66675</xdr:colOff>
      <xdr:row>37</xdr:row>
      <xdr:rowOff>98878</xdr:rowOff>
    </xdr:to>
    <xdr:sp macro="" textlink="">
      <xdr:nvSpPr>
        <xdr:cNvPr id="69" name="フローチャート : 判断 68"/>
        <xdr:cNvSpPr/>
      </xdr:nvSpPr>
      <xdr:spPr>
        <a:xfrm>
          <a:off x="47752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116115</xdr:rowOff>
    </xdr:from>
    <xdr:to>
      <xdr:col>5</xdr:col>
      <xdr:colOff>549275</xdr:colOff>
      <xdr:row>38</xdr:row>
      <xdr:rowOff>127000</xdr:rowOff>
    </xdr:to>
    <xdr:cxnSp macro="">
      <xdr:nvCxnSpPr>
        <xdr:cNvPr id="70" name="直線コネクタ 69"/>
        <xdr:cNvCxnSpPr/>
      </xdr:nvCxnSpPr>
      <xdr:spPr>
        <a:xfrm flipV="1">
          <a:off x="3098800" y="6631215"/>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106136</xdr:rowOff>
    </xdr:from>
    <xdr:to>
      <xdr:col>5</xdr:col>
      <xdr:colOff>600075</xdr:colOff>
      <xdr:row>38</xdr:row>
      <xdr:rowOff>36286</xdr:rowOff>
    </xdr:to>
    <xdr:sp macro="" textlink="">
      <xdr:nvSpPr>
        <xdr:cNvPr id="71" name="フローチャート : 判断 70"/>
        <xdr:cNvSpPr/>
      </xdr:nvSpPr>
      <xdr:spPr>
        <a:xfrm>
          <a:off x="3937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46463</xdr:rowOff>
    </xdr:from>
    <xdr:ext cx="736600" cy="259045"/>
    <xdr:sp macro="" textlink="">
      <xdr:nvSpPr>
        <xdr:cNvPr id="72" name="テキスト ボックス 71"/>
        <xdr:cNvSpPr txBox="1"/>
      </xdr:nvSpPr>
      <xdr:spPr>
        <a:xfrm>
          <a:off x="3606800" y="62186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18143</xdr:rowOff>
    </xdr:from>
    <xdr:to>
      <xdr:col>4</xdr:col>
      <xdr:colOff>346075</xdr:colOff>
      <xdr:row>38</xdr:row>
      <xdr:rowOff>127000</xdr:rowOff>
    </xdr:to>
    <xdr:cxnSp macro="">
      <xdr:nvCxnSpPr>
        <xdr:cNvPr id="73" name="直線コネクタ 72"/>
        <xdr:cNvCxnSpPr/>
      </xdr:nvCxnSpPr>
      <xdr:spPr>
        <a:xfrm>
          <a:off x="2209800" y="6533243"/>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10885</xdr:rowOff>
    </xdr:from>
    <xdr:to>
      <xdr:col>4</xdr:col>
      <xdr:colOff>396875</xdr:colOff>
      <xdr:row>38</xdr:row>
      <xdr:rowOff>112485</xdr:rowOff>
    </xdr:to>
    <xdr:sp macro="" textlink="">
      <xdr:nvSpPr>
        <xdr:cNvPr id="74" name="フローチャート : 判断 73"/>
        <xdr:cNvSpPr/>
      </xdr:nvSpPr>
      <xdr:spPr>
        <a:xfrm>
          <a:off x="3048000" y="6525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122663</xdr:rowOff>
    </xdr:from>
    <xdr:ext cx="762000" cy="259045"/>
    <xdr:sp macro="" textlink="">
      <xdr:nvSpPr>
        <xdr:cNvPr id="75" name="テキスト ボックス 74"/>
        <xdr:cNvSpPr txBox="1"/>
      </xdr:nvSpPr>
      <xdr:spPr>
        <a:xfrm>
          <a:off x="2717800" y="629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18143</xdr:rowOff>
    </xdr:from>
    <xdr:to>
      <xdr:col>3</xdr:col>
      <xdr:colOff>142875</xdr:colOff>
      <xdr:row>39</xdr:row>
      <xdr:rowOff>107950</xdr:rowOff>
    </xdr:to>
    <xdr:cxnSp macro="">
      <xdr:nvCxnSpPr>
        <xdr:cNvPr id="76" name="直線コネクタ 75"/>
        <xdr:cNvCxnSpPr/>
      </xdr:nvCxnSpPr>
      <xdr:spPr>
        <a:xfrm flipV="1">
          <a:off x="1320800" y="6533243"/>
          <a:ext cx="889000" cy="26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51707</xdr:rowOff>
    </xdr:from>
    <xdr:to>
      <xdr:col>3</xdr:col>
      <xdr:colOff>193675</xdr:colOff>
      <xdr:row>37</xdr:row>
      <xdr:rowOff>153307</xdr:rowOff>
    </xdr:to>
    <xdr:sp macro="" textlink="">
      <xdr:nvSpPr>
        <xdr:cNvPr id="77" name="フローチャート : 判断 76"/>
        <xdr:cNvSpPr/>
      </xdr:nvSpPr>
      <xdr:spPr>
        <a:xfrm>
          <a:off x="2159000" y="6395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163484</xdr:rowOff>
    </xdr:from>
    <xdr:ext cx="762000" cy="259045"/>
    <xdr:sp macro="" textlink="">
      <xdr:nvSpPr>
        <xdr:cNvPr id="78" name="テキスト ボックス 77"/>
        <xdr:cNvSpPr txBox="1"/>
      </xdr:nvSpPr>
      <xdr:spPr>
        <a:xfrm>
          <a:off x="1828800" y="616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65315</xdr:rowOff>
    </xdr:from>
    <xdr:to>
      <xdr:col>1</xdr:col>
      <xdr:colOff>676275</xdr:colOff>
      <xdr:row>38</xdr:row>
      <xdr:rowOff>166915</xdr:rowOff>
    </xdr:to>
    <xdr:sp macro="" textlink="">
      <xdr:nvSpPr>
        <xdr:cNvPr id="79" name="フローチャート : 判断 78"/>
        <xdr:cNvSpPr/>
      </xdr:nvSpPr>
      <xdr:spPr>
        <a:xfrm>
          <a:off x="1270000" y="658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5641</xdr:rowOff>
    </xdr:from>
    <xdr:ext cx="762000" cy="259045"/>
    <xdr:sp macro="" textlink="">
      <xdr:nvSpPr>
        <xdr:cNvPr id="80" name="テキスト ボックス 79"/>
        <xdr:cNvSpPr txBox="1"/>
      </xdr:nvSpPr>
      <xdr:spPr>
        <a:xfrm>
          <a:off x="939800" y="6349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95250</xdr:rowOff>
    </xdr:from>
    <xdr:to>
      <xdr:col>7</xdr:col>
      <xdr:colOff>66675</xdr:colOff>
      <xdr:row>38</xdr:row>
      <xdr:rowOff>25400</xdr:rowOff>
    </xdr:to>
    <xdr:sp macro="" textlink="">
      <xdr:nvSpPr>
        <xdr:cNvPr id="86" name="円/楕円 85"/>
        <xdr:cNvSpPr/>
      </xdr:nvSpPr>
      <xdr:spPr>
        <a:xfrm>
          <a:off x="47752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67327</xdr:rowOff>
    </xdr:from>
    <xdr:ext cx="762000" cy="259045"/>
    <xdr:sp macro="" textlink="">
      <xdr:nvSpPr>
        <xdr:cNvPr id="87" name="人件費該当値テキスト"/>
        <xdr:cNvSpPr txBox="1"/>
      </xdr:nvSpPr>
      <xdr:spPr>
        <a:xfrm>
          <a:off x="49149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26.2</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65315</xdr:rowOff>
    </xdr:from>
    <xdr:to>
      <xdr:col>5</xdr:col>
      <xdr:colOff>600075</xdr:colOff>
      <xdr:row>38</xdr:row>
      <xdr:rowOff>166915</xdr:rowOff>
    </xdr:to>
    <xdr:sp macro="" textlink="">
      <xdr:nvSpPr>
        <xdr:cNvPr id="88" name="円/楕円 87"/>
        <xdr:cNvSpPr/>
      </xdr:nvSpPr>
      <xdr:spPr>
        <a:xfrm>
          <a:off x="3937000" y="6580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151692</xdr:rowOff>
    </xdr:from>
    <xdr:ext cx="736600" cy="259045"/>
    <xdr:sp macro="" textlink="">
      <xdr:nvSpPr>
        <xdr:cNvPr id="89" name="テキスト ボックス 88"/>
        <xdr:cNvSpPr txBox="1"/>
      </xdr:nvSpPr>
      <xdr:spPr>
        <a:xfrm>
          <a:off x="3606800" y="6666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76200</xdr:rowOff>
    </xdr:from>
    <xdr:to>
      <xdr:col>4</xdr:col>
      <xdr:colOff>396875</xdr:colOff>
      <xdr:row>39</xdr:row>
      <xdr:rowOff>6350</xdr:rowOff>
    </xdr:to>
    <xdr:sp macro="" textlink="">
      <xdr:nvSpPr>
        <xdr:cNvPr id="90" name="円/楕円 89"/>
        <xdr:cNvSpPr/>
      </xdr:nvSpPr>
      <xdr:spPr>
        <a:xfrm>
          <a:off x="3048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162577</xdr:rowOff>
    </xdr:from>
    <xdr:ext cx="762000" cy="259045"/>
    <xdr:sp macro="" textlink="">
      <xdr:nvSpPr>
        <xdr:cNvPr id="91" name="テキスト ボックス 90"/>
        <xdr:cNvSpPr txBox="1"/>
      </xdr:nvSpPr>
      <xdr:spPr>
        <a:xfrm>
          <a:off x="27178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138793</xdr:rowOff>
    </xdr:from>
    <xdr:to>
      <xdr:col>3</xdr:col>
      <xdr:colOff>193675</xdr:colOff>
      <xdr:row>38</xdr:row>
      <xdr:rowOff>68943</xdr:rowOff>
    </xdr:to>
    <xdr:sp macro="" textlink="">
      <xdr:nvSpPr>
        <xdr:cNvPr id="92" name="円/楕円 91"/>
        <xdr:cNvSpPr/>
      </xdr:nvSpPr>
      <xdr:spPr>
        <a:xfrm>
          <a:off x="2159000" y="648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53720</xdr:rowOff>
    </xdr:from>
    <xdr:ext cx="762000" cy="259045"/>
    <xdr:sp macro="" textlink="">
      <xdr:nvSpPr>
        <xdr:cNvPr id="93" name="テキスト ボックス 92"/>
        <xdr:cNvSpPr txBox="1"/>
      </xdr:nvSpPr>
      <xdr:spPr>
        <a:xfrm>
          <a:off x="1828800" y="6568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26.6</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57150</xdr:rowOff>
    </xdr:from>
    <xdr:to>
      <xdr:col>1</xdr:col>
      <xdr:colOff>676275</xdr:colOff>
      <xdr:row>39</xdr:row>
      <xdr:rowOff>158750</xdr:rowOff>
    </xdr:to>
    <xdr:sp macro="" textlink="">
      <xdr:nvSpPr>
        <xdr:cNvPr id="94" name="円/楕円 93"/>
        <xdr:cNvSpPr/>
      </xdr:nvSpPr>
      <xdr:spPr>
        <a:xfrm>
          <a:off x="12700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143527</xdr:rowOff>
    </xdr:from>
    <xdr:ext cx="762000" cy="259045"/>
    <xdr:sp macro="" textlink="">
      <xdr:nvSpPr>
        <xdr:cNvPr id="95" name="テキスト ボックス 94"/>
        <xdr:cNvSpPr txBox="1"/>
      </xdr:nvSpPr>
      <xdr:spPr>
        <a:xfrm>
          <a:off x="939800" y="683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40/50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物件費の経常収支における比率は</a:t>
          </a:r>
          <a:r>
            <a:rPr kumimoji="1" lang="en-US" altLang="ja-JP" sz="1300">
              <a:latin typeface="ＭＳ Ｐゴシック"/>
            </a:rPr>
            <a:t>18.5</a:t>
          </a:r>
          <a:r>
            <a:rPr kumimoji="1" lang="ja-JP" altLang="en-US" sz="1300">
              <a:latin typeface="ＭＳ Ｐゴシック"/>
            </a:rPr>
            <a:t>％と前年度比</a:t>
          </a:r>
          <a:r>
            <a:rPr kumimoji="1" lang="en-US" altLang="ja-JP" sz="1300">
              <a:latin typeface="ＭＳ Ｐゴシック"/>
            </a:rPr>
            <a:t>0.3</a:t>
          </a:r>
          <a:r>
            <a:rPr kumimoji="1" lang="ja-JP" altLang="en-US" sz="1300">
              <a:latin typeface="ＭＳ Ｐゴシック"/>
            </a:rPr>
            <a:t>ポイント増加しています。民間活力の活用に伴う委託料、施設の光熱水費などの需用費の増加などが要因です。</a:t>
          </a: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10" name="直線コネクタ 109"/>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11" name="テキスト ボックス 110"/>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4" name="直線コネクタ 113"/>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5" name="テキスト ボックス 114"/>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104140</xdr:rowOff>
    </xdr:from>
    <xdr:to>
      <xdr:col>24</xdr:col>
      <xdr:colOff>31750</xdr:colOff>
      <xdr:row>21</xdr:row>
      <xdr:rowOff>69850</xdr:rowOff>
    </xdr:to>
    <xdr:cxnSp macro="">
      <xdr:nvCxnSpPr>
        <xdr:cNvPr id="119" name="直線コネクタ 118"/>
        <xdr:cNvCxnSpPr/>
      </xdr:nvCxnSpPr>
      <xdr:spPr>
        <a:xfrm flipV="1">
          <a:off x="16510000" y="2332990"/>
          <a:ext cx="0" cy="13373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41927</xdr:rowOff>
    </xdr:from>
    <xdr:ext cx="762000" cy="259045"/>
    <xdr:sp macro="" textlink="">
      <xdr:nvSpPr>
        <xdr:cNvPr id="120" name="物件費最小値テキスト"/>
        <xdr:cNvSpPr txBox="1"/>
      </xdr:nvSpPr>
      <xdr:spPr>
        <a:xfrm>
          <a:off x="16598900" y="364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32.0</a:t>
          </a:r>
          <a:endParaRPr kumimoji="1" lang="ja-JP" altLang="en-US" sz="1000" b="1">
            <a:latin typeface="ＭＳ Ｐゴシック"/>
          </a:endParaRPr>
        </a:p>
      </xdr:txBody>
    </xdr:sp>
    <xdr:clientData/>
  </xdr:oneCellAnchor>
  <xdr:twoCellAnchor>
    <xdr:from>
      <xdr:col>23</xdr:col>
      <xdr:colOff>628650</xdr:colOff>
      <xdr:row>21</xdr:row>
      <xdr:rowOff>69850</xdr:rowOff>
    </xdr:from>
    <xdr:to>
      <xdr:col>24</xdr:col>
      <xdr:colOff>120650</xdr:colOff>
      <xdr:row>21</xdr:row>
      <xdr:rowOff>69850</xdr:rowOff>
    </xdr:to>
    <xdr:cxnSp macro="">
      <xdr:nvCxnSpPr>
        <xdr:cNvPr id="121" name="直線コネクタ 120"/>
        <xdr:cNvCxnSpPr/>
      </xdr:nvCxnSpPr>
      <xdr:spPr>
        <a:xfrm>
          <a:off x="16421100" y="3670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19067</xdr:rowOff>
    </xdr:from>
    <xdr:ext cx="762000" cy="259045"/>
    <xdr:sp macro="" textlink="">
      <xdr:nvSpPr>
        <xdr:cNvPr id="122" name="物件費最大値テキスト"/>
        <xdr:cNvSpPr txBox="1"/>
      </xdr:nvSpPr>
      <xdr:spPr>
        <a:xfrm>
          <a:off x="16598900" y="2076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a:t>
          </a:r>
          <a:endParaRPr kumimoji="1" lang="ja-JP" altLang="en-US" sz="1000" b="1">
            <a:latin typeface="ＭＳ Ｐゴシック"/>
          </a:endParaRPr>
        </a:p>
      </xdr:txBody>
    </xdr:sp>
    <xdr:clientData/>
  </xdr:oneCellAnchor>
  <xdr:twoCellAnchor>
    <xdr:from>
      <xdr:col>23</xdr:col>
      <xdr:colOff>628650</xdr:colOff>
      <xdr:row>13</xdr:row>
      <xdr:rowOff>104140</xdr:rowOff>
    </xdr:from>
    <xdr:to>
      <xdr:col>24</xdr:col>
      <xdr:colOff>120650</xdr:colOff>
      <xdr:row>13</xdr:row>
      <xdr:rowOff>104140</xdr:rowOff>
    </xdr:to>
    <xdr:cxnSp macro="">
      <xdr:nvCxnSpPr>
        <xdr:cNvPr id="123" name="直線コネクタ 122"/>
        <xdr:cNvCxnSpPr/>
      </xdr:nvCxnSpPr>
      <xdr:spPr>
        <a:xfrm>
          <a:off x="16421100" y="2332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138430</xdr:rowOff>
    </xdr:from>
    <xdr:to>
      <xdr:col>24</xdr:col>
      <xdr:colOff>31750</xdr:colOff>
      <xdr:row>16</xdr:row>
      <xdr:rowOff>155575</xdr:rowOff>
    </xdr:to>
    <xdr:cxnSp macro="">
      <xdr:nvCxnSpPr>
        <xdr:cNvPr id="124" name="直線コネクタ 123"/>
        <xdr:cNvCxnSpPr/>
      </xdr:nvCxnSpPr>
      <xdr:spPr>
        <a:xfrm>
          <a:off x="15671800" y="2881630"/>
          <a:ext cx="8382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138447</xdr:rowOff>
    </xdr:from>
    <xdr:ext cx="762000" cy="259045"/>
    <xdr:sp macro="" textlink="">
      <xdr:nvSpPr>
        <xdr:cNvPr id="125" name="物件費平均値テキスト"/>
        <xdr:cNvSpPr txBox="1"/>
      </xdr:nvSpPr>
      <xdr:spPr>
        <a:xfrm>
          <a:off x="16598900" y="25387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121920</xdr:rowOff>
    </xdr:from>
    <xdr:to>
      <xdr:col>24</xdr:col>
      <xdr:colOff>82550</xdr:colOff>
      <xdr:row>16</xdr:row>
      <xdr:rowOff>52070</xdr:rowOff>
    </xdr:to>
    <xdr:sp macro="" textlink="">
      <xdr:nvSpPr>
        <xdr:cNvPr id="126" name="フローチャート : 判断 125"/>
        <xdr:cNvSpPr/>
      </xdr:nvSpPr>
      <xdr:spPr>
        <a:xfrm>
          <a:off x="16459200" y="2693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86995</xdr:rowOff>
    </xdr:from>
    <xdr:to>
      <xdr:col>22</xdr:col>
      <xdr:colOff>565150</xdr:colOff>
      <xdr:row>16</xdr:row>
      <xdr:rowOff>138430</xdr:rowOff>
    </xdr:to>
    <xdr:cxnSp macro="">
      <xdr:nvCxnSpPr>
        <xdr:cNvPr id="127" name="直線コネクタ 126"/>
        <xdr:cNvCxnSpPr/>
      </xdr:nvCxnSpPr>
      <xdr:spPr>
        <a:xfrm>
          <a:off x="14782800" y="2830195"/>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93345</xdr:rowOff>
    </xdr:from>
    <xdr:to>
      <xdr:col>22</xdr:col>
      <xdr:colOff>615950</xdr:colOff>
      <xdr:row>16</xdr:row>
      <xdr:rowOff>23495</xdr:rowOff>
    </xdr:to>
    <xdr:sp macro="" textlink="">
      <xdr:nvSpPr>
        <xdr:cNvPr id="128" name="フローチャート : 判断 127"/>
        <xdr:cNvSpPr/>
      </xdr:nvSpPr>
      <xdr:spPr>
        <a:xfrm>
          <a:off x="15621000" y="2665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33672</xdr:rowOff>
    </xdr:from>
    <xdr:ext cx="736600" cy="259045"/>
    <xdr:sp macro="" textlink="">
      <xdr:nvSpPr>
        <xdr:cNvPr id="129" name="テキスト ボックス 128"/>
        <xdr:cNvSpPr txBox="1"/>
      </xdr:nvSpPr>
      <xdr:spPr>
        <a:xfrm>
          <a:off x="15290800" y="2433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41275</xdr:rowOff>
    </xdr:from>
    <xdr:to>
      <xdr:col>21</xdr:col>
      <xdr:colOff>361950</xdr:colOff>
      <xdr:row>16</xdr:row>
      <xdr:rowOff>86995</xdr:rowOff>
    </xdr:to>
    <xdr:cxnSp macro="">
      <xdr:nvCxnSpPr>
        <xdr:cNvPr id="130" name="直線コネクタ 129"/>
        <xdr:cNvCxnSpPr/>
      </xdr:nvCxnSpPr>
      <xdr:spPr>
        <a:xfrm>
          <a:off x="13893800" y="2784475"/>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70485</xdr:rowOff>
    </xdr:from>
    <xdr:to>
      <xdr:col>21</xdr:col>
      <xdr:colOff>412750</xdr:colOff>
      <xdr:row>16</xdr:row>
      <xdr:rowOff>635</xdr:rowOff>
    </xdr:to>
    <xdr:sp macro="" textlink="">
      <xdr:nvSpPr>
        <xdr:cNvPr id="131" name="フローチャート : 判断 130"/>
        <xdr:cNvSpPr/>
      </xdr:nvSpPr>
      <xdr:spPr>
        <a:xfrm>
          <a:off x="14732000" y="2642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10812</xdr:rowOff>
    </xdr:from>
    <xdr:ext cx="762000" cy="259045"/>
    <xdr:sp macro="" textlink="">
      <xdr:nvSpPr>
        <xdr:cNvPr id="132" name="テキスト ボックス 131"/>
        <xdr:cNvSpPr txBox="1"/>
      </xdr:nvSpPr>
      <xdr:spPr>
        <a:xfrm>
          <a:off x="14401800" y="2411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29845</xdr:rowOff>
    </xdr:from>
    <xdr:to>
      <xdr:col>20</xdr:col>
      <xdr:colOff>158750</xdr:colOff>
      <xdr:row>16</xdr:row>
      <xdr:rowOff>41275</xdr:rowOff>
    </xdr:to>
    <xdr:cxnSp macro="">
      <xdr:nvCxnSpPr>
        <xdr:cNvPr id="133" name="直線コネクタ 132"/>
        <xdr:cNvCxnSpPr/>
      </xdr:nvCxnSpPr>
      <xdr:spPr>
        <a:xfrm>
          <a:off x="13004800" y="277304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110490</xdr:rowOff>
    </xdr:from>
    <xdr:to>
      <xdr:col>20</xdr:col>
      <xdr:colOff>209550</xdr:colOff>
      <xdr:row>15</xdr:row>
      <xdr:rowOff>40640</xdr:rowOff>
    </xdr:to>
    <xdr:sp macro="" textlink="">
      <xdr:nvSpPr>
        <xdr:cNvPr id="134" name="フローチャート : 判断 133"/>
        <xdr:cNvSpPr/>
      </xdr:nvSpPr>
      <xdr:spPr>
        <a:xfrm>
          <a:off x="13843000" y="2510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50817</xdr:rowOff>
    </xdr:from>
    <xdr:ext cx="762000" cy="259045"/>
    <xdr:sp macro="" textlink="">
      <xdr:nvSpPr>
        <xdr:cNvPr id="135" name="テキスト ボックス 134"/>
        <xdr:cNvSpPr txBox="1"/>
      </xdr:nvSpPr>
      <xdr:spPr>
        <a:xfrm>
          <a:off x="13512800" y="2279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121920</xdr:rowOff>
    </xdr:from>
    <xdr:to>
      <xdr:col>19</xdr:col>
      <xdr:colOff>6350</xdr:colOff>
      <xdr:row>15</xdr:row>
      <xdr:rowOff>52070</xdr:rowOff>
    </xdr:to>
    <xdr:sp macro="" textlink="">
      <xdr:nvSpPr>
        <xdr:cNvPr id="136" name="フローチャート : 判断 135"/>
        <xdr:cNvSpPr/>
      </xdr:nvSpPr>
      <xdr:spPr>
        <a:xfrm>
          <a:off x="12954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62247</xdr:rowOff>
    </xdr:from>
    <xdr:ext cx="762000" cy="259045"/>
    <xdr:sp macro="" textlink="">
      <xdr:nvSpPr>
        <xdr:cNvPr id="137" name="テキスト ボックス 136"/>
        <xdr:cNvSpPr txBox="1"/>
      </xdr:nvSpPr>
      <xdr:spPr>
        <a:xfrm>
          <a:off x="12623800" y="229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104775</xdr:rowOff>
    </xdr:from>
    <xdr:to>
      <xdr:col>24</xdr:col>
      <xdr:colOff>82550</xdr:colOff>
      <xdr:row>17</xdr:row>
      <xdr:rowOff>34925</xdr:rowOff>
    </xdr:to>
    <xdr:sp macro="" textlink="">
      <xdr:nvSpPr>
        <xdr:cNvPr id="143" name="円/楕円 142"/>
        <xdr:cNvSpPr/>
      </xdr:nvSpPr>
      <xdr:spPr>
        <a:xfrm>
          <a:off x="16459200" y="2847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76852</xdr:rowOff>
    </xdr:from>
    <xdr:ext cx="762000" cy="259045"/>
    <xdr:sp macro="" textlink="">
      <xdr:nvSpPr>
        <xdr:cNvPr id="144" name="物件費該当値テキスト"/>
        <xdr:cNvSpPr txBox="1"/>
      </xdr:nvSpPr>
      <xdr:spPr>
        <a:xfrm>
          <a:off x="16598900" y="2820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87630</xdr:rowOff>
    </xdr:from>
    <xdr:to>
      <xdr:col>22</xdr:col>
      <xdr:colOff>615950</xdr:colOff>
      <xdr:row>17</xdr:row>
      <xdr:rowOff>17780</xdr:rowOff>
    </xdr:to>
    <xdr:sp macro="" textlink="">
      <xdr:nvSpPr>
        <xdr:cNvPr id="145" name="円/楕円 144"/>
        <xdr:cNvSpPr/>
      </xdr:nvSpPr>
      <xdr:spPr>
        <a:xfrm>
          <a:off x="15621000" y="2830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2557</xdr:rowOff>
    </xdr:from>
    <xdr:ext cx="736600" cy="259045"/>
    <xdr:sp macro="" textlink="">
      <xdr:nvSpPr>
        <xdr:cNvPr id="146" name="テキスト ボックス 145"/>
        <xdr:cNvSpPr txBox="1"/>
      </xdr:nvSpPr>
      <xdr:spPr>
        <a:xfrm>
          <a:off x="15290800" y="2917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36195</xdr:rowOff>
    </xdr:from>
    <xdr:to>
      <xdr:col>21</xdr:col>
      <xdr:colOff>412750</xdr:colOff>
      <xdr:row>16</xdr:row>
      <xdr:rowOff>137795</xdr:rowOff>
    </xdr:to>
    <xdr:sp macro="" textlink="">
      <xdr:nvSpPr>
        <xdr:cNvPr id="147" name="円/楕円 146"/>
        <xdr:cNvSpPr/>
      </xdr:nvSpPr>
      <xdr:spPr>
        <a:xfrm>
          <a:off x="14732000" y="2779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122572</xdr:rowOff>
    </xdr:from>
    <xdr:ext cx="762000" cy="259045"/>
    <xdr:sp macro="" textlink="">
      <xdr:nvSpPr>
        <xdr:cNvPr id="148" name="テキスト ボックス 147"/>
        <xdr:cNvSpPr txBox="1"/>
      </xdr:nvSpPr>
      <xdr:spPr>
        <a:xfrm>
          <a:off x="14401800" y="2865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161925</xdr:rowOff>
    </xdr:from>
    <xdr:to>
      <xdr:col>20</xdr:col>
      <xdr:colOff>209550</xdr:colOff>
      <xdr:row>16</xdr:row>
      <xdr:rowOff>92075</xdr:rowOff>
    </xdr:to>
    <xdr:sp macro="" textlink="">
      <xdr:nvSpPr>
        <xdr:cNvPr id="149" name="円/楕円 148"/>
        <xdr:cNvSpPr/>
      </xdr:nvSpPr>
      <xdr:spPr>
        <a:xfrm>
          <a:off x="13843000" y="2733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76852</xdr:rowOff>
    </xdr:from>
    <xdr:ext cx="762000" cy="259045"/>
    <xdr:sp macro="" textlink="">
      <xdr:nvSpPr>
        <xdr:cNvPr id="150" name="テキスト ボックス 149"/>
        <xdr:cNvSpPr txBox="1"/>
      </xdr:nvSpPr>
      <xdr:spPr>
        <a:xfrm>
          <a:off x="13512800" y="2820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150495</xdr:rowOff>
    </xdr:from>
    <xdr:to>
      <xdr:col>19</xdr:col>
      <xdr:colOff>6350</xdr:colOff>
      <xdr:row>16</xdr:row>
      <xdr:rowOff>80645</xdr:rowOff>
    </xdr:to>
    <xdr:sp macro="" textlink="">
      <xdr:nvSpPr>
        <xdr:cNvPr id="151" name="円/楕円 150"/>
        <xdr:cNvSpPr/>
      </xdr:nvSpPr>
      <xdr:spPr>
        <a:xfrm>
          <a:off x="12954000" y="2722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65422</xdr:rowOff>
    </xdr:from>
    <xdr:ext cx="762000" cy="259045"/>
    <xdr:sp macro="" textlink="">
      <xdr:nvSpPr>
        <xdr:cNvPr id="152" name="テキスト ボックス 151"/>
        <xdr:cNvSpPr txBox="1"/>
      </xdr:nvSpPr>
      <xdr:spPr>
        <a:xfrm>
          <a:off x="12623800" y="280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扶助費の経常収支における比率は</a:t>
          </a:r>
          <a:r>
            <a:rPr kumimoji="1" lang="en-US" altLang="ja-JP" sz="1300">
              <a:latin typeface="ＭＳ Ｐゴシック"/>
            </a:rPr>
            <a:t>8.4</a:t>
          </a:r>
          <a:r>
            <a:rPr kumimoji="1" lang="ja-JP" altLang="en-US" sz="1300">
              <a:latin typeface="ＭＳ Ｐゴシック"/>
            </a:rPr>
            <a:t>％と前年度比</a:t>
          </a:r>
          <a:r>
            <a:rPr kumimoji="1" lang="en-US" altLang="ja-JP" sz="1300">
              <a:latin typeface="ＭＳ Ｐゴシック"/>
            </a:rPr>
            <a:t>1.1</a:t>
          </a:r>
          <a:r>
            <a:rPr kumimoji="1" lang="ja-JP" altLang="en-US" sz="1300">
              <a:latin typeface="ＭＳ Ｐゴシック"/>
            </a:rPr>
            <a:t>ポイント低下しています。生活保護や障害福祉サービスに要する経費など社会保障給付費は増加していますが、経常一般財源も増加していることによるものです。</a:t>
          </a:r>
          <a:endParaRPr kumimoji="1" lang="en-US" altLang="ja-JP"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7" name="直線コネクタ 166"/>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8" name="テキスト ボックス 167"/>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9" name="直線コネクタ 168"/>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0" name="テキスト ボックス 169"/>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1" name="直線コネクタ 170"/>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2" name="テキスト ボックス 171"/>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3" name="直線コネクタ 172"/>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4" name="テキスト ボックス 173"/>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5" name="直線コネクタ 174"/>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6" name="テキスト ボックス 175"/>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7" name="直線コネクタ 176"/>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8" name="テキスト ボックス 177"/>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54</xdr:row>
      <xdr:rowOff>12700</xdr:rowOff>
    </xdr:from>
    <xdr:to>
      <xdr:col>7</xdr:col>
      <xdr:colOff>15875</xdr:colOff>
      <xdr:row>62</xdr:row>
      <xdr:rowOff>94343</xdr:rowOff>
    </xdr:to>
    <xdr:cxnSp macro="">
      <xdr:nvCxnSpPr>
        <xdr:cNvPr id="182" name="直線コネクタ 181"/>
        <xdr:cNvCxnSpPr/>
      </xdr:nvCxnSpPr>
      <xdr:spPr>
        <a:xfrm flipV="1">
          <a:off x="4826000" y="9271000"/>
          <a:ext cx="0" cy="14532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66420</xdr:rowOff>
    </xdr:from>
    <xdr:ext cx="762000" cy="259045"/>
    <xdr:sp macro="" textlink="">
      <xdr:nvSpPr>
        <xdr:cNvPr id="183" name="扶助費最小値テキスト"/>
        <xdr:cNvSpPr txBox="1"/>
      </xdr:nvSpPr>
      <xdr:spPr>
        <a:xfrm>
          <a:off x="4914900" y="10696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16.4</a:t>
          </a:r>
          <a:endParaRPr kumimoji="1" lang="ja-JP" altLang="en-US" sz="1000" b="1">
            <a:latin typeface="ＭＳ Ｐゴシック"/>
          </a:endParaRPr>
        </a:p>
      </xdr:txBody>
    </xdr:sp>
    <xdr:clientData/>
  </xdr:oneCellAnchor>
  <xdr:twoCellAnchor>
    <xdr:from>
      <xdr:col>6</xdr:col>
      <xdr:colOff>612775</xdr:colOff>
      <xdr:row>62</xdr:row>
      <xdr:rowOff>94343</xdr:rowOff>
    </xdr:from>
    <xdr:to>
      <xdr:col>7</xdr:col>
      <xdr:colOff>104775</xdr:colOff>
      <xdr:row>62</xdr:row>
      <xdr:rowOff>94343</xdr:rowOff>
    </xdr:to>
    <xdr:cxnSp macro="">
      <xdr:nvCxnSpPr>
        <xdr:cNvPr id="184" name="直線コネクタ 183"/>
        <xdr:cNvCxnSpPr/>
      </xdr:nvCxnSpPr>
      <xdr:spPr>
        <a:xfrm>
          <a:off x="4737100" y="10724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99077</xdr:rowOff>
    </xdr:from>
    <xdr:ext cx="762000" cy="259045"/>
    <xdr:sp macro="" textlink="">
      <xdr:nvSpPr>
        <xdr:cNvPr id="185" name="扶助費最大値テキスト"/>
        <xdr:cNvSpPr txBox="1"/>
      </xdr:nvSpPr>
      <xdr:spPr>
        <a:xfrm>
          <a:off x="4914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a:t>
          </a:r>
          <a:endParaRPr kumimoji="1" lang="ja-JP" altLang="en-US" sz="1000" b="1">
            <a:latin typeface="ＭＳ Ｐゴシック"/>
          </a:endParaRPr>
        </a:p>
      </xdr:txBody>
    </xdr:sp>
    <xdr:clientData/>
  </xdr:oneCellAnchor>
  <xdr:twoCellAnchor>
    <xdr:from>
      <xdr:col>6</xdr:col>
      <xdr:colOff>612775</xdr:colOff>
      <xdr:row>54</xdr:row>
      <xdr:rowOff>12700</xdr:rowOff>
    </xdr:from>
    <xdr:to>
      <xdr:col>7</xdr:col>
      <xdr:colOff>104775</xdr:colOff>
      <xdr:row>54</xdr:row>
      <xdr:rowOff>12700</xdr:rowOff>
    </xdr:to>
    <xdr:cxnSp macro="">
      <xdr:nvCxnSpPr>
        <xdr:cNvPr id="186" name="直線コネクタ 185"/>
        <xdr:cNvCxnSpPr/>
      </xdr:nvCxnSpPr>
      <xdr:spPr>
        <a:xfrm>
          <a:off x="4737100" y="927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159657</xdr:rowOff>
    </xdr:from>
    <xdr:to>
      <xdr:col>7</xdr:col>
      <xdr:colOff>15875</xdr:colOff>
      <xdr:row>55</xdr:row>
      <xdr:rowOff>167822</xdr:rowOff>
    </xdr:to>
    <xdr:cxnSp macro="">
      <xdr:nvCxnSpPr>
        <xdr:cNvPr id="187" name="直線コネクタ 186"/>
        <xdr:cNvCxnSpPr/>
      </xdr:nvCxnSpPr>
      <xdr:spPr>
        <a:xfrm flipV="1">
          <a:off x="3987800" y="9417957"/>
          <a:ext cx="838200" cy="179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57</xdr:row>
      <xdr:rowOff>154412</xdr:rowOff>
    </xdr:from>
    <xdr:ext cx="762000" cy="259045"/>
    <xdr:sp macro="" textlink="">
      <xdr:nvSpPr>
        <xdr:cNvPr id="188" name="扶助費平均値テキスト"/>
        <xdr:cNvSpPr txBox="1"/>
      </xdr:nvSpPr>
      <xdr:spPr>
        <a:xfrm>
          <a:off x="4914900" y="9927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6</xdr:col>
      <xdr:colOff>650875</xdr:colOff>
      <xdr:row>58</xdr:row>
      <xdr:rowOff>10885</xdr:rowOff>
    </xdr:from>
    <xdr:to>
      <xdr:col>7</xdr:col>
      <xdr:colOff>66675</xdr:colOff>
      <xdr:row>58</xdr:row>
      <xdr:rowOff>112485</xdr:rowOff>
    </xdr:to>
    <xdr:sp macro="" textlink="">
      <xdr:nvSpPr>
        <xdr:cNvPr id="189" name="フローチャート : 判断 188"/>
        <xdr:cNvSpPr/>
      </xdr:nvSpPr>
      <xdr:spPr>
        <a:xfrm>
          <a:off x="4775200" y="9954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110672</xdr:rowOff>
    </xdr:from>
    <xdr:to>
      <xdr:col>5</xdr:col>
      <xdr:colOff>549275</xdr:colOff>
      <xdr:row>55</xdr:row>
      <xdr:rowOff>167822</xdr:rowOff>
    </xdr:to>
    <xdr:cxnSp macro="">
      <xdr:nvCxnSpPr>
        <xdr:cNvPr id="190" name="直線コネクタ 189"/>
        <xdr:cNvCxnSpPr/>
      </xdr:nvCxnSpPr>
      <xdr:spPr>
        <a:xfrm>
          <a:off x="3098800" y="9368972"/>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58</xdr:row>
      <xdr:rowOff>10885</xdr:rowOff>
    </xdr:from>
    <xdr:to>
      <xdr:col>5</xdr:col>
      <xdr:colOff>600075</xdr:colOff>
      <xdr:row>58</xdr:row>
      <xdr:rowOff>112485</xdr:rowOff>
    </xdr:to>
    <xdr:sp macro="" textlink="">
      <xdr:nvSpPr>
        <xdr:cNvPr id="191" name="フローチャート : 判断 190"/>
        <xdr:cNvSpPr/>
      </xdr:nvSpPr>
      <xdr:spPr>
        <a:xfrm>
          <a:off x="3937000" y="9954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97262</xdr:rowOff>
    </xdr:from>
    <xdr:ext cx="736600" cy="259045"/>
    <xdr:sp macro="" textlink="">
      <xdr:nvSpPr>
        <xdr:cNvPr id="192" name="テキスト ボックス 191"/>
        <xdr:cNvSpPr txBox="1"/>
      </xdr:nvSpPr>
      <xdr:spPr>
        <a:xfrm>
          <a:off x="3606800" y="10041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45357</xdr:rowOff>
    </xdr:from>
    <xdr:to>
      <xdr:col>4</xdr:col>
      <xdr:colOff>346075</xdr:colOff>
      <xdr:row>54</xdr:row>
      <xdr:rowOff>110672</xdr:rowOff>
    </xdr:to>
    <xdr:cxnSp macro="">
      <xdr:nvCxnSpPr>
        <xdr:cNvPr id="193" name="直線コネクタ 192"/>
        <xdr:cNvCxnSpPr/>
      </xdr:nvCxnSpPr>
      <xdr:spPr>
        <a:xfrm>
          <a:off x="2209800" y="9303657"/>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68035</xdr:rowOff>
    </xdr:from>
    <xdr:to>
      <xdr:col>4</xdr:col>
      <xdr:colOff>396875</xdr:colOff>
      <xdr:row>57</xdr:row>
      <xdr:rowOff>169635</xdr:rowOff>
    </xdr:to>
    <xdr:sp macro="" textlink="">
      <xdr:nvSpPr>
        <xdr:cNvPr id="194" name="フローチャート : 判断 193"/>
        <xdr:cNvSpPr/>
      </xdr:nvSpPr>
      <xdr:spPr>
        <a:xfrm>
          <a:off x="3048000" y="9840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154412</xdr:rowOff>
    </xdr:from>
    <xdr:ext cx="762000" cy="259045"/>
    <xdr:sp macro="" textlink="">
      <xdr:nvSpPr>
        <xdr:cNvPr id="195" name="テキスト ボックス 194"/>
        <xdr:cNvSpPr txBox="1"/>
      </xdr:nvSpPr>
      <xdr:spPr>
        <a:xfrm>
          <a:off x="2717800" y="9927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135165</xdr:rowOff>
    </xdr:from>
    <xdr:to>
      <xdr:col>3</xdr:col>
      <xdr:colOff>142875</xdr:colOff>
      <xdr:row>54</xdr:row>
      <xdr:rowOff>45357</xdr:rowOff>
    </xdr:to>
    <xdr:cxnSp macro="">
      <xdr:nvCxnSpPr>
        <xdr:cNvPr id="196" name="直線コネクタ 195"/>
        <xdr:cNvCxnSpPr/>
      </xdr:nvCxnSpPr>
      <xdr:spPr>
        <a:xfrm>
          <a:off x="1320800" y="9222015"/>
          <a:ext cx="889000" cy="81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166007</xdr:rowOff>
    </xdr:from>
    <xdr:to>
      <xdr:col>3</xdr:col>
      <xdr:colOff>193675</xdr:colOff>
      <xdr:row>56</xdr:row>
      <xdr:rowOff>96157</xdr:rowOff>
    </xdr:to>
    <xdr:sp macro="" textlink="">
      <xdr:nvSpPr>
        <xdr:cNvPr id="197" name="フローチャート : 判断 196"/>
        <xdr:cNvSpPr/>
      </xdr:nvSpPr>
      <xdr:spPr>
        <a:xfrm>
          <a:off x="21590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80934</xdr:rowOff>
    </xdr:from>
    <xdr:ext cx="762000" cy="259045"/>
    <xdr:sp macro="" textlink="">
      <xdr:nvSpPr>
        <xdr:cNvPr id="198" name="テキスト ボックス 197"/>
        <xdr:cNvSpPr txBox="1"/>
      </xdr:nvSpPr>
      <xdr:spPr>
        <a:xfrm>
          <a:off x="1828800" y="968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51707</xdr:rowOff>
    </xdr:from>
    <xdr:to>
      <xdr:col>1</xdr:col>
      <xdr:colOff>676275</xdr:colOff>
      <xdr:row>55</xdr:row>
      <xdr:rowOff>153307</xdr:rowOff>
    </xdr:to>
    <xdr:sp macro="" textlink="">
      <xdr:nvSpPr>
        <xdr:cNvPr id="199" name="フローチャート : 判断 198"/>
        <xdr:cNvSpPr/>
      </xdr:nvSpPr>
      <xdr:spPr>
        <a:xfrm>
          <a:off x="1270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138084</xdr:rowOff>
    </xdr:from>
    <xdr:ext cx="762000" cy="259045"/>
    <xdr:sp macro="" textlink="">
      <xdr:nvSpPr>
        <xdr:cNvPr id="200" name="テキスト ボックス 199"/>
        <xdr:cNvSpPr txBox="1"/>
      </xdr:nvSpPr>
      <xdr:spPr>
        <a:xfrm>
          <a:off x="939800" y="9567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108857</xdr:rowOff>
    </xdr:from>
    <xdr:to>
      <xdr:col>7</xdr:col>
      <xdr:colOff>66675</xdr:colOff>
      <xdr:row>55</xdr:row>
      <xdr:rowOff>39007</xdr:rowOff>
    </xdr:to>
    <xdr:sp macro="" textlink="">
      <xdr:nvSpPr>
        <xdr:cNvPr id="206" name="円/楕円 205"/>
        <xdr:cNvSpPr/>
      </xdr:nvSpPr>
      <xdr:spPr>
        <a:xfrm>
          <a:off x="47752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125384</xdr:rowOff>
    </xdr:from>
    <xdr:ext cx="762000" cy="259045"/>
    <xdr:sp macro="" textlink="">
      <xdr:nvSpPr>
        <xdr:cNvPr id="207" name="扶助費該当値テキスト"/>
        <xdr:cNvSpPr txBox="1"/>
      </xdr:nvSpPr>
      <xdr:spPr>
        <a:xfrm>
          <a:off x="4914900" y="9212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117022</xdr:rowOff>
    </xdr:from>
    <xdr:to>
      <xdr:col>5</xdr:col>
      <xdr:colOff>600075</xdr:colOff>
      <xdr:row>56</xdr:row>
      <xdr:rowOff>47172</xdr:rowOff>
    </xdr:to>
    <xdr:sp macro="" textlink="">
      <xdr:nvSpPr>
        <xdr:cNvPr id="208" name="円/楕円 207"/>
        <xdr:cNvSpPr/>
      </xdr:nvSpPr>
      <xdr:spPr>
        <a:xfrm>
          <a:off x="3937000" y="9546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57349</xdr:rowOff>
    </xdr:from>
    <xdr:ext cx="736600" cy="259045"/>
    <xdr:sp macro="" textlink="">
      <xdr:nvSpPr>
        <xdr:cNvPr id="209" name="テキスト ボックス 208"/>
        <xdr:cNvSpPr txBox="1"/>
      </xdr:nvSpPr>
      <xdr:spPr>
        <a:xfrm>
          <a:off x="3606800" y="9315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59872</xdr:rowOff>
    </xdr:from>
    <xdr:to>
      <xdr:col>4</xdr:col>
      <xdr:colOff>396875</xdr:colOff>
      <xdr:row>54</xdr:row>
      <xdr:rowOff>161472</xdr:rowOff>
    </xdr:to>
    <xdr:sp macro="" textlink="">
      <xdr:nvSpPr>
        <xdr:cNvPr id="210" name="円/楕円 209"/>
        <xdr:cNvSpPr/>
      </xdr:nvSpPr>
      <xdr:spPr>
        <a:xfrm>
          <a:off x="3048000" y="9318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199</xdr:rowOff>
    </xdr:from>
    <xdr:ext cx="762000" cy="259045"/>
    <xdr:sp macro="" textlink="">
      <xdr:nvSpPr>
        <xdr:cNvPr id="211" name="テキスト ボックス 210"/>
        <xdr:cNvSpPr txBox="1"/>
      </xdr:nvSpPr>
      <xdr:spPr>
        <a:xfrm>
          <a:off x="2717800" y="908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166007</xdr:rowOff>
    </xdr:from>
    <xdr:to>
      <xdr:col>3</xdr:col>
      <xdr:colOff>193675</xdr:colOff>
      <xdr:row>54</xdr:row>
      <xdr:rowOff>96157</xdr:rowOff>
    </xdr:to>
    <xdr:sp macro="" textlink="">
      <xdr:nvSpPr>
        <xdr:cNvPr id="212" name="円/楕円 211"/>
        <xdr:cNvSpPr/>
      </xdr:nvSpPr>
      <xdr:spPr>
        <a:xfrm>
          <a:off x="2159000" y="9252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106334</xdr:rowOff>
    </xdr:from>
    <xdr:ext cx="762000" cy="259045"/>
    <xdr:sp macro="" textlink="">
      <xdr:nvSpPr>
        <xdr:cNvPr id="213" name="テキスト ボックス 212"/>
        <xdr:cNvSpPr txBox="1"/>
      </xdr:nvSpPr>
      <xdr:spPr>
        <a:xfrm>
          <a:off x="1828800" y="9021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84365</xdr:rowOff>
    </xdr:from>
    <xdr:to>
      <xdr:col>1</xdr:col>
      <xdr:colOff>676275</xdr:colOff>
      <xdr:row>54</xdr:row>
      <xdr:rowOff>14515</xdr:rowOff>
    </xdr:to>
    <xdr:sp macro="" textlink="">
      <xdr:nvSpPr>
        <xdr:cNvPr id="214" name="円/楕円 213"/>
        <xdr:cNvSpPr/>
      </xdr:nvSpPr>
      <xdr:spPr>
        <a:xfrm>
          <a:off x="1270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24692</xdr:rowOff>
    </xdr:from>
    <xdr:ext cx="762000" cy="259045"/>
    <xdr:sp macro="" textlink="">
      <xdr:nvSpPr>
        <xdr:cNvPr id="215" name="テキスト ボックス 214"/>
        <xdr:cNvSpPr txBox="1"/>
      </xdr:nvSpPr>
      <xdr:spPr>
        <a:xfrm>
          <a:off x="939800" y="894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48/50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その他の経常収支における比率は</a:t>
          </a:r>
          <a:r>
            <a:rPr kumimoji="1" lang="en-US" altLang="ja-JP" sz="1300">
              <a:latin typeface="ＭＳ Ｐゴシック"/>
            </a:rPr>
            <a:t>17.7</a:t>
          </a:r>
          <a:r>
            <a:rPr kumimoji="1" lang="ja-JP" altLang="en-US" sz="1300">
              <a:latin typeface="ＭＳ Ｐゴシック"/>
            </a:rPr>
            <a:t>％と前年度比</a:t>
          </a:r>
          <a:r>
            <a:rPr kumimoji="1" lang="en-US" altLang="ja-JP" sz="1300">
              <a:latin typeface="ＭＳ Ｐゴシック"/>
            </a:rPr>
            <a:t>0.8</a:t>
          </a:r>
          <a:r>
            <a:rPr kumimoji="1" lang="ja-JP" altLang="en-US" sz="1300">
              <a:latin typeface="ＭＳ Ｐゴシック"/>
            </a:rPr>
            <a:t>ポイント増加しています。維持補修費は微減となったものの国民健康保険事業や下水道事業など特別会計への繰出し金や積立金が増加するなど、トータルで増加したことが主な要因です。</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31750</xdr:rowOff>
    </xdr:from>
    <xdr:to>
      <xdr:col>24</xdr:col>
      <xdr:colOff>31750</xdr:colOff>
      <xdr:row>61</xdr:row>
      <xdr:rowOff>146050</xdr:rowOff>
    </xdr:to>
    <xdr:cxnSp macro="">
      <xdr:nvCxnSpPr>
        <xdr:cNvPr id="243" name="直線コネクタ 242"/>
        <xdr:cNvCxnSpPr/>
      </xdr:nvCxnSpPr>
      <xdr:spPr>
        <a:xfrm flipV="1">
          <a:off x="16510000" y="911860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118127</xdr:rowOff>
    </xdr:from>
    <xdr:ext cx="762000" cy="259045"/>
    <xdr:sp macro="" textlink="">
      <xdr:nvSpPr>
        <xdr:cNvPr id="244" name="その他最小値テキスト"/>
        <xdr:cNvSpPr txBox="1"/>
      </xdr:nvSpPr>
      <xdr:spPr>
        <a:xfrm>
          <a:off x="16598900" y="1057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18.0</a:t>
          </a:r>
          <a:endParaRPr kumimoji="1" lang="ja-JP" altLang="en-US" sz="1000" b="1">
            <a:latin typeface="ＭＳ Ｐゴシック"/>
          </a:endParaRPr>
        </a:p>
      </xdr:txBody>
    </xdr:sp>
    <xdr:clientData/>
  </xdr:oneCellAnchor>
  <xdr:twoCellAnchor>
    <xdr:from>
      <xdr:col>23</xdr:col>
      <xdr:colOff>628650</xdr:colOff>
      <xdr:row>61</xdr:row>
      <xdr:rowOff>146050</xdr:rowOff>
    </xdr:from>
    <xdr:to>
      <xdr:col>24</xdr:col>
      <xdr:colOff>120650</xdr:colOff>
      <xdr:row>61</xdr:row>
      <xdr:rowOff>146050</xdr:rowOff>
    </xdr:to>
    <xdr:cxnSp macro="">
      <xdr:nvCxnSpPr>
        <xdr:cNvPr id="245" name="直線コネクタ 244"/>
        <xdr:cNvCxnSpPr/>
      </xdr:nvCxnSpPr>
      <xdr:spPr>
        <a:xfrm>
          <a:off x="16421100" y="10604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118127</xdr:rowOff>
    </xdr:from>
    <xdr:ext cx="762000" cy="259045"/>
    <xdr:sp macro="" textlink="">
      <xdr:nvSpPr>
        <xdr:cNvPr id="246" name="その他最大値テキスト"/>
        <xdr:cNvSpPr txBox="1"/>
      </xdr:nvSpPr>
      <xdr:spPr>
        <a:xfrm>
          <a:off x="16598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a:t>
          </a:r>
          <a:endParaRPr kumimoji="1" lang="ja-JP" altLang="en-US" sz="1000" b="1">
            <a:latin typeface="ＭＳ Ｐゴシック"/>
          </a:endParaRPr>
        </a:p>
      </xdr:txBody>
    </xdr:sp>
    <xdr:clientData/>
  </xdr:oneCellAnchor>
  <xdr:twoCellAnchor>
    <xdr:from>
      <xdr:col>23</xdr:col>
      <xdr:colOff>628650</xdr:colOff>
      <xdr:row>53</xdr:row>
      <xdr:rowOff>31750</xdr:rowOff>
    </xdr:from>
    <xdr:to>
      <xdr:col>24</xdr:col>
      <xdr:colOff>120650</xdr:colOff>
      <xdr:row>53</xdr:row>
      <xdr:rowOff>31750</xdr:rowOff>
    </xdr:to>
    <xdr:cxnSp macro="">
      <xdr:nvCxnSpPr>
        <xdr:cNvPr id="247" name="直線コネクタ 246"/>
        <xdr:cNvCxnSpPr/>
      </xdr:nvCxnSpPr>
      <xdr:spPr>
        <a:xfrm>
          <a:off x="16421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61</xdr:row>
      <xdr:rowOff>6350</xdr:rowOff>
    </xdr:from>
    <xdr:to>
      <xdr:col>24</xdr:col>
      <xdr:colOff>31750</xdr:colOff>
      <xdr:row>61</xdr:row>
      <xdr:rowOff>107950</xdr:rowOff>
    </xdr:to>
    <xdr:cxnSp macro="">
      <xdr:nvCxnSpPr>
        <xdr:cNvPr id="248" name="直線コネクタ 247"/>
        <xdr:cNvCxnSpPr/>
      </xdr:nvCxnSpPr>
      <xdr:spPr>
        <a:xfrm>
          <a:off x="15671800" y="10464800"/>
          <a:ext cx="8382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149877</xdr:rowOff>
    </xdr:from>
    <xdr:ext cx="762000" cy="259045"/>
    <xdr:sp macro="" textlink="">
      <xdr:nvSpPr>
        <xdr:cNvPr id="249" name="その他平均値テキスト"/>
        <xdr:cNvSpPr txBox="1"/>
      </xdr:nvSpPr>
      <xdr:spPr>
        <a:xfrm>
          <a:off x="16598900" y="9751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133350</xdr:rowOff>
    </xdr:from>
    <xdr:to>
      <xdr:col>24</xdr:col>
      <xdr:colOff>82550</xdr:colOff>
      <xdr:row>58</xdr:row>
      <xdr:rowOff>63500</xdr:rowOff>
    </xdr:to>
    <xdr:sp macro="" textlink="">
      <xdr:nvSpPr>
        <xdr:cNvPr id="250" name="フローチャート : 判断 249"/>
        <xdr:cNvSpPr/>
      </xdr:nvSpPr>
      <xdr:spPr>
        <a:xfrm>
          <a:off x="164592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60</xdr:row>
      <xdr:rowOff>139700</xdr:rowOff>
    </xdr:from>
    <xdr:to>
      <xdr:col>22</xdr:col>
      <xdr:colOff>565150</xdr:colOff>
      <xdr:row>61</xdr:row>
      <xdr:rowOff>6350</xdr:rowOff>
    </xdr:to>
    <xdr:cxnSp macro="">
      <xdr:nvCxnSpPr>
        <xdr:cNvPr id="251" name="直線コネクタ 250"/>
        <xdr:cNvCxnSpPr/>
      </xdr:nvCxnSpPr>
      <xdr:spPr>
        <a:xfrm>
          <a:off x="14782800" y="104267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107950</xdr:rowOff>
    </xdr:from>
    <xdr:to>
      <xdr:col>22</xdr:col>
      <xdr:colOff>615950</xdr:colOff>
      <xdr:row>58</xdr:row>
      <xdr:rowOff>38100</xdr:rowOff>
    </xdr:to>
    <xdr:sp macro="" textlink="">
      <xdr:nvSpPr>
        <xdr:cNvPr id="252" name="フローチャート : 判断 251"/>
        <xdr:cNvSpPr/>
      </xdr:nvSpPr>
      <xdr:spPr>
        <a:xfrm>
          <a:off x="156210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48277</xdr:rowOff>
    </xdr:from>
    <xdr:ext cx="736600" cy="259045"/>
    <xdr:sp macro="" textlink="">
      <xdr:nvSpPr>
        <xdr:cNvPr id="253" name="テキスト ボックス 252"/>
        <xdr:cNvSpPr txBox="1"/>
      </xdr:nvSpPr>
      <xdr:spPr>
        <a:xfrm>
          <a:off x="15290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60</xdr:row>
      <xdr:rowOff>25400</xdr:rowOff>
    </xdr:from>
    <xdr:to>
      <xdr:col>21</xdr:col>
      <xdr:colOff>361950</xdr:colOff>
      <xdr:row>60</xdr:row>
      <xdr:rowOff>139700</xdr:rowOff>
    </xdr:to>
    <xdr:cxnSp macro="">
      <xdr:nvCxnSpPr>
        <xdr:cNvPr id="254" name="直線コネクタ 253"/>
        <xdr:cNvCxnSpPr/>
      </xdr:nvCxnSpPr>
      <xdr:spPr>
        <a:xfrm>
          <a:off x="13893800" y="103124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82550</xdr:rowOff>
    </xdr:from>
    <xdr:to>
      <xdr:col>21</xdr:col>
      <xdr:colOff>412750</xdr:colOff>
      <xdr:row>58</xdr:row>
      <xdr:rowOff>12700</xdr:rowOff>
    </xdr:to>
    <xdr:sp macro="" textlink="">
      <xdr:nvSpPr>
        <xdr:cNvPr id="255" name="フローチャート : 判断 254"/>
        <xdr:cNvSpPr/>
      </xdr:nvSpPr>
      <xdr:spPr>
        <a:xfrm>
          <a:off x="14732000" y="985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22877</xdr:rowOff>
    </xdr:from>
    <xdr:ext cx="762000" cy="259045"/>
    <xdr:sp macro="" textlink="">
      <xdr:nvSpPr>
        <xdr:cNvPr id="256" name="テキスト ボックス 255"/>
        <xdr:cNvSpPr txBox="1"/>
      </xdr:nvSpPr>
      <xdr:spPr>
        <a:xfrm>
          <a:off x="14401800" y="962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60</xdr:row>
      <xdr:rowOff>25400</xdr:rowOff>
    </xdr:from>
    <xdr:to>
      <xdr:col>20</xdr:col>
      <xdr:colOff>158750</xdr:colOff>
      <xdr:row>60</xdr:row>
      <xdr:rowOff>88900</xdr:rowOff>
    </xdr:to>
    <xdr:cxnSp macro="">
      <xdr:nvCxnSpPr>
        <xdr:cNvPr id="257" name="直線コネクタ 256"/>
        <xdr:cNvCxnSpPr/>
      </xdr:nvCxnSpPr>
      <xdr:spPr>
        <a:xfrm flipV="1">
          <a:off x="13004800" y="103124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58</xdr:row>
      <xdr:rowOff>38100</xdr:rowOff>
    </xdr:from>
    <xdr:to>
      <xdr:col>20</xdr:col>
      <xdr:colOff>209550</xdr:colOff>
      <xdr:row>58</xdr:row>
      <xdr:rowOff>139700</xdr:rowOff>
    </xdr:to>
    <xdr:sp macro="" textlink="">
      <xdr:nvSpPr>
        <xdr:cNvPr id="258" name="フローチャート : 判断 257"/>
        <xdr:cNvSpPr/>
      </xdr:nvSpPr>
      <xdr:spPr>
        <a:xfrm>
          <a:off x="13843000" y="99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149877</xdr:rowOff>
    </xdr:from>
    <xdr:ext cx="762000" cy="259045"/>
    <xdr:sp macro="" textlink="">
      <xdr:nvSpPr>
        <xdr:cNvPr id="259" name="テキスト ボックス 258"/>
        <xdr:cNvSpPr txBox="1"/>
      </xdr:nvSpPr>
      <xdr:spPr>
        <a:xfrm>
          <a:off x="13512800" y="975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58</xdr:row>
      <xdr:rowOff>76200</xdr:rowOff>
    </xdr:from>
    <xdr:to>
      <xdr:col>19</xdr:col>
      <xdr:colOff>6350</xdr:colOff>
      <xdr:row>59</xdr:row>
      <xdr:rowOff>6350</xdr:rowOff>
    </xdr:to>
    <xdr:sp macro="" textlink="">
      <xdr:nvSpPr>
        <xdr:cNvPr id="260" name="フローチャート : 判断 259"/>
        <xdr:cNvSpPr/>
      </xdr:nvSpPr>
      <xdr:spPr>
        <a:xfrm>
          <a:off x="129540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16527</xdr:rowOff>
    </xdr:from>
    <xdr:ext cx="762000" cy="259045"/>
    <xdr:sp macro="" textlink="">
      <xdr:nvSpPr>
        <xdr:cNvPr id="261" name="テキスト ボックス 260"/>
        <xdr:cNvSpPr txBox="1"/>
      </xdr:nvSpPr>
      <xdr:spPr>
        <a:xfrm>
          <a:off x="12623800" y="978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61</xdr:row>
      <xdr:rowOff>57150</xdr:rowOff>
    </xdr:from>
    <xdr:to>
      <xdr:col>24</xdr:col>
      <xdr:colOff>82550</xdr:colOff>
      <xdr:row>61</xdr:row>
      <xdr:rowOff>158750</xdr:rowOff>
    </xdr:to>
    <xdr:sp macro="" textlink="">
      <xdr:nvSpPr>
        <xdr:cNvPr id="267" name="円/楕円 266"/>
        <xdr:cNvSpPr/>
      </xdr:nvSpPr>
      <xdr:spPr>
        <a:xfrm>
          <a:off x="16459200" y="1051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60</xdr:row>
      <xdr:rowOff>137177</xdr:rowOff>
    </xdr:from>
    <xdr:ext cx="762000" cy="259045"/>
    <xdr:sp macro="" textlink="">
      <xdr:nvSpPr>
        <xdr:cNvPr id="268" name="その他該当値テキスト"/>
        <xdr:cNvSpPr txBox="1"/>
      </xdr:nvSpPr>
      <xdr:spPr>
        <a:xfrm>
          <a:off x="16598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22</xdr:col>
      <xdr:colOff>514350</xdr:colOff>
      <xdr:row>60</xdr:row>
      <xdr:rowOff>127000</xdr:rowOff>
    </xdr:from>
    <xdr:to>
      <xdr:col>22</xdr:col>
      <xdr:colOff>615950</xdr:colOff>
      <xdr:row>61</xdr:row>
      <xdr:rowOff>57150</xdr:rowOff>
    </xdr:to>
    <xdr:sp macro="" textlink="">
      <xdr:nvSpPr>
        <xdr:cNvPr id="269" name="円/楕円 268"/>
        <xdr:cNvSpPr/>
      </xdr:nvSpPr>
      <xdr:spPr>
        <a:xfrm>
          <a:off x="15621000" y="1041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61</xdr:row>
      <xdr:rowOff>41927</xdr:rowOff>
    </xdr:from>
    <xdr:ext cx="736600" cy="259045"/>
    <xdr:sp macro="" textlink="">
      <xdr:nvSpPr>
        <xdr:cNvPr id="270" name="テキスト ボックス 269"/>
        <xdr:cNvSpPr txBox="1"/>
      </xdr:nvSpPr>
      <xdr:spPr>
        <a:xfrm>
          <a:off x="15290800" y="10500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21</xdr:col>
      <xdr:colOff>311150</xdr:colOff>
      <xdr:row>60</xdr:row>
      <xdr:rowOff>88900</xdr:rowOff>
    </xdr:from>
    <xdr:to>
      <xdr:col>21</xdr:col>
      <xdr:colOff>412750</xdr:colOff>
      <xdr:row>61</xdr:row>
      <xdr:rowOff>19050</xdr:rowOff>
    </xdr:to>
    <xdr:sp macro="" textlink="">
      <xdr:nvSpPr>
        <xdr:cNvPr id="271" name="円/楕円 270"/>
        <xdr:cNvSpPr/>
      </xdr:nvSpPr>
      <xdr:spPr>
        <a:xfrm>
          <a:off x="14732000" y="1037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61</xdr:row>
      <xdr:rowOff>3827</xdr:rowOff>
    </xdr:from>
    <xdr:ext cx="762000" cy="259045"/>
    <xdr:sp macro="" textlink="">
      <xdr:nvSpPr>
        <xdr:cNvPr id="272" name="テキスト ボックス 271"/>
        <xdr:cNvSpPr txBox="1"/>
      </xdr:nvSpPr>
      <xdr:spPr>
        <a:xfrm>
          <a:off x="144018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20</xdr:col>
      <xdr:colOff>107950</xdr:colOff>
      <xdr:row>59</xdr:row>
      <xdr:rowOff>146050</xdr:rowOff>
    </xdr:from>
    <xdr:to>
      <xdr:col>20</xdr:col>
      <xdr:colOff>209550</xdr:colOff>
      <xdr:row>60</xdr:row>
      <xdr:rowOff>76200</xdr:rowOff>
    </xdr:to>
    <xdr:sp macro="" textlink="">
      <xdr:nvSpPr>
        <xdr:cNvPr id="273" name="円/楕円 272"/>
        <xdr:cNvSpPr/>
      </xdr:nvSpPr>
      <xdr:spPr>
        <a:xfrm>
          <a:off x="13843000" y="1026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60</xdr:row>
      <xdr:rowOff>60977</xdr:rowOff>
    </xdr:from>
    <xdr:ext cx="762000" cy="259045"/>
    <xdr:sp macro="" textlink="">
      <xdr:nvSpPr>
        <xdr:cNvPr id="274" name="テキスト ボックス 273"/>
        <xdr:cNvSpPr txBox="1"/>
      </xdr:nvSpPr>
      <xdr:spPr>
        <a:xfrm>
          <a:off x="13512800" y="1034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590550</xdr:colOff>
      <xdr:row>60</xdr:row>
      <xdr:rowOff>38100</xdr:rowOff>
    </xdr:from>
    <xdr:to>
      <xdr:col>19</xdr:col>
      <xdr:colOff>6350</xdr:colOff>
      <xdr:row>60</xdr:row>
      <xdr:rowOff>139700</xdr:rowOff>
    </xdr:to>
    <xdr:sp macro="" textlink="">
      <xdr:nvSpPr>
        <xdr:cNvPr id="275" name="円/楕円 274"/>
        <xdr:cNvSpPr/>
      </xdr:nvSpPr>
      <xdr:spPr>
        <a:xfrm>
          <a:off x="12954000" y="1032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60</xdr:row>
      <xdr:rowOff>124477</xdr:rowOff>
    </xdr:from>
    <xdr:ext cx="762000" cy="259045"/>
    <xdr:sp macro="" textlink="">
      <xdr:nvSpPr>
        <xdr:cNvPr id="276" name="テキスト ボックス 275"/>
        <xdr:cNvSpPr txBox="1"/>
      </xdr:nvSpPr>
      <xdr:spPr>
        <a:xfrm>
          <a:off x="126238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補助費等の経常収支における比率は</a:t>
          </a:r>
          <a:r>
            <a:rPr kumimoji="1" lang="en-US" altLang="ja-JP" sz="1300">
              <a:latin typeface="ＭＳ Ｐゴシック"/>
            </a:rPr>
            <a:t>3.8</a:t>
          </a:r>
          <a:r>
            <a:rPr kumimoji="1" lang="ja-JP" altLang="en-US" sz="1300">
              <a:latin typeface="ＭＳ Ｐゴシック"/>
            </a:rPr>
            <a:t>％と前年度ど同値となりました。補助費の額は微増となったものの、収支比率の分母である歳入経常一般財源も増加したことによります。</a:t>
          </a: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1" name="直線コネクタ 290"/>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2" name="テキスト ボックス 291"/>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3" name="直線コネクタ 292"/>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4" name="テキスト ボックス 293"/>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5" name="直線コネクタ 294"/>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6" name="テキスト ボックス 295"/>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7" name="直線コネクタ 296"/>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8" name="テキスト ボックス 297"/>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9" name="直線コネクタ 298"/>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0" name="テキスト ボックス 299"/>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1" name="直線コネクタ 300"/>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12700</xdr:rowOff>
    </xdr:from>
    <xdr:to>
      <xdr:col>24</xdr:col>
      <xdr:colOff>31750</xdr:colOff>
      <xdr:row>41</xdr:row>
      <xdr:rowOff>24130</xdr:rowOff>
    </xdr:to>
    <xdr:cxnSp macro="">
      <xdr:nvCxnSpPr>
        <xdr:cNvPr id="303" name="直線コネクタ 302"/>
        <xdr:cNvCxnSpPr/>
      </xdr:nvCxnSpPr>
      <xdr:spPr>
        <a:xfrm flipV="1">
          <a:off x="16510000" y="5842000"/>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167657</xdr:rowOff>
    </xdr:from>
    <xdr:ext cx="762000" cy="259045"/>
    <xdr:sp macro="" textlink="">
      <xdr:nvSpPr>
        <xdr:cNvPr id="304" name="補助費等最小値テキスト"/>
        <xdr:cNvSpPr txBox="1"/>
      </xdr:nvSpPr>
      <xdr:spPr>
        <a:xfrm>
          <a:off x="16598900" y="702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41</xdr:row>
      <xdr:rowOff>24130</xdr:rowOff>
    </xdr:from>
    <xdr:to>
      <xdr:col>24</xdr:col>
      <xdr:colOff>120650</xdr:colOff>
      <xdr:row>41</xdr:row>
      <xdr:rowOff>24130</xdr:rowOff>
    </xdr:to>
    <xdr:cxnSp macro="">
      <xdr:nvCxnSpPr>
        <xdr:cNvPr id="305" name="直線コネクタ 304"/>
        <xdr:cNvCxnSpPr/>
      </xdr:nvCxnSpPr>
      <xdr:spPr>
        <a:xfrm>
          <a:off x="16421100" y="7053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99077</xdr:rowOff>
    </xdr:from>
    <xdr:ext cx="762000" cy="259045"/>
    <xdr:sp macro="" textlink="">
      <xdr:nvSpPr>
        <xdr:cNvPr id="306" name="補助費等最大値テキスト"/>
        <xdr:cNvSpPr txBox="1"/>
      </xdr:nvSpPr>
      <xdr:spPr>
        <a:xfrm>
          <a:off x="16598900" y="558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23</xdr:col>
      <xdr:colOff>628650</xdr:colOff>
      <xdr:row>34</xdr:row>
      <xdr:rowOff>12700</xdr:rowOff>
    </xdr:from>
    <xdr:to>
      <xdr:col>24</xdr:col>
      <xdr:colOff>120650</xdr:colOff>
      <xdr:row>34</xdr:row>
      <xdr:rowOff>12700</xdr:rowOff>
    </xdr:to>
    <xdr:cxnSp macro="">
      <xdr:nvCxnSpPr>
        <xdr:cNvPr id="307" name="直線コネクタ 306"/>
        <xdr:cNvCxnSpPr/>
      </xdr:nvCxnSpPr>
      <xdr:spPr>
        <a:xfrm>
          <a:off x="16421100" y="5842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111760</xdr:rowOff>
    </xdr:from>
    <xdr:to>
      <xdr:col>24</xdr:col>
      <xdr:colOff>31750</xdr:colOff>
      <xdr:row>34</xdr:row>
      <xdr:rowOff>111760</xdr:rowOff>
    </xdr:to>
    <xdr:cxnSp macro="">
      <xdr:nvCxnSpPr>
        <xdr:cNvPr id="308" name="直線コネクタ 307"/>
        <xdr:cNvCxnSpPr/>
      </xdr:nvCxnSpPr>
      <xdr:spPr>
        <a:xfrm>
          <a:off x="15671800" y="594106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55897</xdr:rowOff>
    </xdr:from>
    <xdr:ext cx="762000" cy="259045"/>
    <xdr:sp macro="" textlink="">
      <xdr:nvSpPr>
        <xdr:cNvPr id="309" name="補助費等平均値テキスト"/>
        <xdr:cNvSpPr txBox="1"/>
      </xdr:nvSpPr>
      <xdr:spPr>
        <a:xfrm>
          <a:off x="16598900" y="62280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83820</xdr:rowOff>
    </xdr:from>
    <xdr:to>
      <xdr:col>24</xdr:col>
      <xdr:colOff>82550</xdr:colOff>
      <xdr:row>37</xdr:row>
      <xdr:rowOff>13970</xdr:rowOff>
    </xdr:to>
    <xdr:sp macro="" textlink="">
      <xdr:nvSpPr>
        <xdr:cNvPr id="310" name="フローチャート : 判断 309"/>
        <xdr:cNvSpPr/>
      </xdr:nvSpPr>
      <xdr:spPr>
        <a:xfrm>
          <a:off x="164592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104140</xdr:rowOff>
    </xdr:from>
    <xdr:to>
      <xdr:col>22</xdr:col>
      <xdr:colOff>565150</xdr:colOff>
      <xdr:row>34</xdr:row>
      <xdr:rowOff>111760</xdr:rowOff>
    </xdr:to>
    <xdr:cxnSp macro="">
      <xdr:nvCxnSpPr>
        <xdr:cNvPr id="311" name="直線コネクタ 310"/>
        <xdr:cNvCxnSpPr/>
      </xdr:nvCxnSpPr>
      <xdr:spPr>
        <a:xfrm>
          <a:off x="14782800" y="59334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83820</xdr:rowOff>
    </xdr:from>
    <xdr:to>
      <xdr:col>22</xdr:col>
      <xdr:colOff>615950</xdr:colOff>
      <xdr:row>37</xdr:row>
      <xdr:rowOff>13970</xdr:rowOff>
    </xdr:to>
    <xdr:sp macro="" textlink="">
      <xdr:nvSpPr>
        <xdr:cNvPr id="312" name="フローチャート : 判断 311"/>
        <xdr:cNvSpPr/>
      </xdr:nvSpPr>
      <xdr:spPr>
        <a:xfrm>
          <a:off x="15621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170197</xdr:rowOff>
    </xdr:from>
    <xdr:ext cx="736600" cy="259045"/>
    <xdr:sp macro="" textlink="">
      <xdr:nvSpPr>
        <xdr:cNvPr id="313" name="テキスト ボックス 312"/>
        <xdr:cNvSpPr txBox="1"/>
      </xdr:nvSpPr>
      <xdr:spPr>
        <a:xfrm>
          <a:off x="15290800" y="634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96520</xdr:rowOff>
    </xdr:from>
    <xdr:to>
      <xdr:col>21</xdr:col>
      <xdr:colOff>361950</xdr:colOff>
      <xdr:row>34</xdr:row>
      <xdr:rowOff>104140</xdr:rowOff>
    </xdr:to>
    <xdr:cxnSp macro="">
      <xdr:nvCxnSpPr>
        <xdr:cNvPr id="314" name="直線コネクタ 313"/>
        <xdr:cNvCxnSpPr/>
      </xdr:nvCxnSpPr>
      <xdr:spPr>
        <a:xfrm>
          <a:off x="13893800" y="59258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60960</xdr:rowOff>
    </xdr:from>
    <xdr:to>
      <xdr:col>21</xdr:col>
      <xdr:colOff>412750</xdr:colOff>
      <xdr:row>36</xdr:row>
      <xdr:rowOff>162560</xdr:rowOff>
    </xdr:to>
    <xdr:sp macro="" textlink="">
      <xdr:nvSpPr>
        <xdr:cNvPr id="315" name="フローチャート : 判断 314"/>
        <xdr:cNvSpPr/>
      </xdr:nvSpPr>
      <xdr:spPr>
        <a:xfrm>
          <a:off x="14732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147337</xdr:rowOff>
    </xdr:from>
    <xdr:ext cx="762000" cy="259045"/>
    <xdr:sp macro="" textlink="">
      <xdr:nvSpPr>
        <xdr:cNvPr id="316" name="テキスト ボックス 315"/>
        <xdr:cNvSpPr txBox="1"/>
      </xdr:nvSpPr>
      <xdr:spPr>
        <a:xfrm>
          <a:off x="14401800" y="631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96520</xdr:rowOff>
    </xdr:from>
    <xdr:to>
      <xdr:col>20</xdr:col>
      <xdr:colOff>158750</xdr:colOff>
      <xdr:row>34</xdr:row>
      <xdr:rowOff>111760</xdr:rowOff>
    </xdr:to>
    <xdr:cxnSp macro="">
      <xdr:nvCxnSpPr>
        <xdr:cNvPr id="317" name="直線コネクタ 316"/>
        <xdr:cNvCxnSpPr/>
      </xdr:nvCxnSpPr>
      <xdr:spPr>
        <a:xfrm flipV="1">
          <a:off x="13004800" y="59258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30480</xdr:rowOff>
    </xdr:from>
    <xdr:to>
      <xdr:col>20</xdr:col>
      <xdr:colOff>209550</xdr:colOff>
      <xdr:row>36</xdr:row>
      <xdr:rowOff>132080</xdr:rowOff>
    </xdr:to>
    <xdr:sp macro="" textlink="">
      <xdr:nvSpPr>
        <xdr:cNvPr id="318" name="フローチャート : 判断 317"/>
        <xdr:cNvSpPr/>
      </xdr:nvSpPr>
      <xdr:spPr>
        <a:xfrm>
          <a:off x="13843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116857</xdr:rowOff>
    </xdr:from>
    <xdr:ext cx="762000" cy="259045"/>
    <xdr:sp macro="" textlink="">
      <xdr:nvSpPr>
        <xdr:cNvPr id="319" name="テキスト ボックス 318"/>
        <xdr:cNvSpPr txBox="1"/>
      </xdr:nvSpPr>
      <xdr:spPr>
        <a:xfrm>
          <a:off x="13512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68580</xdr:rowOff>
    </xdr:from>
    <xdr:to>
      <xdr:col>19</xdr:col>
      <xdr:colOff>6350</xdr:colOff>
      <xdr:row>36</xdr:row>
      <xdr:rowOff>170180</xdr:rowOff>
    </xdr:to>
    <xdr:sp macro="" textlink="">
      <xdr:nvSpPr>
        <xdr:cNvPr id="320" name="フローチャート : 判断 319"/>
        <xdr:cNvSpPr/>
      </xdr:nvSpPr>
      <xdr:spPr>
        <a:xfrm>
          <a:off x="129540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154957</xdr:rowOff>
    </xdr:from>
    <xdr:ext cx="762000" cy="259045"/>
    <xdr:sp macro="" textlink="">
      <xdr:nvSpPr>
        <xdr:cNvPr id="321" name="テキスト ボックス 320"/>
        <xdr:cNvSpPr txBox="1"/>
      </xdr:nvSpPr>
      <xdr:spPr>
        <a:xfrm>
          <a:off x="12623800" y="632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60960</xdr:rowOff>
    </xdr:from>
    <xdr:to>
      <xdr:col>24</xdr:col>
      <xdr:colOff>82550</xdr:colOff>
      <xdr:row>34</xdr:row>
      <xdr:rowOff>162560</xdr:rowOff>
    </xdr:to>
    <xdr:sp macro="" textlink="">
      <xdr:nvSpPr>
        <xdr:cNvPr id="327" name="円/楕円 326"/>
        <xdr:cNvSpPr/>
      </xdr:nvSpPr>
      <xdr:spPr>
        <a:xfrm>
          <a:off x="16459200" y="589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140987</xdr:rowOff>
    </xdr:from>
    <xdr:ext cx="762000" cy="259045"/>
    <xdr:sp macro="" textlink="">
      <xdr:nvSpPr>
        <xdr:cNvPr id="328" name="補助費等該当値テキスト"/>
        <xdr:cNvSpPr txBox="1"/>
      </xdr:nvSpPr>
      <xdr:spPr>
        <a:xfrm>
          <a:off x="16598900" y="579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60960</xdr:rowOff>
    </xdr:from>
    <xdr:to>
      <xdr:col>22</xdr:col>
      <xdr:colOff>615950</xdr:colOff>
      <xdr:row>34</xdr:row>
      <xdr:rowOff>162560</xdr:rowOff>
    </xdr:to>
    <xdr:sp macro="" textlink="">
      <xdr:nvSpPr>
        <xdr:cNvPr id="329" name="円/楕円 328"/>
        <xdr:cNvSpPr/>
      </xdr:nvSpPr>
      <xdr:spPr>
        <a:xfrm>
          <a:off x="15621000" y="589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1287</xdr:rowOff>
    </xdr:from>
    <xdr:ext cx="736600" cy="259045"/>
    <xdr:sp macro="" textlink="">
      <xdr:nvSpPr>
        <xdr:cNvPr id="330" name="テキスト ボックス 329"/>
        <xdr:cNvSpPr txBox="1"/>
      </xdr:nvSpPr>
      <xdr:spPr>
        <a:xfrm>
          <a:off x="15290800" y="5659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53340</xdr:rowOff>
    </xdr:from>
    <xdr:to>
      <xdr:col>21</xdr:col>
      <xdr:colOff>412750</xdr:colOff>
      <xdr:row>34</xdr:row>
      <xdr:rowOff>154940</xdr:rowOff>
    </xdr:to>
    <xdr:sp macro="" textlink="">
      <xdr:nvSpPr>
        <xdr:cNvPr id="331" name="円/楕円 330"/>
        <xdr:cNvSpPr/>
      </xdr:nvSpPr>
      <xdr:spPr>
        <a:xfrm>
          <a:off x="14732000" y="588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165117</xdr:rowOff>
    </xdr:from>
    <xdr:ext cx="762000" cy="259045"/>
    <xdr:sp macro="" textlink="">
      <xdr:nvSpPr>
        <xdr:cNvPr id="332" name="テキスト ボックス 331"/>
        <xdr:cNvSpPr txBox="1"/>
      </xdr:nvSpPr>
      <xdr:spPr>
        <a:xfrm>
          <a:off x="14401800" y="565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45720</xdr:rowOff>
    </xdr:from>
    <xdr:to>
      <xdr:col>20</xdr:col>
      <xdr:colOff>209550</xdr:colOff>
      <xdr:row>34</xdr:row>
      <xdr:rowOff>147320</xdr:rowOff>
    </xdr:to>
    <xdr:sp macro="" textlink="">
      <xdr:nvSpPr>
        <xdr:cNvPr id="333" name="円/楕円 332"/>
        <xdr:cNvSpPr/>
      </xdr:nvSpPr>
      <xdr:spPr>
        <a:xfrm>
          <a:off x="13843000" y="587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157497</xdr:rowOff>
    </xdr:from>
    <xdr:ext cx="762000" cy="259045"/>
    <xdr:sp macro="" textlink="">
      <xdr:nvSpPr>
        <xdr:cNvPr id="334" name="テキスト ボックス 333"/>
        <xdr:cNvSpPr txBox="1"/>
      </xdr:nvSpPr>
      <xdr:spPr>
        <a:xfrm>
          <a:off x="13512800" y="564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60960</xdr:rowOff>
    </xdr:from>
    <xdr:to>
      <xdr:col>19</xdr:col>
      <xdr:colOff>6350</xdr:colOff>
      <xdr:row>34</xdr:row>
      <xdr:rowOff>162560</xdr:rowOff>
    </xdr:to>
    <xdr:sp macro="" textlink="">
      <xdr:nvSpPr>
        <xdr:cNvPr id="335" name="円/楕円 334"/>
        <xdr:cNvSpPr/>
      </xdr:nvSpPr>
      <xdr:spPr>
        <a:xfrm>
          <a:off x="12954000" y="589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1287</xdr:rowOff>
    </xdr:from>
    <xdr:ext cx="762000" cy="259045"/>
    <xdr:sp macro="" textlink="">
      <xdr:nvSpPr>
        <xdr:cNvPr id="336" name="テキスト ボックス 335"/>
        <xdr:cNvSpPr txBox="1"/>
      </xdr:nvSpPr>
      <xdr:spPr>
        <a:xfrm>
          <a:off x="12623800" y="565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28/50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公債費の経常収支における比率は</a:t>
          </a:r>
          <a:r>
            <a:rPr kumimoji="1" lang="en-US" altLang="ja-JP" sz="1300">
              <a:latin typeface="ＭＳ Ｐゴシック"/>
            </a:rPr>
            <a:t>16.1</a:t>
          </a:r>
          <a:r>
            <a:rPr kumimoji="1" lang="ja-JP" altLang="en-US" sz="1300">
              <a:latin typeface="ＭＳ Ｐゴシック"/>
            </a:rPr>
            <a:t>％と前年度比</a:t>
          </a:r>
          <a:r>
            <a:rPr kumimoji="1" lang="en-US" altLang="ja-JP" sz="1300">
              <a:latin typeface="ＭＳ Ｐゴシック"/>
            </a:rPr>
            <a:t>0.7</a:t>
          </a:r>
          <a:r>
            <a:rPr kumimoji="1" lang="ja-JP" altLang="en-US" sz="1300">
              <a:latin typeface="ＭＳ Ｐゴシック"/>
            </a:rPr>
            <a:t>ポイント低下しています。新規発行を抑制してきたことによる元利償還金の減少などによるものです。</a:t>
          </a:r>
        </a:p>
      </xdr:txBody>
    </xdr:sp>
    <xdr:clientData/>
  </xdr:twoCellAnchor>
  <xdr:oneCellAnchor>
    <xdr:from>
      <xdr:col>1</xdr:col>
      <xdr:colOff>28575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1" name="直線コネクタ 350"/>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2" name="テキスト ボックス 351"/>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55" name="直線コネクタ 354"/>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56" name="テキスト ボックス 355"/>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7" name="直線コネクタ 35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8" name="テキスト ボックス 357"/>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9"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64135</xdr:rowOff>
    </xdr:from>
    <xdr:to>
      <xdr:col>7</xdr:col>
      <xdr:colOff>15875</xdr:colOff>
      <xdr:row>80</xdr:row>
      <xdr:rowOff>86995</xdr:rowOff>
    </xdr:to>
    <xdr:cxnSp macro="">
      <xdr:nvCxnSpPr>
        <xdr:cNvPr id="360" name="直線コネクタ 359"/>
        <xdr:cNvCxnSpPr/>
      </xdr:nvCxnSpPr>
      <xdr:spPr>
        <a:xfrm flipV="1">
          <a:off x="4826000" y="12579985"/>
          <a:ext cx="0" cy="12230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59072</xdr:rowOff>
    </xdr:from>
    <xdr:ext cx="762000" cy="259045"/>
    <xdr:sp macro="" textlink="">
      <xdr:nvSpPr>
        <xdr:cNvPr id="361" name="公債費最小値テキスト"/>
        <xdr:cNvSpPr txBox="1"/>
      </xdr:nvSpPr>
      <xdr:spPr>
        <a:xfrm>
          <a:off x="4914900" y="13775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29.3</a:t>
          </a:r>
          <a:endParaRPr kumimoji="1" lang="ja-JP" altLang="en-US" sz="1000" b="1">
            <a:latin typeface="ＭＳ Ｐゴシック"/>
          </a:endParaRPr>
        </a:p>
      </xdr:txBody>
    </xdr:sp>
    <xdr:clientData/>
  </xdr:oneCellAnchor>
  <xdr:twoCellAnchor>
    <xdr:from>
      <xdr:col>6</xdr:col>
      <xdr:colOff>612775</xdr:colOff>
      <xdr:row>80</xdr:row>
      <xdr:rowOff>86995</xdr:rowOff>
    </xdr:from>
    <xdr:to>
      <xdr:col>7</xdr:col>
      <xdr:colOff>104775</xdr:colOff>
      <xdr:row>80</xdr:row>
      <xdr:rowOff>86995</xdr:rowOff>
    </xdr:to>
    <xdr:cxnSp macro="">
      <xdr:nvCxnSpPr>
        <xdr:cNvPr id="362" name="直線コネクタ 361"/>
        <xdr:cNvCxnSpPr/>
      </xdr:nvCxnSpPr>
      <xdr:spPr>
        <a:xfrm>
          <a:off x="4737100" y="138029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150512</xdr:rowOff>
    </xdr:from>
    <xdr:ext cx="762000" cy="259045"/>
    <xdr:sp macro="" textlink="">
      <xdr:nvSpPr>
        <xdr:cNvPr id="363" name="公債費最大値テキスト"/>
        <xdr:cNvSpPr txBox="1"/>
      </xdr:nvSpPr>
      <xdr:spPr>
        <a:xfrm>
          <a:off x="4914900" y="12323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6</xdr:col>
      <xdr:colOff>612775</xdr:colOff>
      <xdr:row>73</xdr:row>
      <xdr:rowOff>64135</xdr:rowOff>
    </xdr:from>
    <xdr:to>
      <xdr:col>7</xdr:col>
      <xdr:colOff>104775</xdr:colOff>
      <xdr:row>73</xdr:row>
      <xdr:rowOff>64135</xdr:rowOff>
    </xdr:to>
    <xdr:cxnSp macro="">
      <xdr:nvCxnSpPr>
        <xdr:cNvPr id="364" name="直線コネクタ 363"/>
        <xdr:cNvCxnSpPr/>
      </xdr:nvCxnSpPr>
      <xdr:spPr>
        <a:xfrm>
          <a:off x="4737100" y="12579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18414</xdr:rowOff>
    </xdr:from>
    <xdr:to>
      <xdr:col>7</xdr:col>
      <xdr:colOff>15875</xdr:colOff>
      <xdr:row>76</xdr:row>
      <xdr:rowOff>58420</xdr:rowOff>
    </xdr:to>
    <xdr:cxnSp macro="">
      <xdr:nvCxnSpPr>
        <xdr:cNvPr id="365" name="直線コネクタ 364"/>
        <xdr:cNvCxnSpPr/>
      </xdr:nvCxnSpPr>
      <xdr:spPr>
        <a:xfrm flipV="1">
          <a:off x="3987800" y="13048614"/>
          <a:ext cx="838200" cy="40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115587</xdr:rowOff>
    </xdr:from>
    <xdr:ext cx="762000" cy="259045"/>
    <xdr:sp macro="" textlink="">
      <xdr:nvSpPr>
        <xdr:cNvPr id="366" name="公債費平均値テキスト"/>
        <xdr:cNvSpPr txBox="1"/>
      </xdr:nvSpPr>
      <xdr:spPr>
        <a:xfrm>
          <a:off x="4914900" y="128028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99060</xdr:rowOff>
    </xdr:from>
    <xdr:to>
      <xdr:col>7</xdr:col>
      <xdr:colOff>66675</xdr:colOff>
      <xdr:row>76</xdr:row>
      <xdr:rowOff>29211</xdr:rowOff>
    </xdr:to>
    <xdr:sp macro="" textlink="">
      <xdr:nvSpPr>
        <xdr:cNvPr id="367" name="フローチャート : 判断 366"/>
        <xdr:cNvSpPr/>
      </xdr:nvSpPr>
      <xdr:spPr>
        <a:xfrm>
          <a:off x="4775200" y="1295781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58420</xdr:rowOff>
    </xdr:from>
    <xdr:to>
      <xdr:col>5</xdr:col>
      <xdr:colOff>549275</xdr:colOff>
      <xdr:row>76</xdr:row>
      <xdr:rowOff>98425</xdr:rowOff>
    </xdr:to>
    <xdr:cxnSp macro="">
      <xdr:nvCxnSpPr>
        <xdr:cNvPr id="368" name="直線コネクタ 367"/>
        <xdr:cNvCxnSpPr/>
      </xdr:nvCxnSpPr>
      <xdr:spPr>
        <a:xfrm flipV="1">
          <a:off x="3098800" y="1308862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127635</xdr:rowOff>
    </xdr:from>
    <xdr:to>
      <xdr:col>5</xdr:col>
      <xdr:colOff>600075</xdr:colOff>
      <xdr:row>76</xdr:row>
      <xdr:rowOff>57786</xdr:rowOff>
    </xdr:to>
    <xdr:sp macro="" textlink="">
      <xdr:nvSpPr>
        <xdr:cNvPr id="369" name="フローチャート : 判断 368"/>
        <xdr:cNvSpPr/>
      </xdr:nvSpPr>
      <xdr:spPr>
        <a:xfrm>
          <a:off x="3937000" y="1298638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67962</xdr:rowOff>
    </xdr:from>
    <xdr:ext cx="736600" cy="259045"/>
    <xdr:sp macro="" textlink="">
      <xdr:nvSpPr>
        <xdr:cNvPr id="370" name="テキスト ボックス 369"/>
        <xdr:cNvSpPr txBox="1"/>
      </xdr:nvSpPr>
      <xdr:spPr>
        <a:xfrm>
          <a:off x="3606800" y="12755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86995</xdr:rowOff>
    </xdr:from>
    <xdr:to>
      <xdr:col>4</xdr:col>
      <xdr:colOff>346075</xdr:colOff>
      <xdr:row>76</xdr:row>
      <xdr:rowOff>98425</xdr:rowOff>
    </xdr:to>
    <xdr:cxnSp macro="">
      <xdr:nvCxnSpPr>
        <xdr:cNvPr id="371" name="直線コネクタ 370"/>
        <xdr:cNvCxnSpPr/>
      </xdr:nvCxnSpPr>
      <xdr:spPr>
        <a:xfrm>
          <a:off x="2209800" y="1311719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139065</xdr:rowOff>
    </xdr:from>
    <xdr:to>
      <xdr:col>4</xdr:col>
      <xdr:colOff>396875</xdr:colOff>
      <xdr:row>76</xdr:row>
      <xdr:rowOff>69214</xdr:rowOff>
    </xdr:to>
    <xdr:sp macro="" textlink="">
      <xdr:nvSpPr>
        <xdr:cNvPr id="372" name="フローチャート : 判断 371"/>
        <xdr:cNvSpPr/>
      </xdr:nvSpPr>
      <xdr:spPr>
        <a:xfrm>
          <a:off x="3048000" y="1299781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79392</xdr:rowOff>
    </xdr:from>
    <xdr:ext cx="762000" cy="259045"/>
    <xdr:sp macro="" textlink="">
      <xdr:nvSpPr>
        <xdr:cNvPr id="373" name="テキスト ボックス 372"/>
        <xdr:cNvSpPr txBox="1"/>
      </xdr:nvSpPr>
      <xdr:spPr>
        <a:xfrm>
          <a:off x="2717800" y="1276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86995</xdr:rowOff>
    </xdr:from>
    <xdr:to>
      <xdr:col>3</xdr:col>
      <xdr:colOff>142875</xdr:colOff>
      <xdr:row>77</xdr:row>
      <xdr:rowOff>1270</xdr:rowOff>
    </xdr:to>
    <xdr:cxnSp macro="">
      <xdr:nvCxnSpPr>
        <xdr:cNvPr id="374" name="直線コネクタ 373"/>
        <xdr:cNvCxnSpPr/>
      </xdr:nvCxnSpPr>
      <xdr:spPr>
        <a:xfrm flipV="1">
          <a:off x="1320800" y="13117195"/>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121920</xdr:rowOff>
    </xdr:from>
    <xdr:to>
      <xdr:col>3</xdr:col>
      <xdr:colOff>193675</xdr:colOff>
      <xdr:row>77</xdr:row>
      <xdr:rowOff>52070</xdr:rowOff>
    </xdr:to>
    <xdr:sp macro="" textlink="">
      <xdr:nvSpPr>
        <xdr:cNvPr id="375" name="フローチャート : 判断 374"/>
        <xdr:cNvSpPr/>
      </xdr:nvSpPr>
      <xdr:spPr>
        <a:xfrm>
          <a:off x="2159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36847</xdr:rowOff>
    </xdr:from>
    <xdr:ext cx="762000" cy="259045"/>
    <xdr:sp macro="" textlink="">
      <xdr:nvSpPr>
        <xdr:cNvPr id="376" name="テキスト ボックス 375"/>
        <xdr:cNvSpPr txBox="1"/>
      </xdr:nvSpPr>
      <xdr:spPr>
        <a:xfrm>
          <a:off x="1828800" y="1323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7620</xdr:rowOff>
    </xdr:from>
    <xdr:to>
      <xdr:col>1</xdr:col>
      <xdr:colOff>676275</xdr:colOff>
      <xdr:row>77</xdr:row>
      <xdr:rowOff>109220</xdr:rowOff>
    </xdr:to>
    <xdr:sp macro="" textlink="">
      <xdr:nvSpPr>
        <xdr:cNvPr id="377" name="フローチャート : 判断 376"/>
        <xdr:cNvSpPr/>
      </xdr:nvSpPr>
      <xdr:spPr>
        <a:xfrm>
          <a:off x="1270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93997</xdr:rowOff>
    </xdr:from>
    <xdr:ext cx="762000" cy="259045"/>
    <xdr:sp macro="" textlink="">
      <xdr:nvSpPr>
        <xdr:cNvPr id="378" name="テキスト ボックス 377"/>
        <xdr:cNvSpPr txBox="1"/>
      </xdr:nvSpPr>
      <xdr:spPr>
        <a:xfrm>
          <a:off x="939800" y="1329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9" name="テキスト ボックス 378"/>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0" name="テキスト ボックス 379"/>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1" name="テキスト ボックス 380"/>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2" name="テキスト ボックス 381"/>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3" name="テキスト ボックス 382"/>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139065</xdr:rowOff>
    </xdr:from>
    <xdr:to>
      <xdr:col>7</xdr:col>
      <xdr:colOff>66675</xdr:colOff>
      <xdr:row>76</xdr:row>
      <xdr:rowOff>69214</xdr:rowOff>
    </xdr:to>
    <xdr:sp macro="" textlink="">
      <xdr:nvSpPr>
        <xdr:cNvPr id="384" name="円/楕円 383"/>
        <xdr:cNvSpPr/>
      </xdr:nvSpPr>
      <xdr:spPr>
        <a:xfrm>
          <a:off x="4775200" y="1299781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111141</xdr:rowOff>
    </xdr:from>
    <xdr:ext cx="762000" cy="259045"/>
    <xdr:sp macro="" textlink="">
      <xdr:nvSpPr>
        <xdr:cNvPr id="385" name="公債費該当値テキスト"/>
        <xdr:cNvSpPr txBox="1"/>
      </xdr:nvSpPr>
      <xdr:spPr>
        <a:xfrm>
          <a:off x="4914900" y="12969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7620</xdr:rowOff>
    </xdr:from>
    <xdr:to>
      <xdr:col>5</xdr:col>
      <xdr:colOff>600075</xdr:colOff>
      <xdr:row>76</xdr:row>
      <xdr:rowOff>109220</xdr:rowOff>
    </xdr:to>
    <xdr:sp macro="" textlink="">
      <xdr:nvSpPr>
        <xdr:cNvPr id="386" name="円/楕円 385"/>
        <xdr:cNvSpPr/>
      </xdr:nvSpPr>
      <xdr:spPr>
        <a:xfrm>
          <a:off x="39370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93997</xdr:rowOff>
    </xdr:from>
    <xdr:ext cx="736600" cy="259045"/>
    <xdr:sp macro="" textlink="">
      <xdr:nvSpPr>
        <xdr:cNvPr id="387" name="テキスト ボックス 386"/>
        <xdr:cNvSpPr txBox="1"/>
      </xdr:nvSpPr>
      <xdr:spPr>
        <a:xfrm>
          <a:off x="3606800" y="13124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47625</xdr:rowOff>
    </xdr:from>
    <xdr:to>
      <xdr:col>4</xdr:col>
      <xdr:colOff>396875</xdr:colOff>
      <xdr:row>76</xdr:row>
      <xdr:rowOff>149225</xdr:rowOff>
    </xdr:to>
    <xdr:sp macro="" textlink="">
      <xdr:nvSpPr>
        <xdr:cNvPr id="388" name="円/楕円 387"/>
        <xdr:cNvSpPr/>
      </xdr:nvSpPr>
      <xdr:spPr>
        <a:xfrm>
          <a:off x="3048000" y="13077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134002</xdr:rowOff>
    </xdr:from>
    <xdr:ext cx="762000" cy="259045"/>
    <xdr:sp macro="" textlink="">
      <xdr:nvSpPr>
        <xdr:cNvPr id="389" name="テキスト ボックス 388"/>
        <xdr:cNvSpPr txBox="1"/>
      </xdr:nvSpPr>
      <xdr:spPr>
        <a:xfrm>
          <a:off x="2717800" y="13164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36195</xdr:rowOff>
    </xdr:from>
    <xdr:to>
      <xdr:col>3</xdr:col>
      <xdr:colOff>193675</xdr:colOff>
      <xdr:row>76</xdr:row>
      <xdr:rowOff>137795</xdr:rowOff>
    </xdr:to>
    <xdr:sp macro="" textlink="">
      <xdr:nvSpPr>
        <xdr:cNvPr id="390" name="円/楕円 389"/>
        <xdr:cNvSpPr/>
      </xdr:nvSpPr>
      <xdr:spPr>
        <a:xfrm>
          <a:off x="2159000" y="13066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147972</xdr:rowOff>
    </xdr:from>
    <xdr:ext cx="762000" cy="259045"/>
    <xdr:sp macro="" textlink="">
      <xdr:nvSpPr>
        <xdr:cNvPr id="391" name="テキスト ボックス 390"/>
        <xdr:cNvSpPr txBox="1"/>
      </xdr:nvSpPr>
      <xdr:spPr>
        <a:xfrm>
          <a:off x="1828800" y="12835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121920</xdr:rowOff>
    </xdr:from>
    <xdr:to>
      <xdr:col>1</xdr:col>
      <xdr:colOff>676275</xdr:colOff>
      <xdr:row>77</xdr:row>
      <xdr:rowOff>52070</xdr:rowOff>
    </xdr:to>
    <xdr:sp macro="" textlink="">
      <xdr:nvSpPr>
        <xdr:cNvPr id="392" name="円/楕円 391"/>
        <xdr:cNvSpPr/>
      </xdr:nvSpPr>
      <xdr:spPr>
        <a:xfrm>
          <a:off x="1270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62247</xdr:rowOff>
    </xdr:from>
    <xdr:ext cx="762000" cy="259045"/>
    <xdr:sp macro="" textlink="">
      <xdr:nvSpPr>
        <xdr:cNvPr id="393" name="テキスト ボックス 392"/>
        <xdr:cNvSpPr txBox="1"/>
      </xdr:nvSpPr>
      <xdr:spPr>
        <a:xfrm>
          <a:off x="9398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4" name="正方形/長方形 393"/>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5" name="正方形/長方形 394"/>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6" name="正方形/長方形 395"/>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19/50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7" name="正方形/長方形 396"/>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8" name="正方形/長方形 397"/>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9" name="正方形/長方形 398"/>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0" name="正方形/長方形 399"/>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1" name="正方形/長方形 400"/>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2" name="正方形/長方形 401"/>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3" name="正方形/長方形 402"/>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4" name="テキスト ボックス 403"/>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公債費以外の経常収支における比率は</a:t>
          </a:r>
          <a:r>
            <a:rPr kumimoji="1" lang="en-US" altLang="ja-JP" sz="1300">
              <a:latin typeface="ＭＳ Ｐゴシック"/>
            </a:rPr>
            <a:t>74.6</a:t>
          </a:r>
          <a:r>
            <a:rPr kumimoji="1" lang="ja-JP" altLang="en-US" sz="1300">
              <a:latin typeface="ＭＳ Ｐゴシック"/>
            </a:rPr>
            <a:t>％と前年度比</a:t>
          </a:r>
          <a:r>
            <a:rPr kumimoji="1" lang="en-US" altLang="ja-JP" sz="1300">
              <a:latin typeface="ＭＳ Ｐゴシック"/>
            </a:rPr>
            <a:t>1.3</a:t>
          </a:r>
          <a:r>
            <a:rPr kumimoji="1" lang="ja-JP" altLang="en-US" sz="1300">
              <a:latin typeface="ＭＳ Ｐゴシック"/>
            </a:rPr>
            <a:t>ポイント低下しています。投資的経費が占める割合が増加したことと、収支比率の分母である歳入経常一般財源が増加したことも原因です。</a:t>
          </a:r>
        </a:p>
      </xdr:txBody>
    </xdr:sp>
    <xdr:clientData/>
  </xdr:twoCellAnchor>
  <xdr:oneCellAnchor>
    <xdr:from>
      <xdr:col>18</xdr:col>
      <xdr:colOff>44450</xdr:colOff>
      <xdr:row>69</xdr:row>
      <xdr:rowOff>107950</xdr:rowOff>
    </xdr:from>
    <xdr:ext cx="298543" cy="225703"/>
    <xdr:sp macro="" textlink="">
      <xdr:nvSpPr>
        <xdr:cNvPr id="405" name="テキスト ボックス 404"/>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6" name="直線コネクタ 405"/>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7" name="テキスト ボックス 406"/>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8" name="直線コネクタ 407"/>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9" name="テキスト ボックス 408"/>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0" name="直線コネクタ 409"/>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1" name="テキスト ボックス 410"/>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2" name="直線コネクタ 411"/>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3" name="テキスト ボックス 412"/>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4" name="直線コネクタ 413"/>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5" name="テキスト ボックス 414"/>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101854</xdr:rowOff>
    </xdr:from>
    <xdr:to>
      <xdr:col>24</xdr:col>
      <xdr:colOff>31750</xdr:colOff>
      <xdr:row>79</xdr:row>
      <xdr:rowOff>156718</xdr:rowOff>
    </xdr:to>
    <xdr:cxnSp macro="">
      <xdr:nvCxnSpPr>
        <xdr:cNvPr id="419" name="直線コネクタ 418"/>
        <xdr:cNvCxnSpPr/>
      </xdr:nvCxnSpPr>
      <xdr:spPr>
        <a:xfrm flipV="1">
          <a:off x="16510000" y="1261770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128795</xdr:rowOff>
    </xdr:from>
    <xdr:ext cx="762000" cy="259045"/>
    <xdr:sp macro="" textlink="">
      <xdr:nvSpPr>
        <xdr:cNvPr id="420" name="公債費以外最小値テキスト"/>
        <xdr:cNvSpPr txBox="1"/>
      </xdr:nvSpPr>
      <xdr:spPr>
        <a:xfrm>
          <a:off x="16598900" y="13673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84.4</a:t>
          </a:r>
          <a:endParaRPr kumimoji="1" lang="ja-JP" altLang="en-US" sz="1000" b="1">
            <a:latin typeface="ＭＳ Ｐゴシック"/>
          </a:endParaRPr>
        </a:p>
      </xdr:txBody>
    </xdr:sp>
    <xdr:clientData/>
  </xdr:oneCellAnchor>
  <xdr:twoCellAnchor>
    <xdr:from>
      <xdr:col>23</xdr:col>
      <xdr:colOff>628650</xdr:colOff>
      <xdr:row>79</xdr:row>
      <xdr:rowOff>156718</xdr:rowOff>
    </xdr:from>
    <xdr:to>
      <xdr:col>24</xdr:col>
      <xdr:colOff>120650</xdr:colOff>
      <xdr:row>79</xdr:row>
      <xdr:rowOff>156718</xdr:rowOff>
    </xdr:to>
    <xdr:cxnSp macro="">
      <xdr:nvCxnSpPr>
        <xdr:cNvPr id="421" name="直線コネクタ 420"/>
        <xdr:cNvCxnSpPr/>
      </xdr:nvCxnSpPr>
      <xdr:spPr>
        <a:xfrm>
          <a:off x="16421100" y="13701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16781</xdr:rowOff>
    </xdr:from>
    <xdr:ext cx="762000" cy="259045"/>
    <xdr:sp macro="" textlink="">
      <xdr:nvSpPr>
        <xdr:cNvPr id="422" name="公債費以外最大値テキスト"/>
        <xdr:cNvSpPr txBox="1"/>
      </xdr:nvSpPr>
      <xdr:spPr>
        <a:xfrm>
          <a:off x="16598900" y="1236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60.7</a:t>
          </a:r>
          <a:endParaRPr kumimoji="1" lang="ja-JP" altLang="en-US" sz="1000" b="1">
            <a:latin typeface="ＭＳ Ｐゴシック"/>
          </a:endParaRPr>
        </a:p>
      </xdr:txBody>
    </xdr:sp>
    <xdr:clientData/>
  </xdr:oneCellAnchor>
  <xdr:twoCellAnchor>
    <xdr:from>
      <xdr:col>23</xdr:col>
      <xdr:colOff>628650</xdr:colOff>
      <xdr:row>73</xdr:row>
      <xdr:rowOff>101854</xdr:rowOff>
    </xdr:from>
    <xdr:to>
      <xdr:col>24</xdr:col>
      <xdr:colOff>120650</xdr:colOff>
      <xdr:row>73</xdr:row>
      <xdr:rowOff>101854</xdr:rowOff>
    </xdr:to>
    <xdr:cxnSp macro="">
      <xdr:nvCxnSpPr>
        <xdr:cNvPr id="423" name="直線コネクタ 422"/>
        <xdr:cNvCxnSpPr/>
      </xdr:nvCxnSpPr>
      <xdr:spPr>
        <a:xfrm>
          <a:off x="16421100" y="12617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51563</xdr:rowOff>
    </xdr:from>
    <xdr:to>
      <xdr:col>24</xdr:col>
      <xdr:colOff>31750</xdr:colOff>
      <xdr:row>77</xdr:row>
      <xdr:rowOff>110998</xdr:rowOff>
    </xdr:to>
    <xdr:cxnSp macro="">
      <xdr:nvCxnSpPr>
        <xdr:cNvPr id="424" name="直線コネクタ 423"/>
        <xdr:cNvCxnSpPr/>
      </xdr:nvCxnSpPr>
      <xdr:spPr>
        <a:xfrm flipV="1">
          <a:off x="15671800" y="13253213"/>
          <a:ext cx="838200" cy="59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17290</xdr:rowOff>
    </xdr:from>
    <xdr:ext cx="762000" cy="259045"/>
    <xdr:sp macro="" textlink="">
      <xdr:nvSpPr>
        <xdr:cNvPr id="425" name="公債費以外平均値テキスト"/>
        <xdr:cNvSpPr txBox="1"/>
      </xdr:nvSpPr>
      <xdr:spPr>
        <a:xfrm>
          <a:off x="16598900" y="13047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763</xdr:rowOff>
    </xdr:from>
    <xdr:to>
      <xdr:col>24</xdr:col>
      <xdr:colOff>82550</xdr:colOff>
      <xdr:row>77</xdr:row>
      <xdr:rowOff>102363</xdr:rowOff>
    </xdr:to>
    <xdr:sp macro="" textlink="">
      <xdr:nvSpPr>
        <xdr:cNvPr id="426" name="フローチャート : 判断 425"/>
        <xdr:cNvSpPr/>
      </xdr:nvSpPr>
      <xdr:spPr>
        <a:xfrm>
          <a:off x="16459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163576</xdr:rowOff>
    </xdr:from>
    <xdr:to>
      <xdr:col>22</xdr:col>
      <xdr:colOff>565150</xdr:colOff>
      <xdr:row>77</xdr:row>
      <xdr:rowOff>110998</xdr:rowOff>
    </xdr:to>
    <xdr:cxnSp macro="">
      <xdr:nvCxnSpPr>
        <xdr:cNvPr id="427" name="直線コネクタ 426"/>
        <xdr:cNvCxnSpPr/>
      </xdr:nvCxnSpPr>
      <xdr:spPr>
        <a:xfrm>
          <a:off x="14782800" y="13193776"/>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14478</xdr:rowOff>
    </xdr:from>
    <xdr:to>
      <xdr:col>22</xdr:col>
      <xdr:colOff>615950</xdr:colOff>
      <xdr:row>77</xdr:row>
      <xdr:rowOff>116078</xdr:rowOff>
    </xdr:to>
    <xdr:sp macro="" textlink="">
      <xdr:nvSpPr>
        <xdr:cNvPr id="428" name="フローチャート : 判断 427"/>
        <xdr:cNvSpPr/>
      </xdr:nvSpPr>
      <xdr:spPr>
        <a:xfrm>
          <a:off x="156210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126255</xdr:rowOff>
    </xdr:from>
    <xdr:ext cx="736600" cy="259045"/>
    <xdr:sp macro="" textlink="">
      <xdr:nvSpPr>
        <xdr:cNvPr id="429" name="テキスト ボックス 428"/>
        <xdr:cNvSpPr txBox="1"/>
      </xdr:nvSpPr>
      <xdr:spPr>
        <a:xfrm>
          <a:off x="15290800" y="12985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17272</xdr:rowOff>
    </xdr:from>
    <xdr:to>
      <xdr:col>21</xdr:col>
      <xdr:colOff>361950</xdr:colOff>
      <xdr:row>76</xdr:row>
      <xdr:rowOff>163576</xdr:rowOff>
    </xdr:to>
    <xdr:cxnSp macro="">
      <xdr:nvCxnSpPr>
        <xdr:cNvPr id="430" name="直線コネクタ 429"/>
        <xdr:cNvCxnSpPr/>
      </xdr:nvCxnSpPr>
      <xdr:spPr>
        <a:xfrm>
          <a:off x="13893800" y="13047472"/>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144780</xdr:rowOff>
    </xdr:from>
    <xdr:to>
      <xdr:col>21</xdr:col>
      <xdr:colOff>412750</xdr:colOff>
      <xdr:row>77</xdr:row>
      <xdr:rowOff>74930</xdr:rowOff>
    </xdr:to>
    <xdr:sp macro="" textlink="">
      <xdr:nvSpPr>
        <xdr:cNvPr id="431" name="フローチャート : 判断 430"/>
        <xdr:cNvSpPr/>
      </xdr:nvSpPr>
      <xdr:spPr>
        <a:xfrm>
          <a:off x="14732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59707</xdr:rowOff>
    </xdr:from>
    <xdr:ext cx="762000" cy="259045"/>
    <xdr:sp macro="" textlink="">
      <xdr:nvSpPr>
        <xdr:cNvPr id="432" name="テキスト ボックス 431"/>
        <xdr:cNvSpPr txBox="1"/>
      </xdr:nvSpPr>
      <xdr:spPr>
        <a:xfrm>
          <a:off x="14401800" y="1326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17272</xdr:rowOff>
    </xdr:from>
    <xdr:to>
      <xdr:col>20</xdr:col>
      <xdr:colOff>158750</xdr:colOff>
      <xdr:row>76</xdr:row>
      <xdr:rowOff>127000</xdr:rowOff>
    </xdr:to>
    <xdr:cxnSp macro="">
      <xdr:nvCxnSpPr>
        <xdr:cNvPr id="433" name="直線コネクタ 432"/>
        <xdr:cNvCxnSpPr/>
      </xdr:nvCxnSpPr>
      <xdr:spPr>
        <a:xfrm flipV="1">
          <a:off x="13004800" y="13047472"/>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115062</xdr:rowOff>
    </xdr:from>
    <xdr:to>
      <xdr:col>20</xdr:col>
      <xdr:colOff>209550</xdr:colOff>
      <xdr:row>76</xdr:row>
      <xdr:rowOff>45213</xdr:rowOff>
    </xdr:to>
    <xdr:sp macro="" textlink="">
      <xdr:nvSpPr>
        <xdr:cNvPr id="434" name="フローチャート : 判断 433"/>
        <xdr:cNvSpPr/>
      </xdr:nvSpPr>
      <xdr:spPr>
        <a:xfrm>
          <a:off x="13843000" y="1297381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55389</xdr:rowOff>
    </xdr:from>
    <xdr:ext cx="762000" cy="259045"/>
    <xdr:sp macro="" textlink="">
      <xdr:nvSpPr>
        <xdr:cNvPr id="435" name="テキスト ボックス 434"/>
        <xdr:cNvSpPr txBox="1"/>
      </xdr:nvSpPr>
      <xdr:spPr>
        <a:xfrm>
          <a:off x="13512800" y="12742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35052</xdr:rowOff>
    </xdr:from>
    <xdr:to>
      <xdr:col>19</xdr:col>
      <xdr:colOff>6350</xdr:colOff>
      <xdr:row>76</xdr:row>
      <xdr:rowOff>136652</xdr:rowOff>
    </xdr:to>
    <xdr:sp macro="" textlink="">
      <xdr:nvSpPr>
        <xdr:cNvPr id="436" name="フローチャート : 判断 435"/>
        <xdr:cNvSpPr/>
      </xdr:nvSpPr>
      <xdr:spPr>
        <a:xfrm>
          <a:off x="12954000" y="13065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146829</xdr:rowOff>
    </xdr:from>
    <xdr:ext cx="762000" cy="259045"/>
    <xdr:sp macro="" textlink="">
      <xdr:nvSpPr>
        <xdr:cNvPr id="437" name="テキスト ボックス 436"/>
        <xdr:cNvSpPr txBox="1"/>
      </xdr:nvSpPr>
      <xdr:spPr>
        <a:xfrm>
          <a:off x="12623800" y="12834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763</xdr:rowOff>
    </xdr:from>
    <xdr:to>
      <xdr:col>24</xdr:col>
      <xdr:colOff>82550</xdr:colOff>
      <xdr:row>77</xdr:row>
      <xdr:rowOff>102363</xdr:rowOff>
    </xdr:to>
    <xdr:sp macro="" textlink="">
      <xdr:nvSpPr>
        <xdr:cNvPr id="443" name="円/楕円 442"/>
        <xdr:cNvSpPr/>
      </xdr:nvSpPr>
      <xdr:spPr>
        <a:xfrm>
          <a:off x="16459200" y="1320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144290</xdr:rowOff>
    </xdr:from>
    <xdr:ext cx="762000" cy="259045"/>
    <xdr:sp macro="" textlink="">
      <xdr:nvSpPr>
        <xdr:cNvPr id="444" name="公債費以外該当値テキスト"/>
        <xdr:cNvSpPr txBox="1"/>
      </xdr:nvSpPr>
      <xdr:spPr>
        <a:xfrm>
          <a:off x="16598900" y="1317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60198</xdr:rowOff>
    </xdr:from>
    <xdr:to>
      <xdr:col>22</xdr:col>
      <xdr:colOff>615950</xdr:colOff>
      <xdr:row>77</xdr:row>
      <xdr:rowOff>161798</xdr:rowOff>
    </xdr:to>
    <xdr:sp macro="" textlink="">
      <xdr:nvSpPr>
        <xdr:cNvPr id="445" name="円/楕円 444"/>
        <xdr:cNvSpPr/>
      </xdr:nvSpPr>
      <xdr:spPr>
        <a:xfrm>
          <a:off x="15621000" y="13261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146575</xdr:rowOff>
    </xdr:from>
    <xdr:ext cx="736600" cy="259045"/>
    <xdr:sp macro="" textlink="">
      <xdr:nvSpPr>
        <xdr:cNvPr id="446" name="テキスト ボックス 445"/>
        <xdr:cNvSpPr txBox="1"/>
      </xdr:nvSpPr>
      <xdr:spPr>
        <a:xfrm>
          <a:off x="15290800" y="133482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75.9</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112776</xdr:rowOff>
    </xdr:from>
    <xdr:to>
      <xdr:col>21</xdr:col>
      <xdr:colOff>412750</xdr:colOff>
      <xdr:row>77</xdr:row>
      <xdr:rowOff>42926</xdr:rowOff>
    </xdr:to>
    <xdr:sp macro="" textlink="">
      <xdr:nvSpPr>
        <xdr:cNvPr id="447" name="円/楕円 446"/>
        <xdr:cNvSpPr/>
      </xdr:nvSpPr>
      <xdr:spPr>
        <a:xfrm>
          <a:off x="14732000" y="13142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53103</xdr:rowOff>
    </xdr:from>
    <xdr:ext cx="762000" cy="259045"/>
    <xdr:sp macro="" textlink="">
      <xdr:nvSpPr>
        <xdr:cNvPr id="448" name="テキスト ボックス 447"/>
        <xdr:cNvSpPr txBox="1"/>
      </xdr:nvSpPr>
      <xdr:spPr>
        <a:xfrm>
          <a:off x="14401800" y="12911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73.3</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137922</xdr:rowOff>
    </xdr:from>
    <xdr:to>
      <xdr:col>20</xdr:col>
      <xdr:colOff>209550</xdr:colOff>
      <xdr:row>76</xdr:row>
      <xdr:rowOff>68072</xdr:rowOff>
    </xdr:to>
    <xdr:sp macro="" textlink="">
      <xdr:nvSpPr>
        <xdr:cNvPr id="449" name="円/楕円 448"/>
        <xdr:cNvSpPr/>
      </xdr:nvSpPr>
      <xdr:spPr>
        <a:xfrm>
          <a:off x="13843000" y="12996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52849</xdr:rowOff>
    </xdr:from>
    <xdr:ext cx="762000" cy="259045"/>
    <xdr:sp macro="" textlink="">
      <xdr:nvSpPr>
        <xdr:cNvPr id="450" name="テキスト ボックス 449"/>
        <xdr:cNvSpPr txBox="1"/>
      </xdr:nvSpPr>
      <xdr:spPr>
        <a:xfrm>
          <a:off x="13512800" y="13083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76200</xdr:rowOff>
    </xdr:from>
    <xdr:to>
      <xdr:col>19</xdr:col>
      <xdr:colOff>6350</xdr:colOff>
      <xdr:row>77</xdr:row>
      <xdr:rowOff>6350</xdr:rowOff>
    </xdr:to>
    <xdr:sp macro="" textlink="">
      <xdr:nvSpPr>
        <xdr:cNvPr id="451" name="円/楕円 450"/>
        <xdr:cNvSpPr/>
      </xdr:nvSpPr>
      <xdr:spPr>
        <a:xfrm>
          <a:off x="12954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162577</xdr:rowOff>
    </xdr:from>
    <xdr:ext cx="762000" cy="259045"/>
    <xdr:sp macro="" textlink="">
      <xdr:nvSpPr>
        <xdr:cNvPr id="452" name="テキスト ボックス 451"/>
        <xdr:cNvSpPr txBox="1"/>
      </xdr:nvSpPr>
      <xdr:spPr>
        <a:xfrm>
          <a:off x="12623800" y="1319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三重県津市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57467</xdr:rowOff>
    </xdr:from>
    <xdr:to>
      <xdr:col>4</xdr:col>
      <xdr:colOff>1117600</xdr:colOff>
      <xdr:row>19</xdr:row>
      <xdr:rowOff>13165</xdr:rowOff>
    </xdr:to>
    <xdr:cxnSp macro="">
      <xdr:nvCxnSpPr>
        <xdr:cNvPr id="43" name="直線コネクタ 42"/>
        <xdr:cNvCxnSpPr/>
      </xdr:nvCxnSpPr>
      <xdr:spPr bwMode="auto">
        <a:xfrm flipV="1">
          <a:off x="5651500" y="2162492"/>
          <a:ext cx="0" cy="115584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156692</xdr:rowOff>
    </xdr:from>
    <xdr:ext cx="762000" cy="259045"/>
    <xdr:sp macro="" textlink="">
      <xdr:nvSpPr>
        <xdr:cNvPr id="44" name="人口1人当たり決算額の推移最小値テキスト130"/>
        <xdr:cNvSpPr txBox="1"/>
      </xdr:nvSpPr>
      <xdr:spPr>
        <a:xfrm>
          <a:off x="5740400" y="329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47,063</a:t>
          </a:r>
          <a:endParaRPr kumimoji="1" lang="ja-JP" altLang="en-US" sz="1000" b="1">
            <a:latin typeface="ＭＳ Ｐゴシック"/>
          </a:endParaRPr>
        </a:p>
      </xdr:txBody>
    </xdr:sp>
    <xdr:clientData/>
  </xdr:oneCellAnchor>
  <xdr:twoCellAnchor>
    <xdr:from>
      <xdr:col>4</xdr:col>
      <xdr:colOff>1028700</xdr:colOff>
      <xdr:row>19</xdr:row>
      <xdr:rowOff>13165</xdr:rowOff>
    </xdr:from>
    <xdr:to>
      <xdr:col>5</xdr:col>
      <xdr:colOff>73025</xdr:colOff>
      <xdr:row>19</xdr:row>
      <xdr:rowOff>13165</xdr:rowOff>
    </xdr:to>
    <xdr:cxnSp macro="">
      <xdr:nvCxnSpPr>
        <xdr:cNvPr id="45" name="直線コネクタ 44"/>
        <xdr:cNvCxnSpPr/>
      </xdr:nvCxnSpPr>
      <xdr:spPr bwMode="auto">
        <a:xfrm>
          <a:off x="5562600" y="331834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143844</xdr:rowOff>
    </xdr:from>
    <xdr:ext cx="762000" cy="259045"/>
    <xdr:sp macro="" textlink="">
      <xdr:nvSpPr>
        <xdr:cNvPr id="46" name="人口1人当たり決算額の推移最大値テキスト130"/>
        <xdr:cNvSpPr txBox="1"/>
      </xdr:nvSpPr>
      <xdr:spPr>
        <a:xfrm>
          <a:off x="5740400" y="1905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97,625</a:t>
          </a:r>
          <a:endParaRPr kumimoji="1" lang="ja-JP" altLang="en-US" sz="1000" b="1">
            <a:latin typeface="ＭＳ Ｐゴシック"/>
          </a:endParaRPr>
        </a:p>
      </xdr:txBody>
    </xdr:sp>
    <xdr:clientData/>
  </xdr:oneCellAnchor>
  <xdr:twoCellAnchor>
    <xdr:from>
      <xdr:col>4</xdr:col>
      <xdr:colOff>1028700</xdr:colOff>
      <xdr:row>12</xdr:row>
      <xdr:rowOff>57467</xdr:rowOff>
    </xdr:from>
    <xdr:to>
      <xdr:col>5</xdr:col>
      <xdr:colOff>73025</xdr:colOff>
      <xdr:row>12</xdr:row>
      <xdr:rowOff>57467</xdr:rowOff>
    </xdr:to>
    <xdr:cxnSp macro="">
      <xdr:nvCxnSpPr>
        <xdr:cNvPr id="47" name="直線コネクタ 46"/>
        <xdr:cNvCxnSpPr/>
      </xdr:nvCxnSpPr>
      <xdr:spPr bwMode="auto">
        <a:xfrm>
          <a:off x="5562600" y="216249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1186</xdr:rowOff>
    </xdr:from>
    <xdr:to>
      <xdr:col>4</xdr:col>
      <xdr:colOff>1117600</xdr:colOff>
      <xdr:row>15</xdr:row>
      <xdr:rowOff>62657</xdr:rowOff>
    </xdr:to>
    <xdr:cxnSp macro="">
      <xdr:nvCxnSpPr>
        <xdr:cNvPr id="48" name="直線コネクタ 47"/>
        <xdr:cNvCxnSpPr/>
      </xdr:nvCxnSpPr>
      <xdr:spPr bwMode="auto">
        <a:xfrm>
          <a:off x="5003800" y="2620561"/>
          <a:ext cx="647700" cy="614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132409</xdr:rowOff>
    </xdr:from>
    <xdr:ext cx="762000" cy="259045"/>
    <xdr:sp macro="" textlink="">
      <xdr:nvSpPr>
        <xdr:cNvPr id="49" name="人口1人当たり決算額の推移平均値テキスト130"/>
        <xdr:cNvSpPr txBox="1"/>
      </xdr:nvSpPr>
      <xdr:spPr>
        <a:xfrm>
          <a:off x="5740400" y="29232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60,903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160332</xdr:rowOff>
    </xdr:from>
    <xdr:to>
      <xdr:col>5</xdr:col>
      <xdr:colOff>34925</xdr:colOff>
      <xdr:row>17</xdr:row>
      <xdr:rowOff>90482</xdr:rowOff>
    </xdr:to>
    <xdr:sp macro="" textlink="">
      <xdr:nvSpPr>
        <xdr:cNvPr id="50" name="フローチャート : 判断 49"/>
        <xdr:cNvSpPr/>
      </xdr:nvSpPr>
      <xdr:spPr bwMode="auto">
        <a:xfrm>
          <a:off x="5600700" y="29511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101290</xdr:rowOff>
    </xdr:from>
    <xdr:to>
      <xdr:col>4</xdr:col>
      <xdr:colOff>469900</xdr:colOff>
      <xdr:row>15</xdr:row>
      <xdr:rowOff>1186</xdr:rowOff>
    </xdr:to>
    <xdr:cxnSp macro="">
      <xdr:nvCxnSpPr>
        <xdr:cNvPr id="51" name="直線コネクタ 50"/>
        <xdr:cNvCxnSpPr/>
      </xdr:nvCxnSpPr>
      <xdr:spPr bwMode="auto">
        <a:xfrm>
          <a:off x="4305300" y="2549215"/>
          <a:ext cx="698500" cy="713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137861</xdr:rowOff>
    </xdr:from>
    <xdr:to>
      <xdr:col>4</xdr:col>
      <xdr:colOff>520700</xdr:colOff>
      <xdr:row>17</xdr:row>
      <xdr:rowOff>68011</xdr:rowOff>
    </xdr:to>
    <xdr:sp macro="" textlink="">
      <xdr:nvSpPr>
        <xdr:cNvPr id="52" name="フローチャート : 判断 51"/>
        <xdr:cNvSpPr/>
      </xdr:nvSpPr>
      <xdr:spPr bwMode="auto">
        <a:xfrm>
          <a:off x="4953000" y="29286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52788</xdr:rowOff>
    </xdr:from>
    <xdr:ext cx="736600" cy="259045"/>
    <xdr:sp macro="" textlink="">
      <xdr:nvSpPr>
        <xdr:cNvPr id="53" name="テキスト ボックス 52"/>
        <xdr:cNvSpPr txBox="1"/>
      </xdr:nvSpPr>
      <xdr:spPr>
        <a:xfrm>
          <a:off x="4622800" y="3015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61,886</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101290</xdr:rowOff>
    </xdr:from>
    <xdr:to>
      <xdr:col>3</xdr:col>
      <xdr:colOff>904875</xdr:colOff>
      <xdr:row>14</xdr:row>
      <xdr:rowOff>150211</xdr:rowOff>
    </xdr:to>
    <xdr:cxnSp macro="">
      <xdr:nvCxnSpPr>
        <xdr:cNvPr id="54" name="直線コネクタ 53"/>
        <xdr:cNvCxnSpPr/>
      </xdr:nvCxnSpPr>
      <xdr:spPr bwMode="auto">
        <a:xfrm flipV="1">
          <a:off x="3606800" y="2549215"/>
          <a:ext cx="698500" cy="489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85946</xdr:rowOff>
    </xdr:from>
    <xdr:to>
      <xdr:col>3</xdr:col>
      <xdr:colOff>955675</xdr:colOff>
      <xdr:row>17</xdr:row>
      <xdr:rowOff>16096</xdr:rowOff>
    </xdr:to>
    <xdr:sp macro="" textlink="">
      <xdr:nvSpPr>
        <xdr:cNvPr id="55" name="フローチャート : 判断 54"/>
        <xdr:cNvSpPr/>
      </xdr:nvSpPr>
      <xdr:spPr bwMode="auto">
        <a:xfrm>
          <a:off x="4254500" y="28767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873</xdr:rowOff>
    </xdr:from>
    <xdr:ext cx="762000" cy="259045"/>
    <xdr:sp macro="" textlink="">
      <xdr:nvSpPr>
        <xdr:cNvPr id="56" name="テキスト ボックス 55"/>
        <xdr:cNvSpPr txBox="1"/>
      </xdr:nvSpPr>
      <xdr:spPr>
        <a:xfrm>
          <a:off x="3924300" y="2963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64,157</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128837</xdr:rowOff>
    </xdr:from>
    <xdr:to>
      <xdr:col>3</xdr:col>
      <xdr:colOff>206375</xdr:colOff>
      <xdr:row>14</xdr:row>
      <xdr:rowOff>150211</xdr:rowOff>
    </xdr:to>
    <xdr:cxnSp macro="">
      <xdr:nvCxnSpPr>
        <xdr:cNvPr id="57" name="直線コネクタ 56"/>
        <xdr:cNvCxnSpPr/>
      </xdr:nvCxnSpPr>
      <xdr:spPr bwMode="auto">
        <a:xfrm>
          <a:off x="2908300" y="2576762"/>
          <a:ext cx="698500" cy="213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54308</xdr:rowOff>
    </xdr:from>
    <xdr:to>
      <xdr:col>3</xdr:col>
      <xdr:colOff>257175</xdr:colOff>
      <xdr:row>15</xdr:row>
      <xdr:rowOff>155908</xdr:rowOff>
    </xdr:to>
    <xdr:sp macro="" textlink="">
      <xdr:nvSpPr>
        <xdr:cNvPr id="58" name="フローチャート : 判断 57"/>
        <xdr:cNvSpPr/>
      </xdr:nvSpPr>
      <xdr:spPr bwMode="auto">
        <a:xfrm>
          <a:off x="3556000" y="26736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140685</xdr:rowOff>
    </xdr:from>
    <xdr:ext cx="762000" cy="259045"/>
    <xdr:sp macro="" textlink="">
      <xdr:nvSpPr>
        <xdr:cNvPr id="59" name="テキスト ボックス 58"/>
        <xdr:cNvSpPr txBox="1"/>
      </xdr:nvSpPr>
      <xdr:spPr>
        <a:xfrm>
          <a:off x="3225800" y="2760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73,041</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36500</xdr:rowOff>
    </xdr:from>
    <xdr:to>
      <xdr:col>2</xdr:col>
      <xdr:colOff>692150</xdr:colOff>
      <xdr:row>15</xdr:row>
      <xdr:rowOff>138100</xdr:rowOff>
    </xdr:to>
    <xdr:sp macro="" textlink="">
      <xdr:nvSpPr>
        <xdr:cNvPr id="60" name="フローチャート : 判断 59"/>
        <xdr:cNvSpPr/>
      </xdr:nvSpPr>
      <xdr:spPr bwMode="auto">
        <a:xfrm>
          <a:off x="2857500" y="26558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122877</xdr:rowOff>
    </xdr:from>
    <xdr:ext cx="762000" cy="259045"/>
    <xdr:sp macro="" textlink="">
      <xdr:nvSpPr>
        <xdr:cNvPr id="61" name="テキスト ボックス 60"/>
        <xdr:cNvSpPr txBox="1"/>
      </xdr:nvSpPr>
      <xdr:spPr>
        <a:xfrm>
          <a:off x="2527300" y="2742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73,820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11857</xdr:rowOff>
    </xdr:from>
    <xdr:to>
      <xdr:col>5</xdr:col>
      <xdr:colOff>34925</xdr:colOff>
      <xdr:row>15</xdr:row>
      <xdr:rowOff>113457</xdr:rowOff>
    </xdr:to>
    <xdr:sp macro="" textlink="">
      <xdr:nvSpPr>
        <xdr:cNvPr id="67" name="円/楕円 66"/>
        <xdr:cNvSpPr/>
      </xdr:nvSpPr>
      <xdr:spPr bwMode="auto">
        <a:xfrm>
          <a:off x="5600700" y="26312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28384</xdr:rowOff>
    </xdr:from>
    <xdr:ext cx="762000" cy="259045"/>
    <xdr:sp macro="" textlink="">
      <xdr:nvSpPr>
        <xdr:cNvPr id="68" name="人口1人当たり決算額の推移該当値テキスト130"/>
        <xdr:cNvSpPr txBox="1"/>
      </xdr:nvSpPr>
      <xdr:spPr>
        <a:xfrm>
          <a:off x="5740400" y="2476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74,898</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121836</xdr:rowOff>
    </xdr:from>
    <xdr:to>
      <xdr:col>4</xdr:col>
      <xdr:colOff>520700</xdr:colOff>
      <xdr:row>15</xdr:row>
      <xdr:rowOff>51986</xdr:rowOff>
    </xdr:to>
    <xdr:sp macro="" textlink="">
      <xdr:nvSpPr>
        <xdr:cNvPr id="69" name="円/楕円 68"/>
        <xdr:cNvSpPr/>
      </xdr:nvSpPr>
      <xdr:spPr bwMode="auto">
        <a:xfrm>
          <a:off x="4953000" y="25697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62163</xdr:rowOff>
    </xdr:from>
    <xdr:ext cx="736600" cy="259045"/>
    <xdr:sp macro="" textlink="">
      <xdr:nvSpPr>
        <xdr:cNvPr id="70" name="テキスト ボックス 69"/>
        <xdr:cNvSpPr txBox="1"/>
      </xdr:nvSpPr>
      <xdr:spPr>
        <a:xfrm>
          <a:off x="4622800" y="23386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77,587</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50490</xdr:rowOff>
    </xdr:from>
    <xdr:to>
      <xdr:col>3</xdr:col>
      <xdr:colOff>955675</xdr:colOff>
      <xdr:row>14</xdr:row>
      <xdr:rowOff>152090</xdr:rowOff>
    </xdr:to>
    <xdr:sp macro="" textlink="">
      <xdr:nvSpPr>
        <xdr:cNvPr id="71" name="円/楕円 70"/>
        <xdr:cNvSpPr/>
      </xdr:nvSpPr>
      <xdr:spPr bwMode="auto">
        <a:xfrm>
          <a:off x="4254500" y="24984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12</xdr:row>
      <xdr:rowOff>162267</xdr:rowOff>
    </xdr:from>
    <xdr:ext cx="762000" cy="259045"/>
    <xdr:sp macro="" textlink="">
      <xdr:nvSpPr>
        <xdr:cNvPr id="72" name="テキスト ボックス 71"/>
        <xdr:cNvSpPr txBox="1"/>
      </xdr:nvSpPr>
      <xdr:spPr>
        <a:xfrm>
          <a:off x="3924300" y="226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80,708</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99411</xdr:rowOff>
    </xdr:from>
    <xdr:to>
      <xdr:col>3</xdr:col>
      <xdr:colOff>257175</xdr:colOff>
      <xdr:row>15</xdr:row>
      <xdr:rowOff>29561</xdr:rowOff>
    </xdr:to>
    <xdr:sp macro="" textlink="">
      <xdr:nvSpPr>
        <xdr:cNvPr id="73" name="円/楕円 72"/>
        <xdr:cNvSpPr/>
      </xdr:nvSpPr>
      <xdr:spPr bwMode="auto">
        <a:xfrm>
          <a:off x="3556000" y="25473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39738</xdr:rowOff>
    </xdr:from>
    <xdr:ext cx="762000" cy="259045"/>
    <xdr:sp macro="" textlink="">
      <xdr:nvSpPr>
        <xdr:cNvPr id="74" name="テキスト ボックス 73"/>
        <xdr:cNvSpPr txBox="1"/>
      </xdr:nvSpPr>
      <xdr:spPr>
        <a:xfrm>
          <a:off x="3225800" y="2316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78,568</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78037</xdr:rowOff>
    </xdr:from>
    <xdr:to>
      <xdr:col>2</xdr:col>
      <xdr:colOff>692150</xdr:colOff>
      <xdr:row>15</xdr:row>
      <xdr:rowOff>8187</xdr:rowOff>
    </xdr:to>
    <xdr:sp macro="" textlink="">
      <xdr:nvSpPr>
        <xdr:cNvPr id="75" name="円/楕円 74"/>
        <xdr:cNvSpPr/>
      </xdr:nvSpPr>
      <xdr:spPr bwMode="auto">
        <a:xfrm>
          <a:off x="2857500" y="25259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18364</xdr:rowOff>
    </xdr:from>
    <xdr:ext cx="762000" cy="259045"/>
    <xdr:sp macro="" textlink="">
      <xdr:nvSpPr>
        <xdr:cNvPr id="76" name="テキスト ボックス 75"/>
        <xdr:cNvSpPr txBox="1"/>
      </xdr:nvSpPr>
      <xdr:spPr>
        <a:xfrm>
          <a:off x="2527300" y="2294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79,503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3" name="直線コネクタ 92"/>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4" name="テキスト ボックス 93"/>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5" name="直線コネクタ 94"/>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6" name="テキスト ボックス 95"/>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7" name="直線コネクタ 96"/>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8" name="テキスト ボックス 97"/>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9" name="直線コネクタ 98"/>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0" name="テキスト ボックス 99"/>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1" name="直線コネクタ 100"/>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2" name="テキスト ボックス 101"/>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26644</xdr:rowOff>
    </xdr:from>
    <xdr:to>
      <xdr:col>4</xdr:col>
      <xdr:colOff>1117600</xdr:colOff>
      <xdr:row>37</xdr:row>
      <xdr:rowOff>273500</xdr:rowOff>
    </xdr:to>
    <xdr:cxnSp macro="">
      <xdr:nvCxnSpPr>
        <xdr:cNvPr id="106" name="直線コネクタ 105"/>
        <xdr:cNvCxnSpPr/>
      </xdr:nvCxnSpPr>
      <xdr:spPr bwMode="auto">
        <a:xfrm flipV="1">
          <a:off x="5651500" y="5951194"/>
          <a:ext cx="0" cy="144700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245577</xdr:rowOff>
    </xdr:from>
    <xdr:ext cx="762000" cy="259045"/>
    <xdr:sp macro="" textlink="">
      <xdr:nvSpPr>
        <xdr:cNvPr id="107" name="人口1人当たり決算額の推移最小値テキスト445"/>
        <xdr:cNvSpPr txBox="1"/>
      </xdr:nvSpPr>
      <xdr:spPr>
        <a:xfrm>
          <a:off x="5740400" y="737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-3,486</a:t>
          </a:r>
          <a:endParaRPr kumimoji="1" lang="ja-JP" altLang="en-US" sz="1000" b="1">
            <a:latin typeface="ＭＳ Ｐゴシック"/>
          </a:endParaRPr>
        </a:p>
      </xdr:txBody>
    </xdr:sp>
    <xdr:clientData/>
  </xdr:oneCellAnchor>
  <xdr:twoCellAnchor>
    <xdr:from>
      <xdr:col>4</xdr:col>
      <xdr:colOff>1028700</xdr:colOff>
      <xdr:row>37</xdr:row>
      <xdr:rowOff>273500</xdr:rowOff>
    </xdr:from>
    <xdr:to>
      <xdr:col>5</xdr:col>
      <xdr:colOff>73025</xdr:colOff>
      <xdr:row>37</xdr:row>
      <xdr:rowOff>273500</xdr:rowOff>
    </xdr:to>
    <xdr:cxnSp macro="">
      <xdr:nvCxnSpPr>
        <xdr:cNvPr id="108" name="直線コネクタ 107"/>
        <xdr:cNvCxnSpPr/>
      </xdr:nvCxnSpPr>
      <xdr:spPr bwMode="auto">
        <a:xfrm>
          <a:off x="5562600" y="73982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284471</xdr:rowOff>
    </xdr:from>
    <xdr:ext cx="762000" cy="259045"/>
    <xdr:sp macro="" textlink="">
      <xdr:nvSpPr>
        <xdr:cNvPr id="109" name="人口1人当たり決算額の推移最大値テキスト445"/>
        <xdr:cNvSpPr txBox="1"/>
      </xdr:nvSpPr>
      <xdr:spPr>
        <a:xfrm>
          <a:off x="5740400" y="5694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40,823</a:t>
          </a:r>
          <a:endParaRPr kumimoji="1" lang="ja-JP" altLang="en-US" sz="1000" b="1">
            <a:latin typeface="ＭＳ Ｐゴシック"/>
          </a:endParaRPr>
        </a:p>
      </xdr:txBody>
    </xdr:sp>
    <xdr:clientData/>
  </xdr:oneCellAnchor>
  <xdr:twoCellAnchor>
    <xdr:from>
      <xdr:col>4</xdr:col>
      <xdr:colOff>1028700</xdr:colOff>
      <xdr:row>33</xdr:row>
      <xdr:rowOff>26644</xdr:rowOff>
    </xdr:from>
    <xdr:to>
      <xdr:col>5</xdr:col>
      <xdr:colOff>73025</xdr:colOff>
      <xdr:row>33</xdr:row>
      <xdr:rowOff>26644</xdr:rowOff>
    </xdr:to>
    <xdr:cxnSp macro="">
      <xdr:nvCxnSpPr>
        <xdr:cNvPr id="110" name="直線コネクタ 109"/>
        <xdr:cNvCxnSpPr/>
      </xdr:nvCxnSpPr>
      <xdr:spPr bwMode="auto">
        <a:xfrm>
          <a:off x="5562600" y="595119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100417</xdr:rowOff>
    </xdr:from>
    <xdr:to>
      <xdr:col>4</xdr:col>
      <xdr:colOff>1117600</xdr:colOff>
      <xdr:row>35</xdr:row>
      <xdr:rowOff>136797</xdr:rowOff>
    </xdr:to>
    <xdr:cxnSp macro="">
      <xdr:nvCxnSpPr>
        <xdr:cNvPr id="111" name="直線コネクタ 110"/>
        <xdr:cNvCxnSpPr/>
      </xdr:nvCxnSpPr>
      <xdr:spPr bwMode="auto">
        <a:xfrm>
          <a:off x="5003800" y="6710767"/>
          <a:ext cx="647700" cy="363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291736</xdr:rowOff>
    </xdr:from>
    <xdr:ext cx="762000" cy="259045"/>
    <xdr:sp macro="" textlink="">
      <xdr:nvSpPr>
        <xdr:cNvPr id="112" name="人口1人当たり決算額の推移平均値テキスト445"/>
        <xdr:cNvSpPr txBox="1"/>
      </xdr:nvSpPr>
      <xdr:spPr>
        <a:xfrm>
          <a:off x="5740400" y="6902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9,295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319659</xdr:rowOff>
    </xdr:from>
    <xdr:to>
      <xdr:col>5</xdr:col>
      <xdr:colOff>34925</xdr:colOff>
      <xdr:row>36</xdr:row>
      <xdr:rowOff>78359</xdr:rowOff>
    </xdr:to>
    <xdr:sp macro="" textlink="">
      <xdr:nvSpPr>
        <xdr:cNvPr id="113" name="フローチャート : 判断 112"/>
        <xdr:cNvSpPr/>
      </xdr:nvSpPr>
      <xdr:spPr bwMode="auto">
        <a:xfrm>
          <a:off x="5600700" y="69300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22301</xdr:rowOff>
    </xdr:from>
    <xdr:to>
      <xdr:col>4</xdr:col>
      <xdr:colOff>469900</xdr:colOff>
      <xdr:row>35</xdr:row>
      <xdr:rowOff>100417</xdr:rowOff>
    </xdr:to>
    <xdr:cxnSp macro="">
      <xdr:nvCxnSpPr>
        <xdr:cNvPr id="114" name="直線コネクタ 113"/>
        <xdr:cNvCxnSpPr/>
      </xdr:nvCxnSpPr>
      <xdr:spPr bwMode="auto">
        <a:xfrm>
          <a:off x="4305300" y="6632651"/>
          <a:ext cx="698500" cy="781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261921</xdr:rowOff>
    </xdr:from>
    <xdr:to>
      <xdr:col>4</xdr:col>
      <xdr:colOff>520700</xdr:colOff>
      <xdr:row>36</xdr:row>
      <xdr:rowOff>20621</xdr:rowOff>
    </xdr:to>
    <xdr:sp macro="" textlink="">
      <xdr:nvSpPr>
        <xdr:cNvPr id="115" name="フローチャート : 判断 114"/>
        <xdr:cNvSpPr/>
      </xdr:nvSpPr>
      <xdr:spPr bwMode="auto">
        <a:xfrm>
          <a:off x="4953000" y="68722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5398</xdr:rowOff>
    </xdr:from>
    <xdr:ext cx="736600" cy="259045"/>
    <xdr:sp macro="" textlink="">
      <xdr:nvSpPr>
        <xdr:cNvPr id="116" name="テキスト ボックス 115"/>
        <xdr:cNvSpPr txBox="1"/>
      </xdr:nvSpPr>
      <xdr:spPr>
        <a:xfrm>
          <a:off x="4622800" y="69586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11,063</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291821</xdr:rowOff>
    </xdr:from>
    <xdr:to>
      <xdr:col>3</xdr:col>
      <xdr:colOff>904875</xdr:colOff>
      <xdr:row>35</xdr:row>
      <xdr:rowOff>22301</xdr:rowOff>
    </xdr:to>
    <xdr:cxnSp macro="">
      <xdr:nvCxnSpPr>
        <xdr:cNvPr id="117" name="直線コネクタ 116"/>
        <xdr:cNvCxnSpPr/>
      </xdr:nvCxnSpPr>
      <xdr:spPr bwMode="auto">
        <a:xfrm>
          <a:off x="3606800" y="6559271"/>
          <a:ext cx="698500" cy="733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225345</xdr:rowOff>
    </xdr:from>
    <xdr:to>
      <xdr:col>3</xdr:col>
      <xdr:colOff>955675</xdr:colOff>
      <xdr:row>35</xdr:row>
      <xdr:rowOff>326945</xdr:rowOff>
    </xdr:to>
    <xdr:sp macro="" textlink="">
      <xdr:nvSpPr>
        <xdr:cNvPr id="118" name="フローチャート : 判断 117"/>
        <xdr:cNvSpPr/>
      </xdr:nvSpPr>
      <xdr:spPr bwMode="auto">
        <a:xfrm>
          <a:off x="4254500" y="68356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311722</xdr:rowOff>
    </xdr:from>
    <xdr:ext cx="762000" cy="259045"/>
    <xdr:sp macro="" textlink="">
      <xdr:nvSpPr>
        <xdr:cNvPr id="119" name="テキスト ボックス 118"/>
        <xdr:cNvSpPr txBox="1"/>
      </xdr:nvSpPr>
      <xdr:spPr>
        <a:xfrm>
          <a:off x="3924300" y="6922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12,183</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225527</xdr:rowOff>
    </xdr:from>
    <xdr:to>
      <xdr:col>3</xdr:col>
      <xdr:colOff>206375</xdr:colOff>
      <xdr:row>34</xdr:row>
      <xdr:rowOff>291821</xdr:rowOff>
    </xdr:to>
    <xdr:cxnSp macro="">
      <xdr:nvCxnSpPr>
        <xdr:cNvPr id="120" name="直線コネクタ 119"/>
        <xdr:cNvCxnSpPr/>
      </xdr:nvCxnSpPr>
      <xdr:spPr bwMode="auto">
        <a:xfrm>
          <a:off x="2908300" y="6492977"/>
          <a:ext cx="698500" cy="662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294677</xdr:rowOff>
    </xdr:from>
    <xdr:to>
      <xdr:col>3</xdr:col>
      <xdr:colOff>257175</xdr:colOff>
      <xdr:row>35</xdr:row>
      <xdr:rowOff>53377</xdr:rowOff>
    </xdr:to>
    <xdr:sp macro="" textlink="">
      <xdr:nvSpPr>
        <xdr:cNvPr id="121" name="フローチャート : 判断 120"/>
        <xdr:cNvSpPr/>
      </xdr:nvSpPr>
      <xdr:spPr bwMode="auto">
        <a:xfrm>
          <a:off x="3556000" y="65621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38154</xdr:rowOff>
    </xdr:from>
    <xdr:ext cx="762000" cy="259045"/>
    <xdr:sp macro="" textlink="">
      <xdr:nvSpPr>
        <xdr:cNvPr id="122" name="テキスト ボックス 121"/>
        <xdr:cNvSpPr txBox="1"/>
      </xdr:nvSpPr>
      <xdr:spPr>
        <a:xfrm>
          <a:off x="3225800" y="6648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20,560</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265971</xdr:rowOff>
    </xdr:from>
    <xdr:to>
      <xdr:col>2</xdr:col>
      <xdr:colOff>692150</xdr:colOff>
      <xdr:row>35</xdr:row>
      <xdr:rowOff>24671</xdr:rowOff>
    </xdr:to>
    <xdr:sp macro="" textlink="">
      <xdr:nvSpPr>
        <xdr:cNvPr id="123" name="フローチャート : 判断 122"/>
        <xdr:cNvSpPr/>
      </xdr:nvSpPr>
      <xdr:spPr bwMode="auto">
        <a:xfrm>
          <a:off x="2857500" y="6533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9448</xdr:rowOff>
    </xdr:from>
    <xdr:ext cx="762000" cy="259045"/>
    <xdr:sp macro="" textlink="">
      <xdr:nvSpPr>
        <xdr:cNvPr id="124" name="テキスト ボックス 123"/>
        <xdr:cNvSpPr txBox="1"/>
      </xdr:nvSpPr>
      <xdr:spPr>
        <a:xfrm>
          <a:off x="2527300" y="6619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21,439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85997</xdr:rowOff>
    </xdr:from>
    <xdr:to>
      <xdr:col>5</xdr:col>
      <xdr:colOff>34925</xdr:colOff>
      <xdr:row>35</xdr:row>
      <xdr:rowOff>187597</xdr:rowOff>
    </xdr:to>
    <xdr:sp macro="" textlink="">
      <xdr:nvSpPr>
        <xdr:cNvPr id="130" name="円/楕円 129"/>
        <xdr:cNvSpPr/>
      </xdr:nvSpPr>
      <xdr:spPr bwMode="auto">
        <a:xfrm>
          <a:off x="5600700" y="66963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273974</xdr:rowOff>
    </xdr:from>
    <xdr:ext cx="762000" cy="259045"/>
    <xdr:sp macro="" textlink="">
      <xdr:nvSpPr>
        <xdr:cNvPr id="131" name="人口1人当たり決算額の推移該当値テキスト445"/>
        <xdr:cNvSpPr txBox="1"/>
      </xdr:nvSpPr>
      <xdr:spPr>
        <a:xfrm>
          <a:off x="5740400" y="6541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16,450</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49617</xdr:rowOff>
    </xdr:from>
    <xdr:to>
      <xdr:col>4</xdr:col>
      <xdr:colOff>520700</xdr:colOff>
      <xdr:row>35</xdr:row>
      <xdr:rowOff>151217</xdr:rowOff>
    </xdr:to>
    <xdr:sp macro="" textlink="">
      <xdr:nvSpPr>
        <xdr:cNvPr id="132" name="円/楕円 131"/>
        <xdr:cNvSpPr/>
      </xdr:nvSpPr>
      <xdr:spPr bwMode="auto">
        <a:xfrm>
          <a:off x="4953000" y="66599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161394</xdr:rowOff>
    </xdr:from>
    <xdr:ext cx="736600" cy="259045"/>
    <xdr:sp macro="" textlink="">
      <xdr:nvSpPr>
        <xdr:cNvPr id="133" name="テキスト ボックス 132"/>
        <xdr:cNvSpPr txBox="1"/>
      </xdr:nvSpPr>
      <xdr:spPr>
        <a:xfrm>
          <a:off x="4622800" y="64288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17,564</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314401</xdr:rowOff>
    </xdr:from>
    <xdr:to>
      <xdr:col>3</xdr:col>
      <xdr:colOff>955675</xdr:colOff>
      <xdr:row>35</xdr:row>
      <xdr:rowOff>73101</xdr:rowOff>
    </xdr:to>
    <xdr:sp macro="" textlink="">
      <xdr:nvSpPr>
        <xdr:cNvPr id="134" name="円/楕円 133"/>
        <xdr:cNvSpPr/>
      </xdr:nvSpPr>
      <xdr:spPr bwMode="auto">
        <a:xfrm>
          <a:off x="4254500" y="65818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83278</xdr:rowOff>
    </xdr:from>
    <xdr:ext cx="762000" cy="259045"/>
    <xdr:sp macro="" textlink="">
      <xdr:nvSpPr>
        <xdr:cNvPr id="135" name="テキスト ボックス 134"/>
        <xdr:cNvSpPr txBox="1"/>
      </xdr:nvSpPr>
      <xdr:spPr>
        <a:xfrm>
          <a:off x="3924300" y="6350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19,956</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241021</xdr:rowOff>
    </xdr:from>
    <xdr:to>
      <xdr:col>3</xdr:col>
      <xdr:colOff>257175</xdr:colOff>
      <xdr:row>34</xdr:row>
      <xdr:rowOff>342621</xdr:rowOff>
    </xdr:to>
    <xdr:sp macro="" textlink="">
      <xdr:nvSpPr>
        <xdr:cNvPr id="136" name="円/楕円 135"/>
        <xdr:cNvSpPr/>
      </xdr:nvSpPr>
      <xdr:spPr bwMode="auto">
        <a:xfrm>
          <a:off x="3556000" y="65084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9898</xdr:rowOff>
    </xdr:from>
    <xdr:ext cx="762000" cy="259045"/>
    <xdr:sp macro="" textlink="">
      <xdr:nvSpPr>
        <xdr:cNvPr id="137" name="テキスト ボックス 136"/>
        <xdr:cNvSpPr txBox="1"/>
      </xdr:nvSpPr>
      <xdr:spPr>
        <a:xfrm>
          <a:off x="3225800" y="6277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22,203</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174727</xdr:rowOff>
    </xdr:from>
    <xdr:to>
      <xdr:col>2</xdr:col>
      <xdr:colOff>692150</xdr:colOff>
      <xdr:row>34</xdr:row>
      <xdr:rowOff>276327</xdr:rowOff>
    </xdr:to>
    <xdr:sp macro="" textlink="">
      <xdr:nvSpPr>
        <xdr:cNvPr id="138" name="円/楕円 137"/>
        <xdr:cNvSpPr/>
      </xdr:nvSpPr>
      <xdr:spPr bwMode="auto">
        <a:xfrm>
          <a:off x="2857500" y="64421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286504</xdr:rowOff>
    </xdr:from>
    <xdr:ext cx="762000" cy="259045"/>
    <xdr:sp macro="" textlink="">
      <xdr:nvSpPr>
        <xdr:cNvPr id="139" name="テキスト ボックス 138"/>
        <xdr:cNvSpPr txBox="1"/>
      </xdr:nvSpPr>
      <xdr:spPr>
        <a:xfrm>
          <a:off x="2527300" y="6211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24,233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三重県津市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財政調整基金については、毎年着実に積み上げてきていることから、平成２５年度末残高においては標準財政規模比で</a:t>
          </a:r>
          <a:r>
            <a:rPr kumimoji="1" lang="en-US" altLang="ja-JP" sz="1400">
              <a:latin typeface="ＭＳ ゴシック" pitchFamily="49" charset="-128"/>
              <a:ea typeface="ＭＳ ゴシック" pitchFamily="49" charset="-128"/>
            </a:rPr>
            <a:t>28</a:t>
          </a:r>
          <a:r>
            <a:rPr kumimoji="1" lang="ja-JP" altLang="en-US" sz="1400">
              <a:latin typeface="ＭＳ ゴシック" pitchFamily="49" charset="-128"/>
              <a:ea typeface="ＭＳ ゴシック" pitchFamily="49" charset="-128"/>
            </a:rPr>
            <a:t>％を超える高水準を確保しています。実質収支は安定して黒字を確保してきており、今後も黒字を確保しつつ財政調整基金の水準を維持できるよう努めます。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三重県津市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平成２５年度の津市の一般会計と特別会計で赤字となった会計はなく、近年の状況からも市全体として安定して黒字を計上しています。</a:t>
          </a:r>
        </a:p>
        <a:p>
          <a:r>
            <a:rPr kumimoji="1" lang="ja-JP" altLang="en-US" sz="1400">
              <a:latin typeface="ＭＳ ゴシック" pitchFamily="49" charset="-128"/>
              <a:ea typeface="ＭＳ ゴシック" pitchFamily="49" charset="-128"/>
            </a:rPr>
            <a:t>　黒字となる主な要因については、水道事業会計において将来の更新投資に備えた現預金水準が高いこと（貸借対照表上約５９億円）、一般会計等の実質収支額と公営企業会計における資本剰余額の合計は総額９３億円となったためです。</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三重県津市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合併以後新規発行抑制に取り組んだことなどによる公債費の減少が平成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年度についても数値となって表れているほか、臨時財政対策債や合併特例債などにより、交付税算入額が増加しています。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三重県津市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合併以後一貫して減少していた地方債残高が増加</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約</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億円</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に転じた他、下水道事業等への公営企業債等繰入見込額が増加</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約</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億円</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していますが、職員数の削減による退職手当負担見込額が減少（約</a:t>
          </a:r>
          <a:r>
            <a:rPr kumimoji="1" lang="en-US" altLang="ja-JP" sz="1400">
              <a:latin typeface="ＭＳ ゴシック" pitchFamily="49" charset="-128"/>
              <a:ea typeface="ＭＳ ゴシック" pitchFamily="49" charset="-128"/>
            </a:rPr>
            <a:t>13</a:t>
          </a:r>
          <a:r>
            <a:rPr kumimoji="1" lang="ja-JP" altLang="en-US" sz="1400">
              <a:latin typeface="ＭＳ ゴシック" pitchFamily="49" charset="-128"/>
              <a:ea typeface="ＭＳ ゴシック" pitchFamily="49" charset="-128"/>
            </a:rPr>
            <a:t>億円）しています。</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充当可能財源については着実な財政運営の結果、財政調整基金残高の増加や、臨時財政対策債や合併特例債の発行残高の増加に伴い基準財政需要額算入見込額が増加した一方、評価替えなどによる都市計画税収の減少により充当可能特定歳入は減少し、総じて前年比０．４％減の５１．８％となりまし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107700386</v>
      </c>
      <c r="BO4" s="349"/>
      <c r="BP4" s="349"/>
      <c r="BQ4" s="349"/>
      <c r="BR4" s="349"/>
      <c r="BS4" s="349"/>
      <c r="BT4" s="349"/>
      <c r="BU4" s="350"/>
      <c r="BV4" s="348">
        <v>102193071</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2.8</v>
      </c>
      <c r="CU4" s="355"/>
      <c r="CV4" s="355"/>
      <c r="CW4" s="355"/>
      <c r="CX4" s="355"/>
      <c r="CY4" s="355"/>
      <c r="CZ4" s="355"/>
      <c r="DA4" s="356"/>
      <c r="DB4" s="354">
        <v>2.2999999999999998</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105294532</v>
      </c>
      <c r="BO5" s="386"/>
      <c r="BP5" s="386"/>
      <c r="BQ5" s="386"/>
      <c r="BR5" s="386"/>
      <c r="BS5" s="386"/>
      <c r="BT5" s="386"/>
      <c r="BU5" s="387"/>
      <c r="BV5" s="385">
        <v>100133011</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90.7</v>
      </c>
      <c r="CU5" s="383"/>
      <c r="CV5" s="383"/>
      <c r="CW5" s="383"/>
      <c r="CX5" s="383"/>
      <c r="CY5" s="383"/>
      <c r="CZ5" s="383"/>
      <c r="DA5" s="384"/>
      <c r="DB5" s="382">
        <v>92.7</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2405854</v>
      </c>
      <c r="BO6" s="386"/>
      <c r="BP6" s="386"/>
      <c r="BQ6" s="386"/>
      <c r="BR6" s="386"/>
      <c r="BS6" s="386"/>
      <c r="BT6" s="386"/>
      <c r="BU6" s="387"/>
      <c r="BV6" s="385">
        <v>2060060</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98.6</v>
      </c>
      <c r="CU6" s="423"/>
      <c r="CV6" s="423"/>
      <c r="CW6" s="423"/>
      <c r="CX6" s="423"/>
      <c r="CY6" s="423"/>
      <c r="CZ6" s="423"/>
      <c r="DA6" s="424"/>
      <c r="DB6" s="422">
        <v>100.4</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547750</v>
      </c>
      <c r="BO7" s="386"/>
      <c r="BP7" s="386"/>
      <c r="BQ7" s="386"/>
      <c r="BR7" s="386"/>
      <c r="BS7" s="386"/>
      <c r="BT7" s="386"/>
      <c r="BU7" s="387"/>
      <c r="BV7" s="385">
        <v>511589</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67006267</v>
      </c>
      <c r="CU7" s="386"/>
      <c r="CV7" s="386"/>
      <c r="CW7" s="386"/>
      <c r="CX7" s="386"/>
      <c r="CY7" s="386"/>
      <c r="CZ7" s="386"/>
      <c r="DA7" s="387"/>
      <c r="DB7" s="385">
        <v>66487128</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1858104</v>
      </c>
      <c r="BO8" s="386"/>
      <c r="BP8" s="386"/>
      <c r="BQ8" s="386"/>
      <c r="BR8" s="386"/>
      <c r="BS8" s="386"/>
      <c r="BT8" s="386"/>
      <c r="BU8" s="387"/>
      <c r="BV8" s="385">
        <v>1548471</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0.75</v>
      </c>
      <c r="CU8" s="426"/>
      <c r="CV8" s="426"/>
      <c r="CW8" s="426"/>
      <c r="CX8" s="426"/>
      <c r="CY8" s="426"/>
      <c r="CZ8" s="426"/>
      <c r="DA8" s="427"/>
      <c r="DB8" s="425">
        <v>0.74</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285746</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309633</v>
      </c>
      <c r="BO9" s="386"/>
      <c r="BP9" s="386"/>
      <c r="BQ9" s="386"/>
      <c r="BR9" s="386"/>
      <c r="BS9" s="386"/>
      <c r="BT9" s="386"/>
      <c r="BU9" s="387"/>
      <c r="BV9" s="385">
        <v>-1663678</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14.7</v>
      </c>
      <c r="CU9" s="383"/>
      <c r="CV9" s="383"/>
      <c r="CW9" s="383"/>
      <c r="CX9" s="383"/>
      <c r="CY9" s="383"/>
      <c r="CZ9" s="383"/>
      <c r="DA9" s="384"/>
      <c r="DB9" s="382">
        <v>14.9</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103</v>
      </c>
      <c r="M10" s="415"/>
      <c r="N10" s="415"/>
      <c r="O10" s="415"/>
      <c r="P10" s="415"/>
      <c r="Q10" s="416"/>
      <c r="R10" s="436">
        <v>288538</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786168</v>
      </c>
      <c r="BO10" s="386"/>
      <c r="BP10" s="386"/>
      <c r="BQ10" s="386"/>
      <c r="BR10" s="386"/>
      <c r="BS10" s="386"/>
      <c r="BT10" s="386"/>
      <c r="BU10" s="387"/>
      <c r="BV10" s="385">
        <v>1635582</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111</v>
      </c>
      <c r="AV11" s="418"/>
      <c r="AW11" s="418"/>
      <c r="AX11" s="418"/>
      <c r="AY11" s="419" t="s">
        <v>112</v>
      </c>
      <c r="AZ11" s="420"/>
      <c r="BA11" s="420"/>
      <c r="BB11" s="420"/>
      <c r="BC11" s="420"/>
      <c r="BD11" s="420"/>
      <c r="BE11" s="420"/>
      <c r="BF11" s="420"/>
      <c r="BG11" s="420"/>
      <c r="BH11" s="420"/>
      <c r="BI11" s="420"/>
      <c r="BJ11" s="420"/>
      <c r="BK11" s="420"/>
      <c r="BL11" s="420"/>
      <c r="BM11" s="421"/>
      <c r="BN11" s="385">
        <v>287002</v>
      </c>
      <c r="BO11" s="386"/>
      <c r="BP11" s="386"/>
      <c r="BQ11" s="386"/>
      <c r="BR11" s="386"/>
      <c r="BS11" s="386"/>
      <c r="BT11" s="386"/>
      <c r="BU11" s="387"/>
      <c r="BV11" s="385">
        <v>3866</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114</v>
      </c>
      <c r="CU11" s="426"/>
      <c r="CV11" s="426"/>
      <c r="CW11" s="426"/>
      <c r="CX11" s="426"/>
      <c r="CY11" s="426"/>
      <c r="CZ11" s="426"/>
      <c r="DA11" s="427"/>
      <c r="DB11" s="425" t="s">
        <v>114</v>
      </c>
      <c r="DC11" s="426"/>
      <c r="DD11" s="426"/>
      <c r="DE11" s="426"/>
      <c r="DF11" s="426"/>
      <c r="DG11" s="426"/>
      <c r="DH11" s="426"/>
      <c r="DI11" s="427"/>
      <c r="DJ11" s="137"/>
      <c r="DK11" s="137"/>
      <c r="DL11" s="137"/>
      <c r="DM11" s="137"/>
      <c r="DN11" s="137"/>
      <c r="DO11" s="137"/>
    </row>
    <row r="12" spans="1:119" ht="18.75" customHeight="1">
      <c r="A12" s="138"/>
      <c r="B12" s="445" t="s">
        <v>115</v>
      </c>
      <c r="C12" s="446"/>
      <c r="D12" s="446"/>
      <c r="E12" s="446"/>
      <c r="F12" s="446"/>
      <c r="G12" s="446"/>
      <c r="H12" s="446"/>
      <c r="I12" s="446"/>
      <c r="J12" s="446"/>
      <c r="K12" s="447"/>
      <c r="L12" s="454" t="s">
        <v>116</v>
      </c>
      <c r="M12" s="455"/>
      <c r="N12" s="455"/>
      <c r="O12" s="455"/>
      <c r="P12" s="455"/>
      <c r="Q12" s="456"/>
      <c r="R12" s="457">
        <v>285654</v>
      </c>
      <c r="S12" s="458"/>
      <c r="T12" s="458"/>
      <c r="U12" s="458"/>
      <c r="V12" s="459"/>
      <c r="W12" s="460" t="s">
        <v>1</v>
      </c>
      <c r="X12" s="418"/>
      <c r="Y12" s="418"/>
      <c r="Z12" s="418"/>
      <c r="AA12" s="418"/>
      <c r="AB12" s="461"/>
      <c r="AC12" s="417" t="s">
        <v>117</v>
      </c>
      <c r="AD12" s="418"/>
      <c r="AE12" s="418"/>
      <c r="AF12" s="418"/>
      <c r="AG12" s="461"/>
      <c r="AH12" s="417" t="s">
        <v>118</v>
      </c>
      <c r="AI12" s="418"/>
      <c r="AJ12" s="418"/>
      <c r="AK12" s="418"/>
      <c r="AL12" s="462"/>
      <c r="AM12" s="414" t="s">
        <v>119</v>
      </c>
      <c r="AN12" s="415"/>
      <c r="AO12" s="415"/>
      <c r="AP12" s="415"/>
      <c r="AQ12" s="415"/>
      <c r="AR12" s="415"/>
      <c r="AS12" s="415"/>
      <c r="AT12" s="416"/>
      <c r="AU12" s="417" t="s">
        <v>120</v>
      </c>
      <c r="AV12" s="418"/>
      <c r="AW12" s="418"/>
      <c r="AX12" s="418"/>
      <c r="AY12" s="419" t="s">
        <v>121</v>
      </c>
      <c r="AZ12" s="420"/>
      <c r="BA12" s="420"/>
      <c r="BB12" s="420"/>
      <c r="BC12" s="420"/>
      <c r="BD12" s="420"/>
      <c r="BE12" s="420"/>
      <c r="BF12" s="420"/>
      <c r="BG12" s="420"/>
      <c r="BH12" s="420"/>
      <c r="BI12" s="420"/>
      <c r="BJ12" s="420"/>
      <c r="BK12" s="420"/>
      <c r="BL12" s="420"/>
      <c r="BM12" s="421"/>
      <c r="BN12" s="385">
        <v>3751</v>
      </c>
      <c r="BO12" s="386"/>
      <c r="BP12" s="386"/>
      <c r="BQ12" s="386"/>
      <c r="BR12" s="386"/>
      <c r="BS12" s="386"/>
      <c r="BT12" s="386"/>
      <c r="BU12" s="387"/>
      <c r="BV12" s="385">
        <v>29611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123</v>
      </c>
      <c r="CU12" s="426"/>
      <c r="CV12" s="426"/>
      <c r="CW12" s="426"/>
      <c r="CX12" s="426"/>
      <c r="CY12" s="426"/>
      <c r="CZ12" s="426"/>
      <c r="DA12" s="427"/>
      <c r="DB12" s="425" t="s">
        <v>123</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124</v>
      </c>
      <c r="N13" s="474"/>
      <c r="O13" s="474"/>
      <c r="P13" s="474"/>
      <c r="Q13" s="475"/>
      <c r="R13" s="466">
        <v>278490</v>
      </c>
      <c r="S13" s="467"/>
      <c r="T13" s="467"/>
      <c r="U13" s="467"/>
      <c r="V13" s="468"/>
      <c r="W13" s="401" t="s">
        <v>125</v>
      </c>
      <c r="X13" s="402"/>
      <c r="Y13" s="402"/>
      <c r="Z13" s="402"/>
      <c r="AA13" s="402"/>
      <c r="AB13" s="392"/>
      <c r="AC13" s="436">
        <v>3793</v>
      </c>
      <c r="AD13" s="437"/>
      <c r="AE13" s="437"/>
      <c r="AF13" s="437"/>
      <c r="AG13" s="476"/>
      <c r="AH13" s="436">
        <v>5535</v>
      </c>
      <c r="AI13" s="437"/>
      <c r="AJ13" s="437"/>
      <c r="AK13" s="437"/>
      <c r="AL13" s="438"/>
      <c r="AM13" s="414" t="s">
        <v>126</v>
      </c>
      <c r="AN13" s="415"/>
      <c r="AO13" s="415"/>
      <c r="AP13" s="415"/>
      <c r="AQ13" s="415"/>
      <c r="AR13" s="415"/>
      <c r="AS13" s="415"/>
      <c r="AT13" s="416"/>
      <c r="AU13" s="417" t="s">
        <v>127</v>
      </c>
      <c r="AV13" s="418"/>
      <c r="AW13" s="418"/>
      <c r="AX13" s="418"/>
      <c r="AY13" s="419" t="s">
        <v>128</v>
      </c>
      <c r="AZ13" s="420"/>
      <c r="BA13" s="420"/>
      <c r="BB13" s="420"/>
      <c r="BC13" s="420"/>
      <c r="BD13" s="420"/>
      <c r="BE13" s="420"/>
      <c r="BF13" s="420"/>
      <c r="BG13" s="420"/>
      <c r="BH13" s="420"/>
      <c r="BI13" s="420"/>
      <c r="BJ13" s="420"/>
      <c r="BK13" s="420"/>
      <c r="BL13" s="420"/>
      <c r="BM13" s="421"/>
      <c r="BN13" s="385">
        <v>1379052</v>
      </c>
      <c r="BO13" s="386"/>
      <c r="BP13" s="386"/>
      <c r="BQ13" s="386"/>
      <c r="BR13" s="386"/>
      <c r="BS13" s="386"/>
      <c r="BT13" s="386"/>
      <c r="BU13" s="387"/>
      <c r="BV13" s="385">
        <v>-53841</v>
      </c>
      <c r="BW13" s="386"/>
      <c r="BX13" s="386"/>
      <c r="BY13" s="386"/>
      <c r="BZ13" s="386"/>
      <c r="CA13" s="386"/>
      <c r="CB13" s="386"/>
      <c r="CC13" s="387"/>
      <c r="CD13" s="388" t="s">
        <v>129</v>
      </c>
      <c r="CE13" s="389"/>
      <c r="CF13" s="389"/>
      <c r="CG13" s="389"/>
      <c r="CH13" s="389"/>
      <c r="CI13" s="389"/>
      <c r="CJ13" s="389"/>
      <c r="CK13" s="389"/>
      <c r="CL13" s="389"/>
      <c r="CM13" s="389"/>
      <c r="CN13" s="389"/>
      <c r="CO13" s="389"/>
      <c r="CP13" s="389"/>
      <c r="CQ13" s="389"/>
      <c r="CR13" s="389"/>
      <c r="CS13" s="390"/>
      <c r="CT13" s="382">
        <v>8.9</v>
      </c>
      <c r="CU13" s="383"/>
      <c r="CV13" s="383"/>
      <c r="CW13" s="383"/>
      <c r="CX13" s="383"/>
      <c r="CY13" s="383"/>
      <c r="CZ13" s="383"/>
      <c r="DA13" s="384"/>
      <c r="DB13" s="382">
        <v>9.8000000000000007</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130</v>
      </c>
      <c r="M14" s="464"/>
      <c r="N14" s="464"/>
      <c r="O14" s="464"/>
      <c r="P14" s="464"/>
      <c r="Q14" s="465"/>
      <c r="R14" s="466">
        <v>285614</v>
      </c>
      <c r="S14" s="467"/>
      <c r="T14" s="467"/>
      <c r="U14" s="467"/>
      <c r="V14" s="468"/>
      <c r="W14" s="375"/>
      <c r="X14" s="376"/>
      <c r="Y14" s="376"/>
      <c r="Z14" s="376"/>
      <c r="AA14" s="376"/>
      <c r="AB14" s="365"/>
      <c r="AC14" s="469">
        <v>3</v>
      </c>
      <c r="AD14" s="470"/>
      <c r="AE14" s="470"/>
      <c r="AF14" s="470"/>
      <c r="AG14" s="471"/>
      <c r="AH14" s="469">
        <v>4</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131</v>
      </c>
      <c r="CE14" s="478"/>
      <c r="CF14" s="478"/>
      <c r="CG14" s="478"/>
      <c r="CH14" s="478"/>
      <c r="CI14" s="478"/>
      <c r="CJ14" s="478"/>
      <c r="CK14" s="478"/>
      <c r="CL14" s="478"/>
      <c r="CM14" s="478"/>
      <c r="CN14" s="478"/>
      <c r="CO14" s="478"/>
      <c r="CP14" s="478"/>
      <c r="CQ14" s="478"/>
      <c r="CR14" s="478"/>
      <c r="CS14" s="479"/>
      <c r="CT14" s="480">
        <v>51.8</v>
      </c>
      <c r="CU14" s="481"/>
      <c r="CV14" s="481"/>
      <c r="CW14" s="481"/>
      <c r="CX14" s="481"/>
      <c r="CY14" s="481"/>
      <c r="CZ14" s="481"/>
      <c r="DA14" s="482"/>
      <c r="DB14" s="480">
        <v>52.2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124</v>
      </c>
      <c r="N15" s="474"/>
      <c r="O15" s="474"/>
      <c r="P15" s="474"/>
      <c r="Q15" s="475"/>
      <c r="R15" s="466">
        <v>278579</v>
      </c>
      <c r="S15" s="467"/>
      <c r="T15" s="467"/>
      <c r="U15" s="467"/>
      <c r="V15" s="468"/>
      <c r="W15" s="401" t="s">
        <v>132</v>
      </c>
      <c r="X15" s="402"/>
      <c r="Y15" s="402"/>
      <c r="Z15" s="402"/>
      <c r="AA15" s="402"/>
      <c r="AB15" s="392"/>
      <c r="AC15" s="436">
        <v>34770</v>
      </c>
      <c r="AD15" s="437"/>
      <c r="AE15" s="437"/>
      <c r="AF15" s="437"/>
      <c r="AG15" s="476"/>
      <c r="AH15" s="436">
        <v>39099</v>
      </c>
      <c r="AI15" s="437"/>
      <c r="AJ15" s="437"/>
      <c r="AK15" s="437"/>
      <c r="AL15" s="438"/>
      <c r="AM15" s="414"/>
      <c r="AN15" s="415"/>
      <c r="AO15" s="415"/>
      <c r="AP15" s="415"/>
      <c r="AQ15" s="415"/>
      <c r="AR15" s="415"/>
      <c r="AS15" s="415"/>
      <c r="AT15" s="416"/>
      <c r="AU15" s="417"/>
      <c r="AV15" s="418"/>
      <c r="AW15" s="418"/>
      <c r="AX15" s="418"/>
      <c r="AY15" s="345" t="s">
        <v>133</v>
      </c>
      <c r="AZ15" s="346"/>
      <c r="BA15" s="346"/>
      <c r="BB15" s="346"/>
      <c r="BC15" s="346"/>
      <c r="BD15" s="346"/>
      <c r="BE15" s="346"/>
      <c r="BF15" s="346"/>
      <c r="BG15" s="346"/>
      <c r="BH15" s="346"/>
      <c r="BI15" s="346"/>
      <c r="BJ15" s="346"/>
      <c r="BK15" s="346"/>
      <c r="BL15" s="346"/>
      <c r="BM15" s="347"/>
      <c r="BN15" s="348">
        <v>33569735</v>
      </c>
      <c r="BO15" s="349"/>
      <c r="BP15" s="349"/>
      <c r="BQ15" s="349"/>
      <c r="BR15" s="349"/>
      <c r="BS15" s="349"/>
      <c r="BT15" s="349"/>
      <c r="BU15" s="350"/>
      <c r="BV15" s="348">
        <v>33350547</v>
      </c>
      <c r="BW15" s="349"/>
      <c r="BX15" s="349"/>
      <c r="BY15" s="349"/>
      <c r="BZ15" s="349"/>
      <c r="CA15" s="349"/>
      <c r="CB15" s="349"/>
      <c r="CC15" s="350"/>
      <c r="CD15" s="483" t="s">
        <v>134</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135</v>
      </c>
      <c r="M16" s="494"/>
      <c r="N16" s="494"/>
      <c r="O16" s="494"/>
      <c r="P16" s="494"/>
      <c r="Q16" s="495"/>
      <c r="R16" s="486" t="s">
        <v>136</v>
      </c>
      <c r="S16" s="487"/>
      <c r="T16" s="487"/>
      <c r="U16" s="487"/>
      <c r="V16" s="488"/>
      <c r="W16" s="375"/>
      <c r="X16" s="376"/>
      <c r="Y16" s="376"/>
      <c r="Z16" s="376"/>
      <c r="AA16" s="376"/>
      <c r="AB16" s="365"/>
      <c r="AC16" s="469">
        <v>27.3</v>
      </c>
      <c r="AD16" s="470"/>
      <c r="AE16" s="470"/>
      <c r="AF16" s="470"/>
      <c r="AG16" s="471"/>
      <c r="AH16" s="469">
        <v>28.1</v>
      </c>
      <c r="AI16" s="470"/>
      <c r="AJ16" s="470"/>
      <c r="AK16" s="470"/>
      <c r="AL16" s="472"/>
      <c r="AM16" s="414"/>
      <c r="AN16" s="415"/>
      <c r="AO16" s="415"/>
      <c r="AP16" s="415"/>
      <c r="AQ16" s="415"/>
      <c r="AR16" s="415"/>
      <c r="AS16" s="415"/>
      <c r="AT16" s="416"/>
      <c r="AU16" s="417"/>
      <c r="AV16" s="418"/>
      <c r="AW16" s="418"/>
      <c r="AX16" s="418"/>
      <c r="AY16" s="419" t="s">
        <v>137</v>
      </c>
      <c r="AZ16" s="420"/>
      <c r="BA16" s="420"/>
      <c r="BB16" s="420"/>
      <c r="BC16" s="420"/>
      <c r="BD16" s="420"/>
      <c r="BE16" s="420"/>
      <c r="BF16" s="420"/>
      <c r="BG16" s="420"/>
      <c r="BH16" s="420"/>
      <c r="BI16" s="420"/>
      <c r="BJ16" s="420"/>
      <c r="BK16" s="420"/>
      <c r="BL16" s="420"/>
      <c r="BM16" s="421"/>
      <c r="BN16" s="385">
        <v>44412097</v>
      </c>
      <c r="BO16" s="386"/>
      <c r="BP16" s="386"/>
      <c r="BQ16" s="386"/>
      <c r="BR16" s="386"/>
      <c r="BS16" s="386"/>
      <c r="BT16" s="386"/>
      <c r="BU16" s="387"/>
      <c r="BV16" s="385">
        <v>44434097</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138</v>
      </c>
      <c r="N17" s="490"/>
      <c r="O17" s="490"/>
      <c r="P17" s="490"/>
      <c r="Q17" s="491"/>
      <c r="R17" s="486" t="s">
        <v>139</v>
      </c>
      <c r="S17" s="487"/>
      <c r="T17" s="487"/>
      <c r="U17" s="487"/>
      <c r="V17" s="488"/>
      <c r="W17" s="401" t="s">
        <v>140</v>
      </c>
      <c r="X17" s="402"/>
      <c r="Y17" s="402"/>
      <c r="Z17" s="402"/>
      <c r="AA17" s="402"/>
      <c r="AB17" s="392"/>
      <c r="AC17" s="436">
        <v>88994</v>
      </c>
      <c r="AD17" s="437"/>
      <c r="AE17" s="437"/>
      <c r="AF17" s="437"/>
      <c r="AG17" s="476"/>
      <c r="AH17" s="436">
        <v>92073</v>
      </c>
      <c r="AI17" s="437"/>
      <c r="AJ17" s="437"/>
      <c r="AK17" s="437"/>
      <c r="AL17" s="438"/>
      <c r="AM17" s="414"/>
      <c r="AN17" s="415"/>
      <c r="AO17" s="415"/>
      <c r="AP17" s="415"/>
      <c r="AQ17" s="415"/>
      <c r="AR17" s="415"/>
      <c r="AS17" s="415"/>
      <c r="AT17" s="416"/>
      <c r="AU17" s="417"/>
      <c r="AV17" s="418"/>
      <c r="AW17" s="418"/>
      <c r="AX17" s="418"/>
      <c r="AY17" s="419" t="s">
        <v>141</v>
      </c>
      <c r="AZ17" s="420"/>
      <c r="BA17" s="420"/>
      <c r="BB17" s="420"/>
      <c r="BC17" s="420"/>
      <c r="BD17" s="420"/>
      <c r="BE17" s="420"/>
      <c r="BF17" s="420"/>
      <c r="BG17" s="420"/>
      <c r="BH17" s="420"/>
      <c r="BI17" s="420"/>
      <c r="BJ17" s="420"/>
      <c r="BK17" s="420"/>
      <c r="BL17" s="420"/>
      <c r="BM17" s="421"/>
      <c r="BN17" s="385">
        <v>43578362</v>
      </c>
      <c r="BO17" s="386"/>
      <c r="BP17" s="386"/>
      <c r="BQ17" s="386"/>
      <c r="BR17" s="386"/>
      <c r="BS17" s="386"/>
      <c r="BT17" s="386"/>
      <c r="BU17" s="387"/>
      <c r="BV17" s="385">
        <v>43235628</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142</v>
      </c>
      <c r="C18" s="428"/>
      <c r="D18" s="428"/>
      <c r="E18" s="497"/>
      <c r="F18" s="497"/>
      <c r="G18" s="497"/>
      <c r="H18" s="497"/>
      <c r="I18" s="497"/>
      <c r="J18" s="497"/>
      <c r="K18" s="497"/>
      <c r="L18" s="498">
        <v>710.81</v>
      </c>
      <c r="M18" s="498"/>
      <c r="N18" s="498"/>
      <c r="O18" s="498"/>
      <c r="P18" s="498"/>
      <c r="Q18" s="498"/>
      <c r="R18" s="499"/>
      <c r="S18" s="499"/>
      <c r="T18" s="499"/>
      <c r="U18" s="499"/>
      <c r="V18" s="500"/>
      <c r="W18" s="403"/>
      <c r="X18" s="404"/>
      <c r="Y18" s="404"/>
      <c r="Z18" s="404"/>
      <c r="AA18" s="404"/>
      <c r="AB18" s="395"/>
      <c r="AC18" s="501">
        <v>69.8</v>
      </c>
      <c r="AD18" s="502"/>
      <c r="AE18" s="502"/>
      <c r="AF18" s="502"/>
      <c r="AG18" s="503"/>
      <c r="AH18" s="501">
        <v>66.3</v>
      </c>
      <c r="AI18" s="502"/>
      <c r="AJ18" s="502"/>
      <c r="AK18" s="502"/>
      <c r="AL18" s="504"/>
      <c r="AM18" s="414"/>
      <c r="AN18" s="415"/>
      <c r="AO18" s="415"/>
      <c r="AP18" s="415"/>
      <c r="AQ18" s="415"/>
      <c r="AR18" s="415"/>
      <c r="AS18" s="415"/>
      <c r="AT18" s="416"/>
      <c r="AU18" s="417"/>
      <c r="AV18" s="418"/>
      <c r="AW18" s="418"/>
      <c r="AX18" s="418"/>
      <c r="AY18" s="419" t="s">
        <v>143</v>
      </c>
      <c r="AZ18" s="420"/>
      <c r="BA18" s="420"/>
      <c r="BB18" s="420"/>
      <c r="BC18" s="420"/>
      <c r="BD18" s="420"/>
      <c r="BE18" s="420"/>
      <c r="BF18" s="420"/>
      <c r="BG18" s="420"/>
      <c r="BH18" s="420"/>
      <c r="BI18" s="420"/>
      <c r="BJ18" s="420"/>
      <c r="BK18" s="420"/>
      <c r="BL18" s="420"/>
      <c r="BM18" s="421"/>
      <c r="BN18" s="385">
        <v>61391535</v>
      </c>
      <c r="BO18" s="386"/>
      <c r="BP18" s="386"/>
      <c r="BQ18" s="386"/>
      <c r="BR18" s="386"/>
      <c r="BS18" s="386"/>
      <c r="BT18" s="386"/>
      <c r="BU18" s="387"/>
      <c r="BV18" s="385">
        <v>62160471</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144</v>
      </c>
      <c r="C19" s="428"/>
      <c r="D19" s="428"/>
      <c r="E19" s="497"/>
      <c r="F19" s="497"/>
      <c r="G19" s="497"/>
      <c r="H19" s="497"/>
      <c r="I19" s="497"/>
      <c r="J19" s="497"/>
      <c r="K19" s="497"/>
      <c r="L19" s="505">
        <v>402</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145</v>
      </c>
      <c r="AZ19" s="420"/>
      <c r="BA19" s="420"/>
      <c r="BB19" s="420"/>
      <c r="BC19" s="420"/>
      <c r="BD19" s="420"/>
      <c r="BE19" s="420"/>
      <c r="BF19" s="420"/>
      <c r="BG19" s="420"/>
      <c r="BH19" s="420"/>
      <c r="BI19" s="420"/>
      <c r="BJ19" s="420"/>
      <c r="BK19" s="420"/>
      <c r="BL19" s="420"/>
      <c r="BM19" s="421"/>
      <c r="BN19" s="385">
        <v>75650022</v>
      </c>
      <c r="BO19" s="386"/>
      <c r="BP19" s="386"/>
      <c r="BQ19" s="386"/>
      <c r="BR19" s="386"/>
      <c r="BS19" s="386"/>
      <c r="BT19" s="386"/>
      <c r="BU19" s="387"/>
      <c r="BV19" s="385">
        <v>75479223</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146</v>
      </c>
      <c r="C20" s="428"/>
      <c r="D20" s="428"/>
      <c r="E20" s="497"/>
      <c r="F20" s="497"/>
      <c r="G20" s="497"/>
      <c r="H20" s="497"/>
      <c r="I20" s="497"/>
      <c r="J20" s="497"/>
      <c r="K20" s="497"/>
      <c r="L20" s="505">
        <v>113092</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147</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148</v>
      </c>
      <c r="C22" s="516"/>
      <c r="D22" s="517"/>
      <c r="E22" s="397" t="s">
        <v>1</v>
      </c>
      <c r="F22" s="402"/>
      <c r="G22" s="402"/>
      <c r="H22" s="402"/>
      <c r="I22" s="402"/>
      <c r="J22" s="402"/>
      <c r="K22" s="392"/>
      <c r="L22" s="397" t="s">
        <v>149</v>
      </c>
      <c r="M22" s="402"/>
      <c r="N22" s="402"/>
      <c r="O22" s="402"/>
      <c r="P22" s="392"/>
      <c r="Q22" s="524" t="s">
        <v>150</v>
      </c>
      <c r="R22" s="525"/>
      <c r="S22" s="525"/>
      <c r="T22" s="525"/>
      <c r="U22" s="525"/>
      <c r="V22" s="526"/>
      <c r="W22" s="530" t="s">
        <v>151</v>
      </c>
      <c r="X22" s="516"/>
      <c r="Y22" s="517"/>
      <c r="Z22" s="397" t="s">
        <v>1</v>
      </c>
      <c r="AA22" s="402"/>
      <c r="AB22" s="402"/>
      <c r="AC22" s="402"/>
      <c r="AD22" s="402"/>
      <c r="AE22" s="402"/>
      <c r="AF22" s="402"/>
      <c r="AG22" s="392"/>
      <c r="AH22" s="539" t="s">
        <v>152</v>
      </c>
      <c r="AI22" s="402"/>
      <c r="AJ22" s="402"/>
      <c r="AK22" s="402"/>
      <c r="AL22" s="392"/>
      <c r="AM22" s="539" t="s">
        <v>153</v>
      </c>
      <c r="AN22" s="540"/>
      <c r="AO22" s="540"/>
      <c r="AP22" s="540"/>
      <c r="AQ22" s="540"/>
      <c r="AR22" s="541"/>
      <c r="AS22" s="524" t="s">
        <v>150</v>
      </c>
      <c r="AT22" s="525"/>
      <c r="AU22" s="525"/>
      <c r="AV22" s="525"/>
      <c r="AW22" s="525"/>
      <c r="AX22" s="545"/>
      <c r="AY22" s="547"/>
      <c r="AZ22" s="548"/>
      <c r="BA22" s="548"/>
      <c r="BB22" s="548"/>
      <c r="BC22" s="548"/>
      <c r="BD22" s="548"/>
      <c r="BE22" s="548"/>
      <c r="BF22" s="548"/>
      <c r="BG22" s="548"/>
      <c r="BH22" s="548"/>
      <c r="BI22" s="548"/>
      <c r="BJ22" s="548"/>
      <c r="BK22" s="548"/>
      <c r="BL22" s="548"/>
      <c r="BM22" s="549"/>
      <c r="BN22" s="550"/>
      <c r="BO22" s="551"/>
      <c r="BP22" s="551"/>
      <c r="BQ22" s="551"/>
      <c r="BR22" s="551"/>
      <c r="BS22" s="551"/>
      <c r="BT22" s="551"/>
      <c r="BU22" s="552"/>
      <c r="BV22" s="550"/>
      <c r="BW22" s="551"/>
      <c r="BX22" s="551"/>
      <c r="BY22" s="551"/>
      <c r="BZ22" s="551"/>
      <c r="CA22" s="551"/>
      <c r="CB22" s="551"/>
      <c r="CC22" s="552"/>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2"/>
      <c r="AN23" s="543"/>
      <c r="AO23" s="543"/>
      <c r="AP23" s="543"/>
      <c r="AQ23" s="543"/>
      <c r="AR23" s="544"/>
      <c r="AS23" s="527"/>
      <c r="AT23" s="528"/>
      <c r="AU23" s="528"/>
      <c r="AV23" s="528"/>
      <c r="AW23" s="528"/>
      <c r="AX23" s="546"/>
      <c r="AY23" s="345" t="s">
        <v>154</v>
      </c>
      <c r="AZ23" s="346"/>
      <c r="BA23" s="346"/>
      <c r="BB23" s="346"/>
      <c r="BC23" s="346"/>
      <c r="BD23" s="346"/>
      <c r="BE23" s="346"/>
      <c r="BF23" s="346"/>
      <c r="BG23" s="346"/>
      <c r="BH23" s="346"/>
      <c r="BI23" s="346"/>
      <c r="BJ23" s="346"/>
      <c r="BK23" s="346"/>
      <c r="BL23" s="346"/>
      <c r="BM23" s="347"/>
      <c r="BN23" s="385">
        <v>94580758</v>
      </c>
      <c r="BO23" s="386"/>
      <c r="BP23" s="386"/>
      <c r="BQ23" s="386"/>
      <c r="BR23" s="386"/>
      <c r="BS23" s="386"/>
      <c r="BT23" s="386"/>
      <c r="BU23" s="387"/>
      <c r="BV23" s="385">
        <v>92083428</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155</v>
      </c>
      <c r="F24" s="415"/>
      <c r="G24" s="415"/>
      <c r="H24" s="415"/>
      <c r="I24" s="415"/>
      <c r="J24" s="415"/>
      <c r="K24" s="416"/>
      <c r="L24" s="436">
        <v>1</v>
      </c>
      <c r="M24" s="437"/>
      <c r="N24" s="437"/>
      <c r="O24" s="437"/>
      <c r="P24" s="476"/>
      <c r="Q24" s="436">
        <v>10170</v>
      </c>
      <c r="R24" s="437"/>
      <c r="S24" s="437"/>
      <c r="T24" s="437"/>
      <c r="U24" s="437"/>
      <c r="V24" s="476"/>
      <c r="W24" s="531"/>
      <c r="X24" s="519"/>
      <c r="Y24" s="520"/>
      <c r="Z24" s="435" t="s">
        <v>156</v>
      </c>
      <c r="AA24" s="415"/>
      <c r="AB24" s="415"/>
      <c r="AC24" s="415"/>
      <c r="AD24" s="415"/>
      <c r="AE24" s="415"/>
      <c r="AF24" s="415"/>
      <c r="AG24" s="416"/>
      <c r="AH24" s="436">
        <v>2101</v>
      </c>
      <c r="AI24" s="437"/>
      <c r="AJ24" s="437"/>
      <c r="AK24" s="437"/>
      <c r="AL24" s="476"/>
      <c r="AM24" s="436">
        <v>6637059</v>
      </c>
      <c r="AN24" s="437"/>
      <c r="AO24" s="437"/>
      <c r="AP24" s="437"/>
      <c r="AQ24" s="437"/>
      <c r="AR24" s="476"/>
      <c r="AS24" s="436">
        <v>3159</v>
      </c>
      <c r="AT24" s="437"/>
      <c r="AU24" s="437"/>
      <c r="AV24" s="437"/>
      <c r="AW24" s="437"/>
      <c r="AX24" s="438"/>
      <c r="AY24" s="547" t="s">
        <v>157</v>
      </c>
      <c r="AZ24" s="548"/>
      <c r="BA24" s="548"/>
      <c r="BB24" s="548"/>
      <c r="BC24" s="548"/>
      <c r="BD24" s="548"/>
      <c r="BE24" s="548"/>
      <c r="BF24" s="548"/>
      <c r="BG24" s="548"/>
      <c r="BH24" s="548"/>
      <c r="BI24" s="548"/>
      <c r="BJ24" s="548"/>
      <c r="BK24" s="548"/>
      <c r="BL24" s="548"/>
      <c r="BM24" s="549"/>
      <c r="BN24" s="385">
        <v>74138809</v>
      </c>
      <c r="BO24" s="386"/>
      <c r="BP24" s="386"/>
      <c r="BQ24" s="386"/>
      <c r="BR24" s="386"/>
      <c r="BS24" s="386"/>
      <c r="BT24" s="386"/>
      <c r="BU24" s="387"/>
      <c r="BV24" s="385">
        <v>73861455</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158</v>
      </c>
      <c r="F25" s="415"/>
      <c r="G25" s="415"/>
      <c r="H25" s="415"/>
      <c r="I25" s="415"/>
      <c r="J25" s="415"/>
      <c r="K25" s="416"/>
      <c r="L25" s="436">
        <v>2</v>
      </c>
      <c r="M25" s="437"/>
      <c r="N25" s="437"/>
      <c r="O25" s="437"/>
      <c r="P25" s="476"/>
      <c r="Q25" s="436">
        <v>8091</v>
      </c>
      <c r="R25" s="437"/>
      <c r="S25" s="437"/>
      <c r="T25" s="437"/>
      <c r="U25" s="437"/>
      <c r="V25" s="476"/>
      <c r="W25" s="531"/>
      <c r="X25" s="519"/>
      <c r="Y25" s="520"/>
      <c r="Z25" s="435" t="s">
        <v>159</v>
      </c>
      <c r="AA25" s="415"/>
      <c r="AB25" s="415"/>
      <c r="AC25" s="415"/>
      <c r="AD25" s="415"/>
      <c r="AE25" s="415"/>
      <c r="AF25" s="415"/>
      <c r="AG25" s="416"/>
      <c r="AH25" s="436">
        <v>349</v>
      </c>
      <c r="AI25" s="437"/>
      <c r="AJ25" s="437"/>
      <c r="AK25" s="437"/>
      <c r="AL25" s="476"/>
      <c r="AM25" s="436">
        <v>1051886</v>
      </c>
      <c r="AN25" s="437"/>
      <c r="AO25" s="437"/>
      <c r="AP25" s="437"/>
      <c r="AQ25" s="437"/>
      <c r="AR25" s="476"/>
      <c r="AS25" s="436">
        <v>3014</v>
      </c>
      <c r="AT25" s="437"/>
      <c r="AU25" s="437"/>
      <c r="AV25" s="437"/>
      <c r="AW25" s="437"/>
      <c r="AX25" s="438"/>
      <c r="AY25" s="345" t="s">
        <v>160</v>
      </c>
      <c r="AZ25" s="346"/>
      <c r="BA25" s="346"/>
      <c r="BB25" s="346"/>
      <c r="BC25" s="346"/>
      <c r="BD25" s="346"/>
      <c r="BE25" s="346"/>
      <c r="BF25" s="346"/>
      <c r="BG25" s="346"/>
      <c r="BH25" s="346"/>
      <c r="BI25" s="346"/>
      <c r="BJ25" s="346"/>
      <c r="BK25" s="346"/>
      <c r="BL25" s="346"/>
      <c r="BM25" s="347"/>
      <c r="BN25" s="348">
        <v>10156312</v>
      </c>
      <c r="BO25" s="349"/>
      <c r="BP25" s="349"/>
      <c r="BQ25" s="349"/>
      <c r="BR25" s="349"/>
      <c r="BS25" s="349"/>
      <c r="BT25" s="349"/>
      <c r="BU25" s="350"/>
      <c r="BV25" s="348">
        <v>11292475</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161</v>
      </c>
      <c r="F26" s="415"/>
      <c r="G26" s="415"/>
      <c r="H26" s="415"/>
      <c r="I26" s="415"/>
      <c r="J26" s="415"/>
      <c r="K26" s="416"/>
      <c r="L26" s="436">
        <v>1</v>
      </c>
      <c r="M26" s="437"/>
      <c r="N26" s="437"/>
      <c r="O26" s="437"/>
      <c r="P26" s="476"/>
      <c r="Q26" s="436">
        <v>7030</v>
      </c>
      <c r="R26" s="437"/>
      <c r="S26" s="437"/>
      <c r="T26" s="437"/>
      <c r="U26" s="437"/>
      <c r="V26" s="476"/>
      <c r="W26" s="531"/>
      <c r="X26" s="519"/>
      <c r="Y26" s="520"/>
      <c r="Z26" s="435" t="s">
        <v>162</v>
      </c>
      <c r="AA26" s="553"/>
      <c r="AB26" s="553"/>
      <c r="AC26" s="553"/>
      <c r="AD26" s="553"/>
      <c r="AE26" s="553"/>
      <c r="AF26" s="553"/>
      <c r="AG26" s="554"/>
      <c r="AH26" s="436">
        <v>294</v>
      </c>
      <c r="AI26" s="437"/>
      <c r="AJ26" s="437"/>
      <c r="AK26" s="437"/>
      <c r="AL26" s="476"/>
      <c r="AM26" s="436">
        <v>915810</v>
      </c>
      <c r="AN26" s="437"/>
      <c r="AO26" s="437"/>
      <c r="AP26" s="437"/>
      <c r="AQ26" s="437"/>
      <c r="AR26" s="476"/>
      <c r="AS26" s="436">
        <v>3115</v>
      </c>
      <c r="AT26" s="437"/>
      <c r="AU26" s="437"/>
      <c r="AV26" s="437"/>
      <c r="AW26" s="437"/>
      <c r="AX26" s="438"/>
      <c r="AY26" s="388" t="s">
        <v>163</v>
      </c>
      <c r="AZ26" s="389"/>
      <c r="BA26" s="389"/>
      <c r="BB26" s="389"/>
      <c r="BC26" s="389"/>
      <c r="BD26" s="389"/>
      <c r="BE26" s="389"/>
      <c r="BF26" s="389"/>
      <c r="BG26" s="389"/>
      <c r="BH26" s="389"/>
      <c r="BI26" s="389"/>
      <c r="BJ26" s="389"/>
      <c r="BK26" s="389"/>
      <c r="BL26" s="389"/>
      <c r="BM26" s="390"/>
      <c r="BN26" s="385" t="s">
        <v>123</v>
      </c>
      <c r="BO26" s="386"/>
      <c r="BP26" s="386"/>
      <c r="BQ26" s="386"/>
      <c r="BR26" s="386"/>
      <c r="BS26" s="386"/>
      <c r="BT26" s="386"/>
      <c r="BU26" s="387"/>
      <c r="BV26" s="385" t="s">
        <v>123</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164</v>
      </c>
      <c r="F27" s="415"/>
      <c r="G27" s="415"/>
      <c r="H27" s="415"/>
      <c r="I27" s="415"/>
      <c r="J27" s="415"/>
      <c r="K27" s="416"/>
      <c r="L27" s="436">
        <v>1</v>
      </c>
      <c r="M27" s="437"/>
      <c r="N27" s="437"/>
      <c r="O27" s="437"/>
      <c r="P27" s="476"/>
      <c r="Q27" s="436">
        <v>6700</v>
      </c>
      <c r="R27" s="437"/>
      <c r="S27" s="437"/>
      <c r="T27" s="437"/>
      <c r="U27" s="437"/>
      <c r="V27" s="476"/>
      <c r="W27" s="531"/>
      <c r="X27" s="519"/>
      <c r="Y27" s="520"/>
      <c r="Z27" s="435" t="s">
        <v>165</v>
      </c>
      <c r="AA27" s="415"/>
      <c r="AB27" s="415"/>
      <c r="AC27" s="415"/>
      <c r="AD27" s="415"/>
      <c r="AE27" s="415"/>
      <c r="AF27" s="415"/>
      <c r="AG27" s="416"/>
      <c r="AH27" s="436">
        <v>188</v>
      </c>
      <c r="AI27" s="437"/>
      <c r="AJ27" s="437"/>
      <c r="AK27" s="437"/>
      <c r="AL27" s="476"/>
      <c r="AM27" s="436">
        <v>693465</v>
      </c>
      <c r="AN27" s="437"/>
      <c r="AO27" s="437"/>
      <c r="AP27" s="437"/>
      <c r="AQ27" s="437"/>
      <c r="AR27" s="476"/>
      <c r="AS27" s="436">
        <v>3689</v>
      </c>
      <c r="AT27" s="437"/>
      <c r="AU27" s="437"/>
      <c r="AV27" s="437"/>
      <c r="AW27" s="437"/>
      <c r="AX27" s="438"/>
      <c r="AY27" s="477" t="s">
        <v>166</v>
      </c>
      <c r="AZ27" s="478"/>
      <c r="BA27" s="478"/>
      <c r="BB27" s="478"/>
      <c r="BC27" s="478"/>
      <c r="BD27" s="478"/>
      <c r="BE27" s="478"/>
      <c r="BF27" s="478"/>
      <c r="BG27" s="478"/>
      <c r="BH27" s="478"/>
      <c r="BI27" s="478"/>
      <c r="BJ27" s="478"/>
      <c r="BK27" s="478"/>
      <c r="BL27" s="478"/>
      <c r="BM27" s="479"/>
      <c r="BN27" s="550" t="s">
        <v>123</v>
      </c>
      <c r="BO27" s="551"/>
      <c r="BP27" s="551"/>
      <c r="BQ27" s="551"/>
      <c r="BR27" s="551"/>
      <c r="BS27" s="551"/>
      <c r="BT27" s="551"/>
      <c r="BU27" s="552"/>
      <c r="BV27" s="550" t="s">
        <v>123</v>
      </c>
      <c r="BW27" s="551"/>
      <c r="BX27" s="551"/>
      <c r="BY27" s="551"/>
      <c r="BZ27" s="551"/>
      <c r="CA27" s="551"/>
      <c r="CB27" s="551"/>
      <c r="CC27" s="552"/>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167</v>
      </c>
      <c r="F28" s="415"/>
      <c r="G28" s="415"/>
      <c r="H28" s="415"/>
      <c r="I28" s="415"/>
      <c r="J28" s="415"/>
      <c r="K28" s="416"/>
      <c r="L28" s="436">
        <v>1</v>
      </c>
      <c r="M28" s="437"/>
      <c r="N28" s="437"/>
      <c r="O28" s="437"/>
      <c r="P28" s="476"/>
      <c r="Q28" s="436">
        <v>6100</v>
      </c>
      <c r="R28" s="437"/>
      <c r="S28" s="437"/>
      <c r="T28" s="437"/>
      <c r="U28" s="437"/>
      <c r="V28" s="476"/>
      <c r="W28" s="531"/>
      <c r="X28" s="519"/>
      <c r="Y28" s="520"/>
      <c r="Z28" s="435" t="s">
        <v>168</v>
      </c>
      <c r="AA28" s="415"/>
      <c r="AB28" s="415"/>
      <c r="AC28" s="415"/>
      <c r="AD28" s="415"/>
      <c r="AE28" s="415"/>
      <c r="AF28" s="415"/>
      <c r="AG28" s="416"/>
      <c r="AH28" s="436" t="s">
        <v>123</v>
      </c>
      <c r="AI28" s="437"/>
      <c r="AJ28" s="437"/>
      <c r="AK28" s="437"/>
      <c r="AL28" s="476"/>
      <c r="AM28" s="436" t="s">
        <v>123</v>
      </c>
      <c r="AN28" s="437"/>
      <c r="AO28" s="437"/>
      <c r="AP28" s="437"/>
      <c r="AQ28" s="437"/>
      <c r="AR28" s="476"/>
      <c r="AS28" s="436" t="s">
        <v>123</v>
      </c>
      <c r="AT28" s="437"/>
      <c r="AU28" s="437"/>
      <c r="AV28" s="437"/>
      <c r="AW28" s="437"/>
      <c r="AX28" s="438"/>
      <c r="AY28" s="555" t="s">
        <v>169</v>
      </c>
      <c r="AZ28" s="556"/>
      <c r="BA28" s="556"/>
      <c r="BB28" s="557"/>
      <c r="BC28" s="345" t="s">
        <v>170</v>
      </c>
      <c r="BD28" s="346"/>
      <c r="BE28" s="346"/>
      <c r="BF28" s="346"/>
      <c r="BG28" s="346"/>
      <c r="BH28" s="346"/>
      <c r="BI28" s="346"/>
      <c r="BJ28" s="346"/>
      <c r="BK28" s="346"/>
      <c r="BL28" s="346"/>
      <c r="BM28" s="347"/>
      <c r="BN28" s="348">
        <v>19121755</v>
      </c>
      <c r="BO28" s="349"/>
      <c r="BP28" s="349"/>
      <c r="BQ28" s="349"/>
      <c r="BR28" s="349"/>
      <c r="BS28" s="349"/>
      <c r="BT28" s="349"/>
      <c r="BU28" s="350"/>
      <c r="BV28" s="348">
        <v>18339338</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171</v>
      </c>
      <c r="F29" s="415"/>
      <c r="G29" s="415"/>
      <c r="H29" s="415"/>
      <c r="I29" s="415"/>
      <c r="J29" s="415"/>
      <c r="K29" s="416"/>
      <c r="L29" s="436">
        <v>34</v>
      </c>
      <c r="M29" s="437"/>
      <c r="N29" s="437"/>
      <c r="O29" s="437"/>
      <c r="P29" s="476"/>
      <c r="Q29" s="436">
        <v>5500</v>
      </c>
      <c r="R29" s="437"/>
      <c r="S29" s="437"/>
      <c r="T29" s="437"/>
      <c r="U29" s="437"/>
      <c r="V29" s="476"/>
      <c r="W29" s="531"/>
      <c r="X29" s="519"/>
      <c r="Y29" s="520"/>
      <c r="Z29" s="435" t="s">
        <v>172</v>
      </c>
      <c r="AA29" s="415"/>
      <c r="AB29" s="415"/>
      <c r="AC29" s="415"/>
      <c r="AD29" s="415"/>
      <c r="AE29" s="415"/>
      <c r="AF29" s="415"/>
      <c r="AG29" s="416"/>
      <c r="AH29" s="436">
        <v>2289</v>
      </c>
      <c r="AI29" s="437"/>
      <c r="AJ29" s="437"/>
      <c r="AK29" s="437"/>
      <c r="AL29" s="476"/>
      <c r="AM29" s="436">
        <v>7330524</v>
      </c>
      <c r="AN29" s="437"/>
      <c r="AO29" s="437"/>
      <c r="AP29" s="437"/>
      <c r="AQ29" s="437"/>
      <c r="AR29" s="476"/>
      <c r="AS29" s="436">
        <v>3203</v>
      </c>
      <c r="AT29" s="437"/>
      <c r="AU29" s="437"/>
      <c r="AV29" s="437"/>
      <c r="AW29" s="437"/>
      <c r="AX29" s="438"/>
      <c r="AY29" s="558"/>
      <c r="AZ29" s="559"/>
      <c r="BA29" s="559"/>
      <c r="BB29" s="560"/>
      <c r="BC29" s="419" t="s">
        <v>173</v>
      </c>
      <c r="BD29" s="420"/>
      <c r="BE29" s="420"/>
      <c r="BF29" s="420"/>
      <c r="BG29" s="420"/>
      <c r="BH29" s="420"/>
      <c r="BI29" s="420"/>
      <c r="BJ29" s="420"/>
      <c r="BK29" s="420"/>
      <c r="BL29" s="420"/>
      <c r="BM29" s="421"/>
      <c r="BN29" s="385">
        <v>1594970</v>
      </c>
      <c r="BO29" s="386"/>
      <c r="BP29" s="386"/>
      <c r="BQ29" s="386"/>
      <c r="BR29" s="386"/>
      <c r="BS29" s="386"/>
      <c r="BT29" s="386"/>
      <c r="BU29" s="387"/>
      <c r="BV29" s="385">
        <v>1889480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174</v>
      </c>
      <c r="AA30" s="537"/>
      <c r="AB30" s="537"/>
      <c r="AC30" s="537"/>
      <c r="AD30" s="537"/>
      <c r="AE30" s="537"/>
      <c r="AF30" s="537"/>
      <c r="AG30" s="538"/>
      <c r="AH30" s="501">
        <v>99.1</v>
      </c>
      <c r="AI30" s="502"/>
      <c r="AJ30" s="502"/>
      <c r="AK30" s="502"/>
      <c r="AL30" s="502"/>
      <c r="AM30" s="502"/>
      <c r="AN30" s="502"/>
      <c r="AO30" s="502"/>
      <c r="AP30" s="502"/>
      <c r="AQ30" s="502"/>
      <c r="AR30" s="502"/>
      <c r="AS30" s="502"/>
      <c r="AT30" s="502"/>
      <c r="AU30" s="502"/>
      <c r="AV30" s="502"/>
      <c r="AW30" s="502"/>
      <c r="AX30" s="504"/>
      <c r="AY30" s="561"/>
      <c r="AZ30" s="562"/>
      <c r="BA30" s="562"/>
      <c r="BB30" s="563"/>
      <c r="BC30" s="547" t="s">
        <v>175</v>
      </c>
      <c r="BD30" s="548"/>
      <c r="BE30" s="548"/>
      <c r="BF30" s="548"/>
      <c r="BG30" s="548"/>
      <c r="BH30" s="548"/>
      <c r="BI30" s="548"/>
      <c r="BJ30" s="548"/>
      <c r="BK30" s="548"/>
      <c r="BL30" s="548"/>
      <c r="BM30" s="549"/>
      <c r="BN30" s="550">
        <v>7216133</v>
      </c>
      <c r="BO30" s="551"/>
      <c r="BP30" s="551"/>
      <c r="BQ30" s="551"/>
      <c r="BR30" s="551"/>
      <c r="BS30" s="551"/>
      <c r="BT30" s="551"/>
      <c r="BU30" s="552"/>
      <c r="BV30" s="550">
        <v>6939922</v>
      </c>
      <c r="BW30" s="551"/>
      <c r="BX30" s="551"/>
      <c r="BY30" s="551"/>
      <c r="BZ30" s="551"/>
      <c r="CA30" s="551"/>
      <c r="CB30" s="551"/>
      <c r="CC30" s="552"/>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176</v>
      </c>
      <c r="D32" s="165"/>
      <c r="E32" s="165"/>
      <c r="F32" s="162"/>
      <c r="G32" s="162"/>
      <c r="H32" s="162"/>
      <c r="I32" s="162"/>
      <c r="J32" s="162"/>
      <c r="K32" s="162"/>
      <c r="L32" s="162"/>
      <c r="M32" s="162"/>
      <c r="N32" s="162"/>
      <c r="O32" s="162"/>
      <c r="P32" s="162"/>
      <c r="Q32" s="162"/>
      <c r="R32" s="162"/>
      <c r="S32" s="162"/>
      <c r="T32" s="162"/>
      <c r="U32" s="162" t="s">
        <v>177</v>
      </c>
      <c r="V32" s="162"/>
      <c r="W32" s="162"/>
      <c r="X32" s="162"/>
      <c r="Y32" s="162"/>
      <c r="Z32" s="162"/>
      <c r="AA32" s="162"/>
      <c r="AB32" s="162"/>
      <c r="AC32" s="162"/>
      <c r="AD32" s="162"/>
      <c r="AE32" s="162"/>
      <c r="AF32" s="162"/>
      <c r="AG32" s="162"/>
      <c r="AH32" s="162"/>
      <c r="AI32" s="162"/>
      <c r="AJ32" s="162"/>
      <c r="AK32" s="162"/>
      <c r="AL32" s="162"/>
      <c r="AM32" s="166" t="s">
        <v>178</v>
      </c>
      <c r="AN32" s="162"/>
      <c r="AO32" s="162"/>
      <c r="AP32" s="162"/>
      <c r="AQ32" s="162"/>
      <c r="AR32" s="162"/>
      <c r="AS32" s="166"/>
      <c r="AT32" s="166"/>
      <c r="AU32" s="166"/>
      <c r="AV32" s="166"/>
      <c r="AW32" s="166"/>
      <c r="AX32" s="166"/>
      <c r="AY32" s="166"/>
      <c r="AZ32" s="166"/>
      <c r="BA32" s="166"/>
      <c r="BB32" s="162"/>
      <c r="BC32" s="166"/>
      <c r="BD32" s="162"/>
      <c r="BE32" s="166" t="s">
        <v>179</v>
      </c>
      <c r="BF32" s="162"/>
      <c r="BG32" s="162"/>
      <c r="BH32" s="162"/>
      <c r="BI32" s="162"/>
      <c r="BJ32" s="166"/>
      <c r="BK32" s="166"/>
      <c r="BL32" s="166"/>
      <c r="BM32" s="166"/>
      <c r="BN32" s="166"/>
      <c r="BO32" s="166"/>
      <c r="BP32" s="166"/>
      <c r="BQ32" s="166"/>
      <c r="BR32" s="162"/>
      <c r="BS32" s="162"/>
      <c r="BT32" s="162"/>
      <c r="BU32" s="162"/>
      <c r="BV32" s="162"/>
      <c r="BW32" s="162" t="s">
        <v>180</v>
      </c>
      <c r="BX32" s="162"/>
      <c r="BY32" s="162"/>
      <c r="BZ32" s="162"/>
      <c r="CA32" s="162"/>
      <c r="CB32" s="166"/>
      <c r="CC32" s="166"/>
      <c r="CD32" s="166"/>
      <c r="CE32" s="166"/>
      <c r="CF32" s="166"/>
      <c r="CG32" s="166"/>
      <c r="CH32" s="166"/>
      <c r="CI32" s="166"/>
      <c r="CJ32" s="166"/>
      <c r="CK32" s="166"/>
      <c r="CL32" s="166"/>
      <c r="CM32" s="166"/>
      <c r="CN32" s="166"/>
      <c r="CO32" s="166" t="s">
        <v>181</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182</v>
      </c>
      <c r="D33" s="409"/>
      <c r="E33" s="374" t="s">
        <v>183</v>
      </c>
      <c r="F33" s="374"/>
      <c r="G33" s="374"/>
      <c r="H33" s="374"/>
      <c r="I33" s="374"/>
      <c r="J33" s="374"/>
      <c r="K33" s="374"/>
      <c r="L33" s="374"/>
      <c r="M33" s="374"/>
      <c r="N33" s="374"/>
      <c r="O33" s="374"/>
      <c r="P33" s="374"/>
      <c r="Q33" s="374"/>
      <c r="R33" s="374"/>
      <c r="S33" s="374"/>
      <c r="T33" s="167"/>
      <c r="U33" s="409" t="s">
        <v>182</v>
      </c>
      <c r="V33" s="409"/>
      <c r="W33" s="374" t="s">
        <v>183</v>
      </c>
      <c r="X33" s="374"/>
      <c r="Y33" s="374"/>
      <c r="Z33" s="374"/>
      <c r="AA33" s="374"/>
      <c r="AB33" s="374"/>
      <c r="AC33" s="374"/>
      <c r="AD33" s="374"/>
      <c r="AE33" s="374"/>
      <c r="AF33" s="374"/>
      <c r="AG33" s="374"/>
      <c r="AH33" s="374"/>
      <c r="AI33" s="374"/>
      <c r="AJ33" s="374"/>
      <c r="AK33" s="374"/>
      <c r="AL33" s="167"/>
      <c r="AM33" s="409" t="s">
        <v>182</v>
      </c>
      <c r="AN33" s="409"/>
      <c r="AO33" s="374" t="s">
        <v>183</v>
      </c>
      <c r="AP33" s="374"/>
      <c r="AQ33" s="374"/>
      <c r="AR33" s="374"/>
      <c r="AS33" s="374"/>
      <c r="AT33" s="374"/>
      <c r="AU33" s="374"/>
      <c r="AV33" s="374"/>
      <c r="AW33" s="374"/>
      <c r="AX33" s="374"/>
      <c r="AY33" s="374"/>
      <c r="AZ33" s="374"/>
      <c r="BA33" s="374"/>
      <c r="BB33" s="374"/>
      <c r="BC33" s="374"/>
      <c r="BD33" s="168"/>
      <c r="BE33" s="374" t="s">
        <v>184</v>
      </c>
      <c r="BF33" s="374"/>
      <c r="BG33" s="374" t="s">
        <v>185</v>
      </c>
      <c r="BH33" s="374"/>
      <c r="BI33" s="374"/>
      <c r="BJ33" s="374"/>
      <c r="BK33" s="374"/>
      <c r="BL33" s="374"/>
      <c r="BM33" s="374"/>
      <c r="BN33" s="374"/>
      <c r="BO33" s="374"/>
      <c r="BP33" s="374"/>
      <c r="BQ33" s="374"/>
      <c r="BR33" s="374"/>
      <c r="BS33" s="374"/>
      <c r="BT33" s="374"/>
      <c r="BU33" s="374"/>
      <c r="BV33" s="168"/>
      <c r="BW33" s="409" t="s">
        <v>184</v>
      </c>
      <c r="BX33" s="409"/>
      <c r="BY33" s="374" t="s">
        <v>186</v>
      </c>
      <c r="BZ33" s="374"/>
      <c r="CA33" s="374"/>
      <c r="CB33" s="374"/>
      <c r="CC33" s="374"/>
      <c r="CD33" s="374"/>
      <c r="CE33" s="374"/>
      <c r="CF33" s="374"/>
      <c r="CG33" s="374"/>
      <c r="CH33" s="374"/>
      <c r="CI33" s="374"/>
      <c r="CJ33" s="374"/>
      <c r="CK33" s="374"/>
      <c r="CL33" s="374"/>
      <c r="CM33" s="374"/>
      <c r="CN33" s="167"/>
      <c r="CO33" s="409" t="s">
        <v>182</v>
      </c>
      <c r="CP33" s="409"/>
      <c r="CQ33" s="374" t="s">
        <v>187</v>
      </c>
      <c r="CR33" s="374"/>
      <c r="CS33" s="374"/>
      <c r="CT33" s="374"/>
      <c r="CU33" s="374"/>
      <c r="CV33" s="374"/>
      <c r="CW33" s="374"/>
      <c r="CX33" s="374"/>
      <c r="CY33" s="374"/>
      <c r="CZ33" s="374"/>
      <c r="DA33" s="374"/>
      <c r="DB33" s="374"/>
      <c r="DC33" s="374"/>
      <c r="DD33" s="374"/>
      <c r="DE33" s="374"/>
      <c r="DF33" s="167"/>
      <c r="DG33" s="374" t="s">
        <v>188</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4</v>
      </c>
      <c r="V34" s="564"/>
      <c r="W34" s="565" t="str">
        <f>IF('各会計、関係団体の財政状況及び健全化判断比率'!B28="","",'各会計、関係団体の財政状況及び健全化判断比率'!B28)</f>
        <v>国民健康保険事業特別会計</v>
      </c>
      <c r="X34" s="565"/>
      <c r="Y34" s="565"/>
      <c r="Z34" s="565"/>
      <c r="AA34" s="565"/>
      <c r="AB34" s="565"/>
      <c r="AC34" s="565"/>
      <c r="AD34" s="565"/>
      <c r="AE34" s="565"/>
      <c r="AF34" s="565"/>
      <c r="AG34" s="565"/>
      <c r="AH34" s="565"/>
      <c r="AI34" s="565"/>
      <c r="AJ34" s="565"/>
      <c r="AK34" s="565"/>
      <c r="AL34" s="165"/>
      <c r="AM34" s="564">
        <f>IF(AO34="","",MAX(C34:D43,U34:V43)+1)</f>
        <v>8</v>
      </c>
      <c r="AN34" s="564"/>
      <c r="AO34" s="565" t="str">
        <f>IF('各会計、関係団体の財政状況及び健全化判断比率'!B32="","",'各会計、関係団体の財政状況及び健全化判断比率'!B32)</f>
        <v>農業共済事業会計</v>
      </c>
      <c r="AP34" s="565"/>
      <c r="AQ34" s="565"/>
      <c r="AR34" s="565"/>
      <c r="AS34" s="565"/>
      <c r="AT34" s="565"/>
      <c r="AU34" s="565"/>
      <c r="AV34" s="565"/>
      <c r="AW34" s="565"/>
      <c r="AX34" s="565"/>
      <c r="AY34" s="565"/>
      <c r="AZ34" s="565"/>
      <c r="BA34" s="565"/>
      <c r="BB34" s="565"/>
      <c r="BC34" s="565"/>
      <c r="BD34" s="165"/>
      <c r="BE34" s="564">
        <f>IF(BG34="","",MAX(C34:D43,U34:V43,AM34:AN43)+1)</f>
        <v>12</v>
      </c>
      <c r="BF34" s="564"/>
      <c r="BG34" s="565" t="str">
        <f>IF('各会計、関係団体の財政状況及び健全化判断比率'!B36="","",'各会計、関係団体の財政状況及び健全化判断比率'!B36)</f>
        <v>簡易水道事業特別会計</v>
      </c>
      <c r="BH34" s="565"/>
      <c r="BI34" s="565"/>
      <c r="BJ34" s="565"/>
      <c r="BK34" s="565"/>
      <c r="BL34" s="565"/>
      <c r="BM34" s="565"/>
      <c r="BN34" s="565"/>
      <c r="BO34" s="565"/>
      <c r="BP34" s="565"/>
      <c r="BQ34" s="565"/>
      <c r="BR34" s="565"/>
      <c r="BS34" s="565"/>
      <c r="BT34" s="565"/>
      <c r="BU34" s="565"/>
      <c r="BV34" s="165"/>
      <c r="BW34" s="564">
        <f>IF(BY34="","",MAX(C34:D43,U34:V43,AM34:AN43,BE34:BF43)+1)</f>
        <v>15</v>
      </c>
      <c r="BX34" s="564"/>
      <c r="BY34" s="565" t="str">
        <f>IF('各会計、関係団体の財政状況及び健全化判断比率'!B68="","",'各会計、関係団体の財政状況及び健全化判断比率'!B68)</f>
        <v>三重県市町総合事務組合（一般会計）</v>
      </c>
      <c r="BZ34" s="565"/>
      <c r="CA34" s="565"/>
      <c r="CB34" s="565"/>
      <c r="CC34" s="565"/>
      <c r="CD34" s="565"/>
      <c r="CE34" s="565"/>
      <c r="CF34" s="565"/>
      <c r="CG34" s="565"/>
      <c r="CH34" s="565"/>
      <c r="CI34" s="565"/>
      <c r="CJ34" s="565"/>
      <c r="CK34" s="565"/>
      <c r="CL34" s="565"/>
      <c r="CM34" s="565"/>
      <c r="CN34" s="165"/>
      <c r="CO34" s="564">
        <f>IF(CQ34="","",MAX(C34:D43,U34:V43,AM34:AN43,BE34:BF43,BW34:BX43)+1)</f>
        <v>25</v>
      </c>
      <c r="CP34" s="564"/>
      <c r="CQ34" s="565" t="str">
        <f>IF('各会計、関係団体の財政状況及び健全化判断比率'!BS7="","",'各会計、関係団体の財政状況及び健全化判断比率'!BS7)</f>
        <v>津市社会教育振興会</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土地区画整理事業特別会計</v>
      </c>
      <c r="F35" s="565"/>
      <c r="G35" s="565"/>
      <c r="H35" s="565"/>
      <c r="I35" s="565"/>
      <c r="J35" s="565"/>
      <c r="K35" s="565"/>
      <c r="L35" s="565"/>
      <c r="M35" s="565"/>
      <c r="N35" s="565"/>
      <c r="O35" s="565"/>
      <c r="P35" s="565"/>
      <c r="Q35" s="565"/>
      <c r="R35" s="565"/>
      <c r="S35" s="565"/>
      <c r="T35" s="165"/>
      <c r="U35" s="564">
        <f>IF(W35="","",U34+1)</f>
        <v>5</v>
      </c>
      <c r="V35" s="564"/>
      <c r="W35" s="565" t="str">
        <f>IF('各会計、関係団体の財政状況及び健全化判断比率'!B29="","",'各会計、関係団体の財政状況及び健全化判断比率'!B29)</f>
        <v>介護保険事業特別会計</v>
      </c>
      <c r="X35" s="565"/>
      <c r="Y35" s="565"/>
      <c r="Z35" s="565"/>
      <c r="AA35" s="565"/>
      <c r="AB35" s="565"/>
      <c r="AC35" s="565"/>
      <c r="AD35" s="565"/>
      <c r="AE35" s="565"/>
      <c r="AF35" s="565"/>
      <c r="AG35" s="565"/>
      <c r="AH35" s="565"/>
      <c r="AI35" s="565"/>
      <c r="AJ35" s="565"/>
      <c r="AK35" s="565"/>
      <c r="AL35" s="165"/>
      <c r="AM35" s="564">
        <f t="shared" ref="AM35:AM43" si="0">IF(AO35="","",AM34+1)</f>
        <v>9</v>
      </c>
      <c r="AN35" s="564"/>
      <c r="AO35" s="565" t="str">
        <f>IF('各会計、関係団体の財政状況及び健全化判断比率'!B33="","",'各会計、関係団体の財政状況及び健全化判断比率'!B33)</f>
        <v>水道事業会計</v>
      </c>
      <c r="AP35" s="565"/>
      <c r="AQ35" s="565"/>
      <c r="AR35" s="565"/>
      <c r="AS35" s="565"/>
      <c r="AT35" s="565"/>
      <c r="AU35" s="565"/>
      <c r="AV35" s="565"/>
      <c r="AW35" s="565"/>
      <c r="AX35" s="565"/>
      <c r="AY35" s="565"/>
      <c r="AZ35" s="565"/>
      <c r="BA35" s="565"/>
      <c r="BB35" s="565"/>
      <c r="BC35" s="565"/>
      <c r="BD35" s="165"/>
      <c r="BE35" s="564">
        <f t="shared" ref="BE35:BE43" si="1">IF(BG35="","",BE34+1)</f>
        <v>13</v>
      </c>
      <c r="BF35" s="564"/>
      <c r="BG35" s="565" t="str">
        <f>IF('各会計、関係団体の財政状況及び健全化判断比率'!B37="","",'各会計、関係団体の財政状況及び健全化判断比率'!B37)</f>
        <v>下水道事業特別会計</v>
      </c>
      <c r="BH35" s="565"/>
      <c r="BI35" s="565"/>
      <c r="BJ35" s="565"/>
      <c r="BK35" s="565"/>
      <c r="BL35" s="565"/>
      <c r="BM35" s="565"/>
      <c r="BN35" s="565"/>
      <c r="BO35" s="565"/>
      <c r="BP35" s="565"/>
      <c r="BQ35" s="565"/>
      <c r="BR35" s="565"/>
      <c r="BS35" s="565"/>
      <c r="BT35" s="565"/>
      <c r="BU35" s="565"/>
      <c r="BV35" s="165"/>
      <c r="BW35" s="564">
        <f t="shared" ref="BW35:BW43" si="2">IF(BY35="","",BW34+1)</f>
        <v>16</v>
      </c>
      <c r="BX35" s="564"/>
      <c r="BY35" s="565" t="str">
        <f>IF('各会計、関係団体の財政状況及び健全化判断比率'!B69="","",'各会計、関係団体の財政状況及び健全化判断比率'!B69)</f>
        <v>三重県市町総合事務組合（退職手当特別会計）</v>
      </c>
      <c r="BZ35" s="565"/>
      <c r="CA35" s="565"/>
      <c r="CB35" s="565"/>
      <c r="CC35" s="565"/>
      <c r="CD35" s="565"/>
      <c r="CE35" s="565"/>
      <c r="CF35" s="565"/>
      <c r="CG35" s="565"/>
      <c r="CH35" s="565"/>
      <c r="CI35" s="565"/>
      <c r="CJ35" s="565"/>
      <c r="CK35" s="565"/>
      <c r="CL35" s="565"/>
      <c r="CM35" s="565"/>
      <c r="CN35" s="165"/>
      <c r="CO35" s="564">
        <f t="shared" ref="CO35:CO43" si="3">IF(CQ35="","",CO34+1)</f>
        <v>26</v>
      </c>
      <c r="CP35" s="564"/>
      <c r="CQ35" s="565" t="str">
        <f>IF('各会計、関係団体の財政状況及び健全化判断比率'!BS8="","",'各会計、関係団体の財政状況及び健全化判断比率'!BS8)</f>
        <v>津駅前都市開発</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住宅新築資金等貸付事業特別会計</v>
      </c>
      <c r="F36" s="565"/>
      <c r="G36" s="565"/>
      <c r="H36" s="565"/>
      <c r="I36" s="565"/>
      <c r="J36" s="565"/>
      <c r="K36" s="565"/>
      <c r="L36" s="565"/>
      <c r="M36" s="565"/>
      <c r="N36" s="565"/>
      <c r="O36" s="565"/>
      <c r="P36" s="565"/>
      <c r="Q36" s="565"/>
      <c r="R36" s="565"/>
      <c r="S36" s="565"/>
      <c r="T36" s="165"/>
      <c r="U36" s="564">
        <f t="shared" ref="U36:U43" si="4">IF(W36="","",U35+1)</f>
        <v>6</v>
      </c>
      <c r="V36" s="564"/>
      <c r="W36" s="565" t="str">
        <f>IF('各会計、関係団体の財政状況及び健全化判断比率'!B30="","",'各会計、関係団体の財政状況及び健全化判断比率'!B30)</f>
        <v>後期高齢者医療事業特別会計</v>
      </c>
      <c r="X36" s="565"/>
      <c r="Y36" s="565"/>
      <c r="Z36" s="565"/>
      <c r="AA36" s="565"/>
      <c r="AB36" s="565"/>
      <c r="AC36" s="565"/>
      <c r="AD36" s="565"/>
      <c r="AE36" s="565"/>
      <c r="AF36" s="565"/>
      <c r="AG36" s="565"/>
      <c r="AH36" s="565"/>
      <c r="AI36" s="565"/>
      <c r="AJ36" s="565"/>
      <c r="AK36" s="565"/>
      <c r="AL36" s="165"/>
      <c r="AM36" s="564">
        <f t="shared" si="0"/>
        <v>10</v>
      </c>
      <c r="AN36" s="564"/>
      <c r="AO36" s="565" t="str">
        <f>IF('各会計、関係団体の財政状況及び健全化判断比率'!B34="","",'各会計、関係団体の財政状況及び健全化判断比率'!B34)</f>
        <v>工業用水道事業会計</v>
      </c>
      <c r="AP36" s="565"/>
      <c r="AQ36" s="565"/>
      <c r="AR36" s="565"/>
      <c r="AS36" s="565"/>
      <c r="AT36" s="565"/>
      <c r="AU36" s="565"/>
      <c r="AV36" s="565"/>
      <c r="AW36" s="565"/>
      <c r="AX36" s="565"/>
      <c r="AY36" s="565"/>
      <c r="AZ36" s="565"/>
      <c r="BA36" s="565"/>
      <c r="BB36" s="565"/>
      <c r="BC36" s="565"/>
      <c r="BD36" s="165"/>
      <c r="BE36" s="564">
        <f t="shared" si="1"/>
        <v>14</v>
      </c>
      <c r="BF36" s="564"/>
      <c r="BG36" s="565" t="str">
        <f>IF('各会計、関係団体の財政状況及び健全化判断比率'!B38="","",'各会計、関係団体の財政状況及び健全化判断比率'!B38)</f>
        <v>農業集落排水事業特別会計</v>
      </c>
      <c r="BH36" s="565"/>
      <c r="BI36" s="565"/>
      <c r="BJ36" s="565"/>
      <c r="BK36" s="565"/>
      <c r="BL36" s="565"/>
      <c r="BM36" s="565"/>
      <c r="BN36" s="565"/>
      <c r="BO36" s="565"/>
      <c r="BP36" s="565"/>
      <c r="BQ36" s="565"/>
      <c r="BR36" s="565"/>
      <c r="BS36" s="565"/>
      <c r="BT36" s="565"/>
      <c r="BU36" s="565"/>
      <c r="BV36" s="165"/>
      <c r="BW36" s="564">
        <f t="shared" si="2"/>
        <v>17</v>
      </c>
      <c r="BX36" s="564"/>
      <c r="BY36" s="565" t="str">
        <f>IF('各会計、関係団体の財政状況及び健全化判断比率'!B70="","",'各会計、関係団体の財政状況及び健全化判断比率'!B70)</f>
        <v>三重県市町総合事務組合（デジタル地図特別会計）</v>
      </c>
      <c r="BZ36" s="565"/>
      <c r="CA36" s="565"/>
      <c r="CB36" s="565"/>
      <c r="CC36" s="565"/>
      <c r="CD36" s="565"/>
      <c r="CE36" s="565"/>
      <c r="CF36" s="565"/>
      <c r="CG36" s="565"/>
      <c r="CH36" s="565"/>
      <c r="CI36" s="565"/>
      <c r="CJ36" s="565"/>
      <c r="CK36" s="565"/>
      <c r="CL36" s="565"/>
      <c r="CM36" s="565"/>
      <c r="CN36" s="165"/>
      <c r="CO36" s="564">
        <f t="shared" si="3"/>
        <v>27</v>
      </c>
      <c r="CP36" s="564"/>
      <c r="CQ36" s="565" t="str">
        <f>IF('各会計、関係団体の財政状況及び健全化判断比率'!BS9="","",'各会計、関係団体の財政状況及び健全化判断比率'!BS9)</f>
        <v>伊勢湾ヘリポート</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7</v>
      </c>
      <c r="V37" s="564"/>
      <c r="W37" s="565" t="str">
        <f>IF('各会計、関係団体の財政状況及び健全化判断比率'!B31="","",'各会計、関係団体の財政状況及び健全化判断比率'!B31)</f>
        <v>モーターボート競走事業特別会計</v>
      </c>
      <c r="X37" s="565"/>
      <c r="Y37" s="565"/>
      <c r="Z37" s="565"/>
      <c r="AA37" s="565"/>
      <c r="AB37" s="565"/>
      <c r="AC37" s="565"/>
      <c r="AD37" s="565"/>
      <c r="AE37" s="565"/>
      <c r="AF37" s="565"/>
      <c r="AG37" s="565"/>
      <c r="AH37" s="565"/>
      <c r="AI37" s="565"/>
      <c r="AJ37" s="565"/>
      <c r="AK37" s="565"/>
      <c r="AL37" s="165"/>
      <c r="AM37" s="564">
        <f t="shared" si="0"/>
        <v>11</v>
      </c>
      <c r="AN37" s="564"/>
      <c r="AO37" s="565" t="str">
        <f>IF('各会計、関係団体の財政状況及び健全化判断比率'!B35="","",'各会計、関係団体の財政状況及び健全化判断比率'!B35)</f>
        <v>駐車場事業会計</v>
      </c>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18</v>
      </c>
      <c r="BX37" s="564"/>
      <c r="BY37" s="565" t="str">
        <f>IF('各会計、関係団体の財政状況及び健全化判断比率'!B71="","",'各会計、関係団体の財政状況及び健全化判断比率'!B71)</f>
        <v>三重県市町総合事務組合（共同研修特別会計）</v>
      </c>
      <c r="BZ37" s="565"/>
      <c r="CA37" s="565"/>
      <c r="CB37" s="565"/>
      <c r="CC37" s="565"/>
      <c r="CD37" s="565"/>
      <c r="CE37" s="565"/>
      <c r="CF37" s="565"/>
      <c r="CG37" s="565"/>
      <c r="CH37" s="565"/>
      <c r="CI37" s="565"/>
      <c r="CJ37" s="565"/>
      <c r="CK37" s="565"/>
      <c r="CL37" s="565"/>
      <c r="CM37" s="565"/>
      <c r="CN37" s="165"/>
      <c r="CO37" s="564">
        <f t="shared" si="3"/>
        <v>28</v>
      </c>
      <c r="CP37" s="564"/>
      <c r="CQ37" s="565" t="str">
        <f>IF('各会計、関係団体の財政状況及び健全化判断比率'!BS10="","",'各会計、関係団体の財政状況及び健全化判断比率'!BS10)</f>
        <v>まちづくり津夢時風</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19</v>
      </c>
      <c r="BX38" s="564"/>
      <c r="BY38" s="565" t="str">
        <f>IF('各会計、関係団体の財政状況及び健全化判断比率'!B72="","",'各会計、関係団体の財政状況及び健全化判断比率'!B72)</f>
        <v>三重県市町総合事務組合（物品特別会計）</v>
      </c>
      <c r="BZ38" s="565"/>
      <c r="CA38" s="565"/>
      <c r="CB38" s="565"/>
      <c r="CC38" s="565"/>
      <c r="CD38" s="565"/>
      <c r="CE38" s="565"/>
      <c r="CF38" s="565"/>
      <c r="CG38" s="565"/>
      <c r="CH38" s="565"/>
      <c r="CI38" s="565"/>
      <c r="CJ38" s="565"/>
      <c r="CK38" s="565"/>
      <c r="CL38" s="565"/>
      <c r="CM38" s="565"/>
      <c r="CN38" s="165"/>
      <c r="CO38" s="564">
        <f t="shared" si="3"/>
        <v>29</v>
      </c>
      <c r="CP38" s="564"/>
      <c r="CQ38" s="565" t="str">
        <f>IF('各会計、関係団体の財政状況及び健全化判断比率'!BS11="","",'各会計、関係団体の財政状況及び健全化判断比率'!BS11)</f>
        <v>津センターパレス</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20</v>
      </c>
      <c r="BX39" s="564"/>
      <c r="BY39" s="565" t="str">
        <f>IF('各会計、関係団体の財政状況及び健全化判断比率'!B73="","",'各会計、関係団体の財政状況及び健全化判断比率'!B73)</f>
        <v>三重県市町総合事務組合（公平委員会特別会計）</v>
      </c>
      <c r="BZ39" s="565"/>
      <c r="CA39" s="565"/>
      <c r="CB39" s="565"/>
      <c r="CC39" s="565"/>
      <c r="CD39" s="565"/>
      <c r="CE39" s="565"/>
      <c r="CF39" s="565"/>
      <c r="CG39" s="565"/>
      <c r="CH39" s="565"/>
      <c r="CI39" s="565"/>
      <c r="CJ39" s="565"/>
      <c r="CK39" s="565"/>
      <c r="CL39" s="565"/>
      <c r="CM39" s="565"/>
      <c r="CN39" s="165"/>
      <c r="CO39" s="564">
        <f t="shared" si="3"/>
        <v>30</v>
      </c>
      <c r="CP39" s="564"/>
      <c r="CQ39" s="565" t="str">
        <f>IF('各会計、関係団体の財政状況及び健全化判断比率'!BS12="","",'各会計、関係団体の財政状況及び健全化判断比率'!BS12)</f>
        <v>津サイエンスプラザ</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21</v>
      </c>
      <c r="BX40" s="564"/>
      <c r="BY40" s="565" t="str">
        <f>IF('各会計、関係団体の財政状況及び健全化判断比率'!B74="","",'各会計、関係団体の財政状況及び健全化判断比率'!B74)</f>
        <v>三重県市町総合事務組合（消防救急無線特別会計）</v>
      </c>
      <c r="BZ40" s="565"/>
      <c r="CA40" s="565"/>
      <c r="CB40" s="565"/>
      <c r="CC40" s="565"/>
      <c r="CD40" s="565"/>
      <c r="CE40" s="565"/>
      <c r="CF40" s="565"/>
      <c r="CG40" s="565"/>
      <c r="CH40" s="565"/>
      <c r="CI40" s="565"/>
      <c r="CJ40" s="565"/>
      <c r="CK40" s="565"/>
      <c r="CL40" s="565"/>
      <c r="CM40" s="565"/>
      <c r="CN40" s="165"/>
      <c r="CO40" s="564">
        <f t="shared" si="3"/>
        <v>31</v>
      </c>
      <c r="CP40" s="564"/>
      <c r="CQ40" s="565" t="str">
        <f>IF('各会計、関係団体の財政状況及び健全化判断比率'!BS13="","",'各会計、関係団体の財政状況及び健全化判断比率'!BS13)</f>
        <v>津市土地開発公社</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22</v>
      </c>
      <c r="BX41" s="564"/>
      <c r="BY41" s="565" t="str">
        <f>IF('各会計、関係団体の財政状況及び健全化判断比率'!B75="","",'各会計、関係団体の財政状況及び健全化判断比率'!B75)</f>
        <v>三重地方税管理回収機構</v>
      </c>
      <c r="BZ41" s="565"/>
      <c r="CA41" s="565"/>
      <c r="CB41" s="565"/>
      <c r="CC41" s="565"/>
      <c r="CD41" s="565"/>
      <c r="CE41" s="565"/>
      <c r="CF41" s="565"/>
      <c r="CG41" s="565"/>
      <c r="CH41" s="565"/>
      <c r="CI41" s="565"/>
      <c r="CJ41" s="565"/>
      <c r="CK41" s="565"/>
      <c r="CL41" s="565"/>
      <c r="CM41" s="565"/>
      <c r="CN41" s="165"/>
      <c r="CO41" s="564">
        <f t="shared" si="3"/>
        <v>32</v>
      </c>
      <c r="CP41" s="564"/>
      <c r="CQ41" s="565" t="str">
        <f>IF('各会計、関係団体の財政状況及び健全化判断比率'!BS14="","",'各会計、関係団体の財政状況及び健全化判断比率'!BS14)</f>
        <v>青山高原保健休養地管理</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23</v>
      </c>
      <c r="BX42" s="564"/>
      <c r="BY42" s="565" t="str">
        <f>IF('各会計、関係団体の財政状況及び健全化判断比率'!B76="","",'各会計、関係団体の財政状況及び健全化判断比率'!B76)</f>
        <v>三重県後期高齢者医療広域連合（一般会計）</v>
      </c>
      <c r="BZ42" s="565"/>
      <c r="CA42" s="565"/>
      <c r="CB42" s="565"/>
      <c r="CC42" s="565"/>
      <c r="CD42" s="565"/>
      <c r="CE42" s="565"/>
      <c r="CF42" s="565"/>
      <c r="CG42" s="565"/>
      <c r="CH42" s="565"/>
      <c r="CI42" s="565"/>
      <c r="CJ42" s="565"/>
      <c r="CK42" s="565"/>
      <c r="CL42" s="565"/>
      <c r="CM42" s="565"/>
      <c r="CN42" s="165"/>
      <c r="CO42" s="564">
        <f t="shared" si="3"/>
        <v>33</v>
      </c>
      <c r="CP42" s="564"/>
      <c r="CQ42" s="565" t="str">
        <f>IF('各会計、関係団体の財政状況及び健全化判断比率'!BS15="","",'各会計、関係団体の財政状況及び健全化判断比率'!BS15)</f>
        <v>美杉の家建設</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24</v>
      </c>
      <c r="BX43" s="564"/>
      <c r="BY43" s="565" t="str">
        <f>IF('各会計、関係団体の財政状況及び健全化判断比率'!B77="","",'各会計、関係団体の財政状況及び健全化判断比率'!B77)</f>
        <v>三重県後期高齢者医療広域連合（後期高齢者医療特別会計）</v>
      </c>
      <c r="BZ43" s="565"/>
      <c r="CA43" s="565"/>
      <c r="CB43" s="565"/>
      <c r="CC43" s="565"/>
      <c r="CD43" s="565"/>
      <c r="CE43" s="565"/>
      <c r="CF43" s="565"/>
      <c r="CG43" s="565"/>
      <c r="CH43" s="565"/>
      <c r="CI43" s="565"/>
      <c r="CJ43" s="565"/>
      <c r="CK43" s="565"/>
      <c r="CL43" s="565"/>
      <c r="CM43" s="565"/>
      <c r="CN43" s="165"/>
      <c r="CO43" s="564">
        <f t="shared" si="3"/>
        <v>34</v>
      </c>
      <c r="CP43" s="564"/>
      <c r="CQ43" s="565" t="str">
        <f>IF('各会計、関係団体の財政状況及び健全化判断比率'!BS16="","",'各会計、関係団体の財政状況及び健全化判断比率'!BS16)</f>
        <v>美杉観光開発</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189</v>
      </c>
      <c r="C46" s="137"/>
      <c r="D46" s="137"/>
      <c r="E46" s="137" t="s">
        <v>190</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191</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192</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193</v>
      </c>
    </row>
    <row r="50" spans="5:5">
      <c r="E50" s="139" t="s">
        <v>194</v>
      </c>
    </row>
    <row r="51" spans="5:5">
      <c r="E51" s="139" t="s">
        <v>195</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527</v>
      </c>
      <c r="J40" s="79" t="s">
        <v>528</v>
      </c>
      <c r="K40" s="79" t="s">
        <v>529</v>
      </c>
      <c r="L40" s="79" t="s">
        <v>530</v>
      </c>
      <c r="M40" s="80" t="s">
        <v>531</v>
      </c>
    </row>
    <row r="41" spans="2:13" ht="27.75" customHeight="1">
      <c r="B41" s="1169" t="s">
        <v>24</v>
      </c>
      <c r="C41" s="1170"/>
      <c r="D41" s="81"/>
      <c r="E41" s="1175" t="s">
        <v>25</v>
      </c>
      <c r="F41" s="1175"/>
      <c r="G41" s="1175"/>
      <c r="H41" s="1176"/>
      <c r="I41" s="82">
        <v>96966</v>
      </c>
      <c r="J41" s="83">
        <v>96554</v>
      </c>
      <c r="K41" s="83">
        <v>93780</v>
      </c>
      <c r="L41" s="83">
        <v>92083</v>
      </c>
      <c r="M41" s="84">
        <v>94581</v>
      </c>
    </row>
    <row r="42" spans="2:13" ht="27.75" customHeight="1">
      <c r="B42" s="1171"/>
      <c r="C42" s="1172"/>
      <c r="D42" s="85"/>
      <c r="E42" s="1177" t="s">
        <v>26</v>
      </c>
      <c r="F42" s="1177"/>
      <c r="G42" s="1177"/>
      <c r="H42" s="1178"/>
      <c r="I42" s="86">
        <v>3412</v>
      </c>
      <c r="J42" s="87">
        <v>3001</v>
      </c>
      <c r="K42" s="87">
        <v>2532</v>
      </c>
      <c r="L42" s="87">
        <v>4353</v>
      </c>
      <c r="M42" s="88">
        <v>3804</v>
      </c>
    </row>
    <row r="43" spans="2:13" ht="27.75" customHeight="1">
      <c r="B43" s="1171"/>
      <c r="C43" s="1172"/>
      <c r="D43" s="85"/>
      <c r="E43" s="1177" t="s">
        <v>27</v>
      </c>
      <c r="F43" s="1177"/>
      <c r="G43" s="1177"/>
      <c r="H43" s="1178"/>
      <c r="I43" s="86">
        <v>74112</v>
      </c>
      <c r="J43" s="87">
        <v>72001</v>
      </c>
      <c r="K43" s="87">
        <v>72002</v>
      </c>
      <c r="L43" s="87">
        <v>72318</v>
      </c>
      <c r="M43" s="88">
        <v>72809</v>
      </c>
    </row>
    <row r="44" spans="2:13" ht="27.75" customHeight="1">
      <c r="B44" s="1171"/>
      <c r="C44" s="1172"/>
      <c r="D44" s="85"/>
      <c r="E44" s="1177" t="s">
        <v>28</v>
      </c>
      <c r="F44" s="1177"/>
      <c r="G44" s="1177"/>
      <c r="H44" s="1178"/>
      <c r="I44" s="86" t="s">
        <v>488</v>
      </c>
      <c r="J44" s="87" t="s">
        <v>488</v>
      </c>
      <c r="K44" s="87" t="s">
        <v>488</v>
      </c>
      <c r="L44" s="87" t="s">
        <v>488</v>
      </c>
      <c r="M44" s="88">
        <v>69</v>
      </c>
    </row>
    <row r="45" spans="2:13" ht="27.75" customHeight="1">
      <c r="B45" s="1171"/>
      <c r="C45" s="1172"/>
      <c r="D45" s="85"/>
      <c r="E45" s="1177" t="s">
        <v>29</v>
      </c>
      <c r="F45" s="1177"/>
      <c r="G45" s="1177"/>
      <c r="H45" s="1178"/>
      <c r="I45" s="86">
        <v>25331</v>
      </c>
      <c r="J45" s="87">
        <v>25343</v>
      </c>
      <c r="K45" s="87">
        <v>25260</v>
      </c>
      <c r="L45" s="87">
        <v>25576</v>
      </c>
      <c r="M45" s="88">
        <v>24236</v>
      </c>
    </row>
    <row r="46" spans="2:13" ht="27.75" customHeight="1">
      <c r="B46" s="1171"/>
      <c r="C46" s="1172"/>
      <c r="D46" s="85"/>
      <c r="E46" s="1177" t="s">
        <v>30</v>
      </c>
      <c r="F46" s="1177"/>
      <c r="G46" s="1177"/>
      <c r="H46" s="1178"/>
      <c r="I46" s="86">
        <v>1913</v>
      </c>
      <c r="J46" s="87">
        <v>2275</v>
      </c>
      <c r="K46" s="87">
        <v>1989</v>
      </c>
      <c r="L46" s="87">
        <v>2084</v>
      </c>
      <c r="M46" s="88">
        <v>2037</v>
      </c>
    </row>
    <row r="47" spans="2:13" ht="27.75" customHeight="1">
      <c r="B47" s="1171"/>
      <c r="C47" s="1172"/>
      <c r="D47" s="85"/>
      <c r="E47" s="1177" t="s">
        <v>31</v>
      </c>
      <c r="F47" s="1177"/>
      <c r="G47" s="1177"/>
      <c r="H47" s="1178"/>
      <c r="I47" s="86" t="s">
        <v>488</v>
      </c>
      <c r="J47" s="87" t="s">
        <v>488</v>
      </c>
      <c r="K47" s="87" t="s">
        <v>488</v>
      </c>
      <c r="L47" s="87" t="s">
        <v>488</v>
      </c>
      <c r="M47" s="88" t="s">
        <v>488</v>
      </c>
    </row>
    <row r="48" spans="2:13" ht="27.75" customHeight="1">
      <c r="B48" s="1173"/>
      <c r="C48" s="1174"/>
      <c r="D48" s="85"/>
      <c r="E48" s="1177" t="s">
        <v>32</v>
      </c>
      <c r="F48" s="1177"/>
      <c r="G48" s="1177"/>
      <c r="H48" s="1178"/>
      <c r="I48" s="86" t="s">
        <v>488</v>
      </c>
      <c r="J48" s="87" t="s">
        <v>488</v>
      </c>
      <c r="K48" s="87" t="s">
        <v>488</v>
      </c>
      <c r="L48" s="87" t="s">
        <v>488</v>
      </c>
      <c r="M48" s="88" t="s">
        <v>488</v>
      </c>
    </row>
    <row r="49" spans="2:13" ht="27.75" customHeight="1">
      <c r="B49" s="1179" t="s">
        <v>33</v>
      </c>
      <c r="C49" s="1180"/>
      <c r="D49" s="89"/>
      <c r="E49" s="1177" t="s">
        <v>34</v>
      </c>
      <c r="F49" s="1177"/>
      <c r="G49" s="1177"/>
      <c r="H49" s="1178"/>
      <c r="I49" s="86">
        <v>22665</v>
      </c>
      <c r="J49" s="87">
        <v>22934</v>
      </c>
      <c r="K49" s="87">
        <v>24120</v>
      </c>
      <c r="L49" s="87">
        <v>25571</v>
      </c>
      <c r="M49" s="88">
        <v>26367</v>
      </c>
    </row>
    <row r="50" spans="2:13" ht="27.75" customHeight="1">
      <c r="B50" s="1171"/>
      <c r="C50" s="1172"/>
      <c r="D50" s="85"/>
      <c r="E50" s="1177" t="s">
        <v>35</v>
      </c>
      <c r="F50" s="1177"/>
      <c r="G50" s="1177"/>
      <c r="H50" s="1178"/>
      <c r="I50" s="86">
        <v>13713</v>
      </c>
      <c r="J50" s="87">
        <v>13962</v>
      </c>
      <c r="K50" s="87">
        <v>31273</v>
      </c>
      <c r="L50" s="87">
        <v>29510</v>
      </c>
      <c r="M50" s="88">
        <v>26625</v>
      </c>
    </row>
    <row r="51" spans="2:13" ht="27.75" customHeight="1">
      <c r="B51" s="1173"/>
      <c r="C51" s="1174"/>
      <c r="D51" s="85"/>
      <c r="E51" s="1177" t="s">
        <v>36</v>
      </c>
      <c r="F51" s="1177"/>
      <c r="G51" s="1177"/>
      <c r="H51" s="1178"/>
      <c r="I51" s="86">
        <v>107347</v>
      </c>
      <c r="J51" s="87">
        <v>111441</v>
      </c>
      <c r="K51" s="87">
        <v>110853</v>
      </c>
      <c r="L51" s="87">
        <v>111524</v>
      </c>
      <c r="M51" s="88">
        <v>114824</v>
      </c>
    </row>
    <row r="52" spans="2:13" ht="27.75" customHeight="1" thickBot="1">
      <c r="B52" s="1181" t="s">
        <v>37</v>
      </c>
      <c r="C52" s="1182"/>
      <c r="D52" s="90"/>
      <c r="E52" s="1183" t="s">
        <v>38</v>
      </c>
      <c r="F52" s="1183"/>
      <c r="G52" s="1183"/>
      <c r="H52" s="1184"/>
      <c r="I52" s="91">
        <v>58009</v>
      </c>
      <c r="J52" s="92">
        <v>50837</v>
      </c>
      <c r="K52" s="92">
        <v>29316</v>
      </c>
      <c r="L52" s="92">
        <v>29809</v>
      </c>
      <c r="M52" s="93">
        <v>29720</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526</v>
      </c>
      <c r="G2" s="111"/>
      <c r="H2" s="112"/>
    </row>
    <row r="3" spans="1:8">
      <c r="A3" s="108" t="s">
        <v>519</v>
      </c>
      <c r="B3" s="113"/>
      <c r="C3" s="114"/>
      <c r="D3" s="115">
        <v>42055</v>
      </c>
      <c r="E3" s="116"/>
      <c r="F3" s="117">
        <v>51540</v>
      </c>
      <c r="G3" s="118"/>
      <c r="H3" s="119"/>
    </row>
    <row r="4" spans="1:8">
      <c r="A4" s="120"/>
      <c r="B4" s="121"/>
      <c r="C4" s="122"/>
      <c r="D4" s="123">
        <v>33894</v>
      </c>
      <c r="E4" s="124"/>
      <c r="F4" s="125">
        <v>32621</v>
      </c>
      <c r="G4" s="126"/>
      <c r="H4" s="127"/>
    </row>
    <row r="5" spans="1:8">
      <c r="A5" s="108" t="s">
        <v>521</v>
      </c>
      <c r="B5" s="113"/>
      <c r="C5" s="114"/>
      <c r="D5" s="115">
        <v>37389</v>
      </c>
      <c r="E5" s="116"/>
      <c r="F5" s="117">
        <v>50804</v>
      </c>
      <c r="G5" s="118"/>
      <c r="H5" s="119"/>
    </row>
    <row r="6" spans="1:8">
      <c r="A6" s="120"/>
      <c r="B6" s="121"/>
      <c r="C6" s="122"/>
      <c r="D6" s="123">
        <v>27341</v>
      </c>
      <c r="E6" s="124"/>
      <c r="F6" s="125">
        <v>30480</v>
      </c>
      <c r="G6" s="126"/>
      <c r="H6" s="127"/>
    </row>
    <row r="7" spans="1:8">
      <c r="A7" s="108" t="s">
        <v>522</v>
      </c>
      <c r="B7" s="113"/>
      <c r="C7" s="114"/>
      <c r="D7" s="115">
        <v>40975</v>
      </c>
      <c r="E7" s="116"/>
      <c r="F7" s="117">
        <v>38606</v>
      </c>
      <c r="G7" s="118"/>
      <c r="H7" s="119"/>
    </row>
    <row r="8" spans="1:8">
      <c r="A8" s="120"/>
      <c r="B8" s="121"/>
      <c r="C8" s="122"/>
      <c r="D8" s="123">
        <v>26401</v>
      </c>
      <c r="E8" s="124"/>
      <c r="F8" s="125">
        <v>22435</v>
      </c>
      <c r="G8" s="126"/>
      <c r="H8" s="127"/>
    </row>
    <row r="9" spans="1:8">
      <c r="A9" s="108" t="s">
        <v>523</v>
      </c>
      <c r="B9" s="113"/>
      <c r="C9" s="114"/>
      <c r="D9" s="115">
        <v>38229</v>
      </c>
      <c r="E9" s="116"/>
      <c r="F9" s="117">
        <v>39425</v>
      </c>
      <c r="G9" s="118"/>
      <c r="H9" s="119"/>
    </row>
    <row r="10" spans="1:8">
      <c r="A10" s="120"/>
      <c r="B10" s="121"/>
      <c r="C10" s="122"/>
      <c r="D10" s="123">
        <v>24460</v>
      </c>
      <c r="E10" s="124"/>
      <c r="F10" s="125">
        <v>22414</v>
      </c>
      <c r="G10" s="126"/>
      <c r="H10" s="127"/>
    </row>
    <row r="11" spans="1:8">
      <c r="A11" s="108" t="s">
        <v>524</v>
      </c>
      <c r="B11" s="113"/>
      <c r="C11" s="114"/>
      <c r="D11" s="115">
        <v>53732</v>
      </c>
      <c r="E11" s="116"/>
      <c r="F11" s="117">
        <v>43141</v>
      </c>
      <c r="G11" s="118"/>
      <c r="H11" s="119"/>
    </row>
    <row r="12" spans="1:8">
      <c r="A12" s="120"/>
      <c r="B12" s="121"/>
      <c r="C12" s="128"/>
      <c r="D12" s="123">
        <v>34464</v>
      </c>
      <c r="E12" s="124"/>
      <c r="F12" s="125">
        <v>21887</v>
      </c>
      <c r="G12" s="126"/>
      <c r="H12" s="127"/>
    </row>
    <row r="13" spans="1:8">
      <c r="A13" s="108"/>
      <c r="B13" s="113"/>
      <c r="C13" s="129"/>
      <c r="D13" s="130">
        <v>42476</v>
      </c>
      <c r="E13" s="131"/>
      <c r="F13" s="132">
        <v>44703</v>
      </c>
      <c r="G13" s="133"/>
      <c r="H13" s="119"/>
    </row>
    <row r="14" spans="1:8">
      <c r="A14" s="120"/>
      <c r="B14" s="121"/>
      <c r="C14" s="122"/>
      <c r="D14" s="123">
        <v>29312</v>
      </c>
      <c r="E14" s="124"/>
      <c r="F14" s="125">
        <v>25967</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1.93</v>
      </c>
      <c r="C19" s="134">
        <f>ROUND(VALUE(SUBSTITUTE(実質収支比率等に係る経年分析!G$48,"▲","-")),2)</f>
        <v>5.52</v>
      </c>
      <c r="D19" s="134">
        <f>ROUND(VALUE(SUBSTITUTE(実質収支比率等に係る経年分析!H$48,"▲","-")),2)</f>
        <v>4.8499999999999996</v>
      </c>
      <c r="E19" s="134">
        <f>ROUND(VALUE(SUBSTITUTE(実質収支比率等に係る経年分析!I$48,"▲","-")),2)</f>
        <v>2.33</v>
      </c>
      <c r="F19" s="134">
        <f>ROUND(VALUE(SUBSTITUTE(実質収支比率等に係る経年分析!J$48,"▲","-")),2)</f>
        <v>2.77</v>
      </c>
    </row>
    <row r="20" spans="1:11">
      <c r="A20" s="134" t="s">
        <v>43</v>
      </c>
      <c r="B20" s="134">
        <f>ROUND(VALUE(SUBSTITUTE(実質収支比率等に係る経年分析!F$47,"▲","-")),2)</f>
        <v>21.85</v>
      </c>
      <c r="C20" s="134">
        <f>ROUND(VALUE(SUBSTITUTE(実質収支比率等に係る経年分析!G$47,"▲","-")),2)</f>
        <v>22.33</v>
      </c>
      <c r="D20" s="134">
        <f>ROUND(VALUE(SUBSTITUTE(実質収支比率等に係る経年分析!H$47,"▲","-")),2)</f>
        <v>25.27</v>
      </c>
      <c r="E20" s="134">
        <f>ROUND(VALUE(SUBSTITUTE(実質収支比率等に係る経年分析!I$47,"▲","-")),2)</f>
        <v>27.58</v>
      </c>
      <c r="F20" s="134">
        <f>ROUND(VALUE(SUBSTITUTE(実質収支比率等に係る経年分析!J$47,"▲","-")),2)</f>
        <v>28.54</v>
      </c>
    </row>
    <row r="21" spans="1:11">
      <c r="A21" s="134" t="s">
        <v>44</v>
      </c>
      <c r="B21" s="134">
        <f>IF(ISNUMBER(VALUE(SUBSTITUTE(実質収支比率等に係る経年分析!F$49,"▲","-"))),ROUND(VALUE(SUBSTITUTE(実質収支比率等に係る経年分析!F$49,"▲","-")),2),NA())</f>
        <v>1.06</v>
      </c>
      <c r="C21" s="134">
        <f>IF(ISNUMBER(VALUE(SUBSTITUTE(実質収支比率等に係る経年分析!G$49,"▲","-"))),ROUND(VALUE(SUBSTITUTE(実質収支比率等に係る経年分析!G$49,"▲","-")),2),NA())</f>
        <v>4.88</v>
      </c>
      <c r="D21" s="134">
        <f>IF(ISNUMBER(VALUE(SUBSTITUTE(実質収支比率等に係る経年分析!H$49,"▲","-"))),ROUND(VALUE(SUBSTITUTE(実質収支比率等に係る経年分析!H$49,"▲","-")),2),NA())</f>
        <v>2.14</v>
      </c>
      <c r="E21" s="134">
        <f>IF(ISNUMBER(VALUE(SUBSTITUTE(実質収支比率等に係る経年分析!I$49,"▲","-"))),ROUND(VALUE(SUBSTITUTE(実質収支比率等に係る経年分析!I$49,"▲","-")),2),NA())</f>
        <v>-0.08</v>
      </c>
      <c r="F21" s="134">
        <f>IF(ISNUMBER(VALUE(SUBSTITUTE(実質収支比率等に係る経年分析!J$49,"▲","-"))),ROUND(VALUE(SUBSTITUTE(実質収支比率等に係る経年分析!J$49,"▲","-")),2),NA())</f>
        <v>2.06</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0.28000000000000003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0.19</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0.16</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0.06</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7.0000000000000007E-2</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0.08</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7.0000000000000007E-2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0.14000000000000001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0.15</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7.0000000000000007E-2</v>
      </c>
    </row>
    <row r="30" spans="1:11">
      <c r="A30" s="135" t="str">
        <f>IF(連結実質赤字比率に係る赤字・黒字の構成分析!C$40="",NA(),連結実質赤字比率に係る赤字・黒字の構成分析!C$40)</f>
        <v>工業用水道事業会計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0.18</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0.19</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0.18</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0.19</v>
      </c>
    </row>
    <row r="31" spans="1:11">
      <c r="A31" s="135" t="str">
        <f>IF(連結実質赤字比率に係る赤字・黒字の構成分析!C$39="",NA(),連結実質赤字比率に係る赤字・黒字の構成分析!C$39)</f>
        <v>駐車場事業会計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0.17</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0.33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0.31</v>
      </c>
    </row>
    <row r="32" spans="1:11">
      <c r="A32" s="135" t="str">
        <f>IF(連結実質赤字比率に係る赤字・黒字の構成分析!C$38="",NA(),連結実質赤字比率に係る赤字・黒字の構成分析!C$38)</f>
        <v>農業共済事業会計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0.42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0.42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0.4</v>
      </c>
    </row>
    <row r="33" spans="1:16">
      <c r="A33" s="135" t="str">
        <f>IF(連結実質赤字比率に係る赤字・黒字の構成分析!C$37="",NA(),連結実質赤字比率に係る赤字・黒字の構成分析!C$37)</f>
        <v>国民健康保険事業特別会計</v>
      </c>
      <c r="B33" s="135">
        <f>IF(ROUND(VALUE(SUBSTITUTE(連結実質赤字比率に係る赤字・黒字の構成分析!F$37,"▲", "-")), 2) &lt; 0, ABS(ROUND(VALUE(SUBSTITUTE(連結実質赤字比率に係る赤字・黒字の構成分析!F$37,"▲", "-")), 2)), NA())</f>
        <v>0.15</v>
      </c>
      <c r="C33" s="135" t="e">
        <f>IF(ROUND(VALUE(SUBSTITUTE(連結実質赤字比率に係る赤字・黒字の構成分析!F$37,"▲", "-")), 2) &gt;= 0, ABS(ROUND(VALUE(SUBSTITUTE(連結実質赤字比率に係る赤字・黒字の構成分析!F$37,"▲", "-")), 2)), NA())</f>
        <v>#N/A</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0.33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0.47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0.54</v>
      </c>
    </row>
    <row r="34" spans="1:16">
      <c r="A34" s="135" t="str">
        <f>IF(連結実質赤字比率に係る赤字・黒字の構成分析!C$36="",NA(),連結実質赤字比率に係る赤字・黒字の構成分析!C$36)</f>
        <v>介護保険事業特別会計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0.51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0.26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0.39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0.61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0.57999999999999996</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1.93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5.52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4.8499999999999996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2.3199999999999998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2.76</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8.23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9.14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9.43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9.5399999999999991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9.02</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10866</v>
      </c>
      <c r="E42" s="136"/>
      <c r="F42" s="136"/>
      <c r="G42" s="136">
        <f>'実質公債費比率（分子）の構造'!L$52</f>
        <v>11135</v>
      </c>
      <c r="H42" s="136"/>
      <c r="I42" s="136"/>
      <c r="J42" s="136">
        <f>'実質公債費比率（分子）の構造'!M$52</f>
        <v>11740</v>
      </c>
      <c r="K42" s="136"/>
      <c r="L42" s="136"/>
      <c r="M42" s="136">
        <f>'実質公債費比率（分子）の構造'!N$52</f>
        <v>11527</v>
      </c>
      <c r="N42" s="136"/>
      <c r="O42" s="136"/>
      <c r="P42" s="136">
        <f>'実質公債費比率（分子）の構造'!O$52</f>
        <v>11691</v>
      </c>
    </row>
    <row r="43" spans="1:16">
      <c r="A43" s="136" t="s">
        <v>52</v>
      </c>
      <c r="B43" s="136">
        <f>'実質公債費比率（分子）の構造'!K$51</f>
        <v>0</v>
      </c>
      <c r="C43" s="136"/>
      <c r="D43" s="136"/>
      <c r="E43" s="136">
        <f>'実質公債費比率（分子）の構造'!L$51</f>
        <v>0</v>
      </c>
      <c r="F43" s="136"/>
      <c r="G43" s="136"/>
      <c r="H43" s="136" t="str">
        <f>'実質公債費比率（分子）の構造'!M$51</f>
        <v>-</v>
      </c>
      <c r="I43" s="136"/>
      <c r="J43" s="136"/>
      <c r="K43" s="136">
        <f>'実質公債費比率（分子）の構造'!N$51</f>
        <v>0</v>
      </c>
      <c r="L43" s="136"/>
      <c r="M43" s="136"/>
      <c r="N43" s="136" t="str">
        <f>'実質公債費比率（分子）の構造'!O$51</f>
        <v>-</v>
      </c>
      <c r="O43" s="136"/>
      <c r="P43" s="136"/>
    </row>
    <row r="44" spans="1:16">
      <c r="A44" s="136" t="s">
        <v>53</v>
      </c>
      <c r="B44" s="136">
        <f>'実質公債費比率（分子）の構造'!K$50</f>
        <v>668</v>
      </c>
      <c r="C44" s="136"/>
      <c r="D44" s="136"/>
      <c r="E44" s="136">
        <f>'実質公債費比率（分子）の構造'!L$50</f>
        <v>640</v>
      </c>
      <c r="F44" s="136"/>
      <c r="G44" s="136"/>
      <c r="H44" s="136">
        <f>'実質公債費比率（分子）の構造'!M$50</f>
        <v>613</v>
      </c>
      <c r="I44" s="136"/>
      <c r="J44" s="136"/>
      <c r="K44" s="136">
        <f>'実質公債費比率（分子）の構造'!N$50</f>
        <v>586</v>
      </c>
      <c r="L44" s="136"/>
      <c r="M44" s="136"/>
      <c r="N44" s="136">
        <f>'実質公債費比率（分子）の構造'!O$50</f>
        <v>560</v>
      </c>
      <c r="O44" s="136"/>
      <c r="P44" s="136"/>
    </row>
    <row r="45" spans="1:16">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55</v>
      </c>
      <c r="B46" s="136">
        <f>'実質公債費比率（分子）の構造'!K$48</f>
        <v>4398</v>
      </c>
      <c r="C46" s="136"/>
      <c r="D46" s="136"/>
      <c r="E46" s="136">
        <f>'実質公債費比率（分子）の構造'!L$48</f>
        <v>4289</v>
      </c>
      <c r="F46" s="136"/>
      <c r="G46" s="136"/>
      <c r="H46" s="136">
        <f>'実質公債費比率（分子）の構造'!M$48</f>
        <v>4491</v>
      </c>
      <c r="I46" s="136"/>
      <c r="J46" s="136"/>
      <c r="K46" s="136">
        <f>'実質公債費比率（分子）の構造'!N$48</f>
        <v>4502</v>
      </c>
      <c r="L46" s="136"/>
      <c r="M46" s="136"/>
      <c r="N46" s="136">
        <f>'実質公債費比率（分子）の構造'!O$48</f>
        <v>4760</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12627</v>
      </c>
      <c r="C49" s="136"/>
      <c r="D49" s="136"/>
      <c r="E49" s="136">
        <f>'実質公債費比率（分子）の構造'!L$45</f>
        <v>12442</v>
      </c>
      <c r="F49" s="136"/>
      <c r="G49" s="136"/>
      <c r="H49" s="136">
        <f>'実質公債費比率（分子）の構造'!M$45</f>
        <v>12220</v>
      </c>
      <c r="I49" s="136"/>
      <c r="J49" s="136"/>
      <c r="K49" s="136">
        <f>'実質公債費比率（分子）の構造'!N$45</f>
        <v>11458</v>
      </c>
      <c r="L49" s="136"/>
      <c r="M49" s="136"/>
      <c r="N49" s="136">
        <f>'実質公債費比率（分子）の構造'!O$45</f>
        <v>11070</v>
      </c>
      <c r="O49" s="136"/>
      <c r="P49" s="136"/>
    </row>
    <row r="50" spans="1:16">
      <c r="A50" s="136" t="s">
        <v>59</v>
      </c>
      <c r="B50" s="136" t="e">
        <f>NA()</f>
        <v>#N/A</v>
      </c>
      <c r="C50" s="136">
        <f>IF(ISNUMBER('実質公債費比率（分子）の構造'!K$53),'実質公債費比率（分子）の構造'!K$53,NA())</f>
        <v>6827</v>
      </c>
      <c r="D50" s="136" t="e">
        <f>NA()</f>
        <v>#N/A</v>
      </c>
      <c r="E50" s="136" t="e">
        <f>NA()</f>
        <v>#N/A</v>
      </c>
      <c r="F50" s="136">
        <f>IF(ISNUMBER('実質公債費比率（分子）の構造'!L$53),'実質公債費比率（分子）の構造'!L$53,NA())</f>
        <v>6236</v>
      </c>
      <c r="G50" s="136" t="e">
        <f>NA()</f>
        <v>#N/A</v>
      </c>
      <c r="H50" s="136" t="e">
        <f>NA()</f>
        <v>#N/A</v>
      </c>
      <c r="I50" s="136">
        <f>IF(ISNUMBER('実質公債費比率（分子）の構造'!M$53),'実質公債費比率（分子）の構造'!M$53,NA())</f>
        <v>5584</v>
      </c>
      <c r="J50" s="136" t="e">
        <f>NA()</f>
        <v>#N/A</v>
      </c>
      <c r="K50" s="136" t="e">
        <f>NA()</f>
        <v>#N/A</v>
      </c>
      <c r="L50" s="136">
        <f>IF(ISNUMBER('実質公債費比率（分子）の構造'!N$53),'実質公債費比率（分子）の構造'!N$53,NA())</f>
        <v>5019</v>
      </c>
      <c r="M50" s="136" t="e">
        <f>NA()</f>
        <v>#N/A</v>
      </c>
      <c r="N50" s="136" t="e">
        <f>NA()</f>
        <v>#N/A</v>
      </c>
      <c r="O50" s="136">
        <f>IF(ISNUMBER('実質公債費比率（分子）の構造'!O$53),'実質公債費比率（分子）の構造'!O$53,NA())</f>
        <v>4699</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107347</v>
      </c>
      <c r="E56" s="135"/>
      <c r="F56" s="135"/>
      <c r="G56" s="135">
        <f>'将来負担比率（分子）の構造'!J$51</f>
        <v>111441</v>
      </c>
      <c r="H56" s="135"/>
      <c r="I56" s="135"/>
      <c r="J56" s="135">
        <f>'将来負担比率（分子）の構造'!K$51</f>
        <v>110853</v>
      </c>
      <c r="K56" s="135"/>
      <c r="L56" s="135"/>
      <c r="M56" s="135">
        <f>'将来負担比率（分子）の構造'!L$51</f>
        <v>111524</v>
      </c>
      <c r="N56" s="135"/>
      <c r="O56" s="135"/>
      <c r="P56" s="135">
        <f>'将来負担比率（分子）の構造'!M$51</f>
        <v>114824</v>
      </c>
    </row>
    <row r="57" spans="1:16">
      <c r="A57" s="135" t="s">
        <v>35</v>
      </c>
      <c r="B57" s="135"/>
      <c r="C57" s="135"/>
      <c r="D57" s="135">
        <f>'将来負担比率（分子）の構造'!I$50</f>
        <v>13713</v>
      </c>
      <c r="E57" s="135"/>
      <c r="F57" s="135"/>
      <c r="G57" s="135">
        <f>'将来負担比率（分子）の構造'!J$50</f>
        <v>13962</v>
      </c>
      <c r="H57" s="135"/>
      <c r="I57" s="135"/>
      <c r="J57" s="135">
        <f>'将来負担比率（分子）の構造'!K$50</f>
        <v>31273</v>
      </c>
      <c r="K57" s="135"/>
      <c r="L57" s="135"/>
      <c r="M57" s="135">
        <f>'将来負担比率（分子）の構造'!L$50</f>
        <v>29510</v>
      </c>
      <c r="N57" s="135"/>
      <c r="O57" s="135"/>
      <c r="P57" s="135">
        <f>'将来負担比率（分子）の構造'!M$50</f>
        <v>26625</v>
      </c>
    </row>
    <row r="58" spans="1:16">
      <c r="A58" s="135" t="s">
        <v>34</v>
      </c>
      <c r="B58" s="135"/>
      <c r="C58" s="135"/>
      <c r="D58" s="135">
        <f>'将来負担比率（分子）の構造'!I$49</f>
        <v>22665</v>
      </c>
      <c r="E58" s="135"/>
      <c r="F58" s="135"/>
      <c r="G58" s="135">
        <f>'将来負担比率（分子）の構造'!J$49</f>
        <v>22934</v>
      </c>
      <c r="H58" s="135"/>
      <c r="I58" s="135"/>
      <c r="J58" s="135">
        <f>'将来負担比率（分子）の構造'!K$49</f>
        <v>24120</v>
      </c>
      <c r="K58" s="135"/>
      <c r="L58" s="135"/>
      <c r="M58" s="135">
        <f>'将来負担比率（分子）の構造'!L$49</f>
        <v>25571</v>
      </c>
      <c r="N58" s="135"/>
      <c r="O58" s="135"/>
      <c r="P58" s="135">
        <f>'将来負担比率（分子）の構造'!M$49</f>
        <v>26367</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1913</v>
      </c>
      <c r="C61" s="135"/>
      <c r="D61" s="135"/>
      <c r="E61" s="135">
        <f>'将来負担比率（分子）の構造'!J$46</f>
        <v>2275</v>
      </c>
      <c r="F61" s="135"/>
      <c r="G61" s="135"/>
      <c r="H61" s="135">
        <f>'将来負担比率（分子）の構造'!K$46</f>
        <v>1989</v>
      </c>
      <c r="I61" s="135"/>
      <c r="J61" s="135"/>
      <c r="K61" s="135">
        <f>'将来負担比率（分子）の構造'!L$46</f>
        <v>2084</v>
      </c>
      <c r="L61" s="135"/>
      <c r="M61" s="135"/>
      <c r="N61" s="135">
        <f>'将来負担比率（分子）の構造'!M$46</f>
        <v>2037</v>
      </c>
      <c r="O61" s="135"/>
      <c r="P61" s="135"/>
    </row>
    <row r="62" spans="1:16">
      <c r="A62" s="135" t="s">
        <v>29</v>
      </c>
      <c r="B62" s="135">
        <f>'将来負担比率（分子）の構造'!I$45</f>
        <v>25331</v>
      </c>
      <c r="C62" s="135"/>
      <c r="D62" s="135"/>
      <c r="E62" s="135">
        <f>'将来負担比率（分子）の構造'!J$45</f>
        <v>25343</v>
      </c>
      <c r="F62" s="135"/>
      <c r="G62" s="135"/>
      <c r="H62" s="135">
        <f>'将来負担比率（分子）の構造'!K$45</f>
        <v>25260</v>
      </c>
      <c r="I62" s="135"/>
      <c r="J62" s="135"/>
      <c r="K62" s="135">
        <f>'将来負担比率（分子）の構造'!L$45</f>
        <v>25576</v>
      </c>
      <c r="L62" s="135"/>
      <c r="M62" s="135"/>
      <c r="N62" s="135">
        <f>'将来負担比率（分子）の構造'!M$45</f>
        <v>24236</v>
      </c>
      <c r="O62" s="135"/>
      <c r="P62" s="135"/>
    </row>
    <row r="63" spans="1:16">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f>'将来負担比率（分子）の構造'!M$44</f>
        <v>69</v>
      </c>
      <c r="O63" s="135"/>
      <c r="P63" s="135"/>
    </row>
    <row r="64" spans="1:16">
      <c r="A64" s="135" t="s">
        <v>27</v>
      </c>
      <c r="B64" s="135">
        <f>'将来負担比率（分子）の構造'!I$43</f>
        <v>74112</v>
      </c>
      <c r="C64" s="135"/>
      <c r="D64" s="135"/>
      <c r="E64" s="135">
        <f>'将来負担比率（分子）の構造'!J$43</f>
        <v>72001</v>
      </c>
      <c r="F64" s="135"/>
      <c r="G64" s="135"/>
      <c r="H64" s="135">
        <f>'将来負担比率（分子）の構造'!K$43</f>
        <v>72002</v>
      </c>
      <c r="I64" s="135"/>
      <c r="J64" s="135"/>
      <c r="K64" s="135">
        <f>'将来負担比率（分子）の構造'!L$43</f>
        <v>72318</v>
      </c>
      <c r="L64" s="135"/>
      <c r="M64" s="135"/>
      <c r="N64" s="135">
        <f>'将来負担比率（分子）の構造'!M$43</f>
        <v>72809</v>
      </c>
      <c r="O64" s="135"/>
      <c r="P64" s="135"/>
    </row>
    <row r="65" spans="1:16">
      <c r="A65" s="135" t="s">
        <v>26</v>
      </c>
      <c r="B65" s="135">
        <f>'将来負担比率（分子）の構造'!I$42</f>
        <v>3412</v>
      </c>
      <c r="C65" s="135"/>
      <c r="D65" s="135"/>
      <c r="E65" s="135">
        <f>'将来負担比率（分子）の構造'!J$42</f>
        <v>3001</v>
      </c>
      <c r="F65" s="135"/>
      <c r="G65" s="135"/>
      <c r="H65" s="135">
        <f>'将来負担比率（分子）の構造'!K$42</f>
        <v>2532</v>
      </c>
      <c r="I65" s="135"/>
      <c r="J65" s="135"/>
      <c r="K65" s="135">
        <f>'将来負担比率（分子）の構造'!L$42</f>
        <v>4353</v>
      </c>
      <c r="L65" s="135"/>
      <c r="M65" s="135"/>
      <c r="N65" s="135">
        <f>'将来負担比率（分子）の構造'!M$42</f>
        <v>3804</v>
      </c>
      <c r="O65" s="135"/>
      <c r="P65" s="135"/>
    </row>
    <row r="66" spans="1:16">
      <c r="A66" s="135" t="s">
        <v>25</v>
      </c>
      <c r="B66" s="135">
        <f>'将来負担比率（分子）の構造'!I$41</f>
        <v>96966</v>
      </c>
      <c r="C66" s="135"/>
      <c r="D66" s="135"/>
      <c r="E66" s="135">
        <f>'将来負担比率（分子）の構造'!J$41</f>
        <v>96554</v>
      </c>
      <c r="F66" s="135"/>
      <c r="G66" s="135"/>
      <c r="H66" s="135">
        <f>'将来負担比率（分子）の構造'!K$41</f>
        <v>93780</v>
      </c>
      <c r="I66" s="135"/>
      <c r="J66" s="135"/>
      <c r="K66" s="135">
        <f>'将来負担比率（分子）の構造'!L$41</f>
        <v>92083</v>
      </c>
      <c r="L66" s="135"/>
      <c r="M66" s="135"/>
      <c r="N66" s="135">
        <f>'将来負担比率（分子）の構造'!M$41</f>
        <v>94581</v>
      </c>
      <c r="O66" s="135"/>
      <c r="P66" s="135"/>
    </row>
    <row r="67" spans="1:16">
      <c r="A67" s="135" t="s">
        <v>63</v>
      </c>
      <c r="B67" s="135" t="e">
        <f>NA()</f>
        <v>#N/A</v>
      </c>
      <c r="C67" s="135">
        <f>IF(ISNUMBER('将来負担比率（分子）の構造'!I$52), IF('将来負担比率（分子）の構造'!I$52 &lt; 0, 0, '将来負担比率（分子）の構造'!I$52), NA())</f>
        <v>58009</v>
      </c>
      <c r="D67" s="135" t="e">
        <f>NA()</f>
        <v>#N/A</v>
      </c>
      <c r="E67" s="135" t="e">
        <f>NA()</f>
        <v>#N/A</v>
      </c>
      <c r="F67" s="135">
        <f>IF(ISNUMBER('将来負担比率（分子）の構造'!J$52), IF('将来負担比率（分子）の構造'!J$52 &lt; 0, 0, '将来負担比率（分子）の構造'!J$52), NA())</f>
        <v>50837</v>
      </c>
      <c r="G67" s="135" t="e">
        <f>NA()</f>
        <v>#N/A</v>
      </c>
      <c r="H67" s="135" t="e">
        <f>NA()</f>
        <v>#N/A</v>
      </c>
      <c r="I67" s="135">
        <f>IF(ISNUMBER('将来負担比率（分子）の構造'!K$52), IF('将来負担比率（分子）の構造'!K$52 &lt; 0, 0, '将来負担比率（分子）の構造'!K$52), NA())</f>
        <v>29316</v>
      </c>
      <c r="J67" s="135" t="e">
        <f>NA()</f>
        <v>#N/A</v>
      </c>
      <c r="K67" s="135" t="e">
        <f>NA()</f>
        <v>#N/A</v>
      </c>
      <c r="L67" s="135">
        <f>IF(ISNUMBER('将来負担比率（分子）の構造'!L$52), IF('将来負担比率（分子）の構造'!L$52 &lt; 0, 0, '将来負担比率（分子）の構造'!L$52), NA())</f>
        <v>29809</v>
      </c>
      <c r="M67" s="135" t="e">
        <f>NA()</f>
        <v>#N/A</v>
      </c>
      <c r="N67" s="135" t="e">
        <f>NA()</f>
        <v>#N/A</v>
      </c>
      <c r="O67" s="135">
        <f>IF(ISNUMBER('将来負担比率（分子）の構造'!M$52), IF('将来負担比率（分子）の構造'!M$52 &lt; 0, 0, '将来負担比率（分子）の構造'!M$52), NA())</f>
        <v>29720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4"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196</v>
      </c>
      <c r="DI1" s="568"/>
      <c r="DJ1" s="568"/>
      <c r="DK1" s="568"/>
      <c r="DL1" s="568"/>
      <c r="DM1" s="568"/>
      <c r="DN1" s="569"/>
      <c r="DP1" s="567" t="s">
        <v>197</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198</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199</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200</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201</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202</v>
      </c>
      <c r="S4" s="571"/>
      <c r="T4" s="571"/>
      <c r="U4" s="571"/>
      <c r="V4" s="571"/>
      <c r="W4" s="571"/>
      <c r="X4" s="571"/>
      <c r="Y4" s="572"/>
      <c r="Z4" s="570" t="s">
        <v>203</v>
      </c>
      <c r="AA4" s="571"/>
      <c r="AB4" s="571"/>
      <c r="AC4" s="572"/>
      <c r="AD4" s="570" t="s">
        <v>204</v>
      </c>
      <c r="AE4" s="571"/>
      <c r="AF4" s="571"/>
      <c r="AG4" s="571"/>
      <c r="AH4" s="571"/>
      <c r="AI4" s="571"/>
      <c r="AJ4" s="571"/>
      <c r="AK4" s="572"/>
      <c r="AL4" s="570" t="s">
        <v>203</v>
      </c>
      <c r="AM4" s="571"/>
      <c r="AN4" s="571"/>
      <c r="AO4" s="572"/>
      <c r="AP4" s="576" t="s">
        <v>205</v>
      </c>
      <c r="AQ4" s="576"/>
      <c r="AR4" s="576"/>
      <c r="AS4" s="576"/>
      <c r="AT4" s="576"/>
      <c r="AU4" s="576"/>
      <c r="AV4" s="576"/>
      <c r="AW4" s="576"/>
      <c r="AX4" s="576"/>
      <c r="AY4" s="576"/>
      <c r="AZ4" s="576"/>
      <c r="BA4" s="576"/>
      <c r="BB4" s="576"/>
      <c r="BC4" s="576"/>
      <c r="BD4" s="576"/>
      <c r="BE4" s="576"/>
      <c r="BF4" s="576"/>
      <c r="BG4" s="576" t="s">
        <v>206</v>
      </c>
      <c r="BH4" s="576"/>
      <c r="BI4" s="576"/>
      <c r="BJ4" s="576"/>
      <c r="BK4" s="576"/>
      <c r="BL4" s="576"/>
      <c r="BM4" s="576"/>
      <c r="BN4" s="576"/>
      <c r="BO4" s="576" t="s">
        <v>203</v>
      </c>
      <c r="BP4" s="576"/>
      <c r="BQ4" s="576"/>
      <c r="BR4" s="576"/>
      <c r="BS4" s="576" t="s">
        <v>207</v>
      </c>
      <c r="BT4" s="576"/>
      <c r="BU4" s="576"/>
      <c r="BV4" s="576"/>
      <c r="BW4" s="576"/>
      <c r="BX4" s="576"/>
      <c r="BY4" s="576"/>
      <c r="BZ4" s="576"/>
      <c r="CA4" s="576"/>
      <c r="CB4" s="576"/>
      <c r="CD4" s="573" t="s">
        <v>208</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209</v>
      </c>
      <c r="C5" s="578"/>
      <c r="D5" s="578"/>
      <c r="E5" s="578"/>
      <c r="F5" s="578"/>
      <c r="G5" s="578"/>
      <c r="H5" s="578"/>
      <c r="I5" s="578"/>
      <c r="J5" s="578"/>
      <c r="K5" s="578"/>
      <c r="L5" s="578"/>
      <c r="M5" s="578"/>
      <c r="N5" s="578"/>
      <c r="O5" s="578"/>
      <c r="P5" s="578"/>
      <c r="Q5" s="579"/>
      <c r="R5" s="580">
        <v>40809911</v>
      </c>
      <c r="S5" s="581"/>
      <c r="T5" s="581"/>
      <c r="U5" s="581"/>
      <c r="V5" s="581"/>
      <c r="W5" s="581"/>
      <c r="X5" s="581"/>
      <c r="Y5" s="582"/>
      <c r="Z5" s="583">
        <v>37.9</v>
      </c>
      <c r="AA5" s="583"/>
      <c r="AB5" s="583"/>
      <c r="AC5" s="583"/>
      <c r="AD5" s="584">
        <v>38438505</v>
      </c>
      <c r="AE5" s="584"/>
      <c r="AF5" s="584"/>
      <c r="AG5" s="584"/>
      <c r="AH5" s="584"/>
      <c r="AI5" s="584"/>
      <c r="AJ5" s="584"/>
      <c r="AK5" s="584"/>
      <c r="AL5" s="585">
        <v>61.7</v>
      </c>
      <c r="AM5" s="586"/>
      <c r="AN5" s="586"/>
      <c r="AO5" s="587"/>
      <c r="AP5" s="577" t="s">
        <v>210</v>
      </c>
      <c r="AQ5" s="578"/>
      <c r="AR5" s="578"/>
      <c r="AS5" s="578"/>
      <c r="AT5" s="578"/>
      <c r="AU5" s="578"/>
      <c r="AV5" s="578"/>
      <c r="AW5" s="578"/>
      <c r="AX5" s="578"/>
      <c r="AY5" s="578"/>
      <c r="AZ5" s="578"/>
      <c r="BA5" s="578"/>
      <c r="BB5" s="578"/>
      <c r="BC5" s="578"/>
      <c r="BD5" s="578"/>
      <c r="BE5" s="578"/>
      <c r="BF5" s="579"/>
      <c r="BG5" s="591">
        <v>38571736</v>
      </c>
      <c r="BH5" s="592"/>
      <c r="BI5" s="592"/>
      <c r="BJ5" s="592"/>
      <c r="BK5" s="592"/>
      <c r="BL5" s="592"/>
      <c r="BM5" s="592"/>
      <c r="BN5" s="593"/>
      <c r="BO5" s="594">
        <v>94.5</v>
      </c>
      <c r="BP5" s="594"/>
      <c r="BQ5" s="594"/>
      <c r="BR5" s="594"/>
      <c r="BS5" s="595">
        <v>176770</v>
      </c>
      <c r="BT5" s="595"/>
      <c r="BU5" s="595"/>
      <c r="BV5" s="595"/>
      <c r="BW5" s="595"/>
      <c r="BX5" s="595"/>
      <c r="BY5" s="595"/>
      <c r="BZ5" s="595"/>
      <c r="CA5" s="595"/>
      <c r="CB5" s="599"/>
      <c r="CD5" s="573" t="s">
        <v>205</v>
      </c>
      <c r="CE5" s="574"/>
      <c r="CF5" s="574"/>
      <c r="CG5" s="574"/>
      <c r="CH5" s="574"/>
      <c r="CI5" s="574"/>
      <c r="CJ5" s="574"/>
      <c r="CK5" s="574"/>
      <c r="CL5" s="574"/>
      <c r="CM5" s="574"/>
      <c r="CN5" s="574"/>
      <c r="CO5" s="574"/>
      <c r="CP5" s="574"/>
      <c r="CQ5" s="575"/>
      <c r="CR5" s="573" t="s">
        <v>211</v>
      </c>
      <c r="CS5" s="574"/>
      <c r="CT5" s="574"/>
      <c r="CU5" s="574"/>
      <c r="CV5" s="574"/>
      <c r="CW5" s="574"/>
      <c r="CX5" s="574"/>
      <c r="CY5" s="575"/>
      <c r="CZ5" s="573" t="s">
        <v>203</v>
      </c>
      <c r="DA5" s="574"/>
      <c r="DB5" s="574"/>
      <c r="DC5" s="575"/>
      <c r="DD5" s="573" t="s">
        <v>212</v>
      </c>
      <c r="DE5" s="574"/>
      <c r="DF5" s="574"/>
      <c r="DG5" s="574"/>
      <c r="DH5" s="574"/>
      <c r="DI5" s="574"/>
      <c r="DJ5" s="574"/>
      <c r="DK5" s="574"/>
      <c r="DL5" s="574"/>
      <c r="DM5" s="574"/>
      <c r="DN5" s="574"/>
      <c r="DO5" s="574"/>
      <c r="DP5" s="575"/>
      <c r="DQ5" s="573" t="s">
        <v>213</v>
      </c>
      <c r="DR5" s="574"/>
      <c r="DS5" s="574"/>
      <c r="DT5" s="574"/>
      <c r="DU5" s="574"/>
      <c r="DV5" s="574"/>
      <c r="DW5" s="574"/>
      <c r="DX5" s="574"/>
      <c r="DY5" s="574"/>
      <c r="DZ5" s="574"/>
      <c r="EA5" s="574"/>
      <c r="EB5" s="574"/>
      <c r="EC5" s="575"/>
    </row>
    <row r="6" spans="2:143" ht="11.25" customHeight="1">
      <c r="B6" s="588" t="s">
        <v>214</v>
      </c>
      <c r="C6" s="589"/>
      <c r="D6" s="589"/>
      <c r="E6" s="589"/>
      <c r="F6" s="589"/>
      <c r="G6" s="589"/>
      <c r="H6" s="589"/>
      <c r="I6" s="589"/>
      <c r="J6" s="589"/>
      <c r="K6" s="589"/>
      <c r="L6" s="589"/>
      <c r="M6" s="589"/>
      <c r="N6" s="589"/>
      <c r="O6" s="589"/>
      <c r="P6" s="589"/>
      <c r="Q6" s="590"/>
      <c r="R6" s="591">
        <v>975384</v>
      </c>
      <c r="S6" s="592"/>
      <c r="T6" s="592"/>
      <c r="U6" s="592"/>
      <c r="V6" s="592"/>
      <c r="W6" s="592"/>
      <c r="X6" s="592"/>
      <c r="Y6" s="593"/>
      <c r="Z6" s="594">
        <v>0.9</v>
      </c>
      <c r="AA6" s="594"/>
      <c r="AB6" s="594"/>
      <c r="AC6" s="594"/>
      <c r="AD6" s="595">
        <v>975384</v>
      </c>
      <c r="AE6" s="595"/>
      <c r="AF6" s="595"/>
      <c r="AG6" s="595"/>
      <c r="AH6" s="595"/>
      <c r="AI6" s="595"/>
      <c r="AJ6" s="595"/>
      <c r="AK6" s="595"/>
      <c r="AL6" s="596">
        <v>1.6</v>
      </c>
      <c r="AM6" s="597"/>
      <c r="AN6" s="597"/>
      <c r="AO6" s="598"/>
      <c r="AP6" s="588" t="s">
        <v>215</v>
      </c>
      <c r="AQ6" s="589"/>
      <c r="AR6" s="589"/>
      <c r="AS6" s="589"/>
      <c r="AT6" s="589"/>
      <c r="AU6" s="589"/>
      <c r="AV6" s="589"/>
      <c r="AW6" s="589"/>
      <c r="AX6" s="589"/>
      <c r="AY6" s="589"/>
      <c r="AZ6" s="589"/>
      <c r="BA6" s="589"/>
      <c r="BB6" s="589"/>
      <c r="BC6" s="589"/>
      <c r="BD6" s="589"/>
      <c r="BE6" s="589"/>
      <c r="BF6" s="590"/>
      <c r="BG6" s="591">
        <v>38571736</v>
      </c>
      <c r="BH6" s="592"/>
      <c r="BI6" s="592"/>
      <c r="BJ6" s="592"/>
      <c r="BK6" s="592"/>
      <c r="BL6" s="592"/>
      <c r="BM6" s="592"/>
      <c r="BN6" s="593"/>
      <c r="BO6" s="594">
        <v>94.5</v>
      </c>
      <c r="BP6" s="594"/>
      <c r="BQ6" s="594"/>
      <c r="BR6" s="594"/>
      <c r="BS6" s="595">
        <v>176770</v>
      </c>
      <c r="BT6" s="595"/>
      <c r="BU6" s="595"/>
      <c r="BV6" s="595"/>
      <c r="BW6" s="595"/>
      <c r="BX6" s="595"/>
      <c r="BY6" s="595"/>
      <c r="BZ6" s="595"/>
      <c r="CA6" s="595"/>
      <c r="CB6" s="599"/>
      <c r="CD6" s="602" t="s">
        <v>216</v>
      </c>
      <c r="CE6" s="603"/>
      <c r="CF6" s="603"/>
      <c r="CG6" s="603"/>
      <c r="CH6" s="603"/>
      <c r="CI6" s="603"/>
      <c r="CJ6" s="603"/>
      <c r="CK6" s="603"/>
      <c r="CL6" s="603"/>
      <c r="CM6" s="603"/>
      <c r="CN6" s="603"/>
      <c r="CO6" s="603"/>
      <c r="CP6" s="603"/>
      <c r="CQ6" s="604"/>
      <c r="CR6" s="591">
        <v>596297</v>
      </c>
      <c r="CS6" s="592"/>
      <c r="CT6" s="592"/>
      <c r="CU6" s="592"/>
      <c r="CV6" s="592"/>
      <c r="CW6" s="592"/>
      <c r="CX6" s="592"/>
      <c r="CY6" s="593"/>
      <c r="CZ6" s="594">
        <v>0.6</v>
      </c>
      <c r="DA6" s="594"/>
      <c r="DB6" s="594"/>
      <c r="DC6" s="594"/>
      <c r="DD6" s="600" t="s">
        <v>217</v>
      </c>
      <c r="DE6" s="592"/>
      <c r="DF6" s="592"/>
      <c r="DG6" s="592"/>
      <c r="DH6" s="592"/>
      <c r="DI6" s="592"/>
      <c r="DJ6" s="592"/>
      <c r="DK6" s="592"/>
      <c r="DL6" s="592"/>
      <c r="DM6" s="592"/>
      <c r="DN6" s="592"/>
      <c r="DO6" s="592"/>
      <c r="DP6" s="593"/>
      <c r="DQ6" s="600">
        <v>596297</v>
      </c>
      <c r="DR6" s="592"/>
      <c r="DS6" s="592"/>
      <c r="DT6" s="592"/>
      <c r="DU6" s="592"/>
      <c r="DV6" s="592"/>
      <c r="DW6" s="592"/>
      <c r="DX6" s="592"/>
      <c r="DY6" s="592"/>
      <c r="DZ6" s="592"/>
      <c r="EA6" s="592"/>
      <c r="EB6" s="592"/>
      <c r="EC6" s="601"/>
    </row>
    <row r="7" spans="2:143" ht="11.25" customHeight="1">
      <c r="B7" s="588" t="s">
        <v>218</v>
      </c>
      <c r="C7" s="589"/>
      <c r="D7" s="589"/>
      <c r="E7" s="589"/>
      <c r="F7" s="589"/>
      <c r="G7" s="589"/>
      <c r="H7" s="589"/>
      <c r="I7" s="589"/>
      <c r="J7" s="589"/>
      <c r="K7" s="589"/>
      <c r="L7" s="589"/>
      <c r="M7" s="589"/>
      <c r="N7" s="589"/>
      <c r="O7" s="589"/>
      <c r="P7" s="589"/>
      <c r="Q7" s="590"/>
      <c r="R7" s="591">
        <v>129583</v>
      </c>
      <c r="S7" s="592"/>
      <c r="T7" s="592"/>
      <c r="U7" s="592"/>
      <c r="V7" s="592"/>
      <c r="W7" s="592"/>
      <c r="X7" s="592"/>
      <c r="Y7" s="593"/>
      <c r="Z7" s="594">
        <v>0.1</v>
      </c>
      <c r="AA7" s="594"/>
      <c r="AB7" s="594"/>
      <c r="AC7" s="594"/>
      <c r="AD7" s="595">
        <v>129583</v>
      </c>
      <c r="AE7" s="595"/>
      <c r="AF7" s="595"/>
      <c r="AG7" s="595"/>
      <c r="AH7" s="595"/>
      <c r="AI7" s="595"/>
      <c r="AJ7" s="595"/>
      <c r="AK7" s="595"/>
      <c r="AL7" s="596">
        <v>0.2</v>
      </c>
      <c r="AM7" s="597"/>
      <c r="AN7" s="597"/>
      <c r="AO7" s="598"/>
      <c r="AP7" s="588" t="s">
        <v>219</v>
      </c>
      <c r="AQ7" s="589"/>
      <c r="AR7" s="589"/>
      <c r="AS7" s="589"/>
      <c r="AT7" s="589"/>
      <c r="AU7" s="589"/>
      <c r="AV7" s="589"/>
      <c r="AW7" s="589"/>
      <c r="AX7" s="589"/>
      <c r="AY7" s="589"/>
      <c r="AZ7" s="589"/>
      <c r="BA7" s="589"/>
      <c r="BB7" s="589"/>
      <c r="BC7" s="589"/>
      <c r="BD7" s="589"/>
      <c r="BE7" s="589"/>
      <c r="BF7" s="590"/>
      <c r="BG7" s="591">
        <v>19533967</v>
      </c>
      <c r="BH7" s="592"/>
      <c r="BI7" s="592"/>
      <c r="BJ7" s="592"/>
      <c r="BK7" s="592"/>
      <c r="BL7" s="592"/>
      <c r="BM7" s="592"/>
      <c r="BN7" s="593"/>
      <c r="BO7" s="594">
        <v>47.9</v>
      </c>
      <c r="BP7" s="594"/>
      <c r="BQ7" s="594"/>
      <c r="BR7" s="594"/>
      <c r="BS7" s="595">
        <v>176770</v>
      </c>
      <c r="BT7" s="595"/>
      <c r="BU7" s="595"/>
      <c r="BV7" s="595"/>
      <c r="BW7" s="595"/>
      <c r="BX7" s="595"/>
      <c r="BY7" s="595"/>
      <c r="BZ7" s="595"/>
      <c r="CA7" s="595"/>
      <c r="CB7" s="599"/>
      <c r="CD7" s="605" t="s">
        <v>220</v>
      </c>
      <c r="CE7" s="606"/>
      <c r="CF7" s="606"/>
      <c r="CG7" s="606"/>
      <c r="CH7" s="606"/>
      <c r="CI7" s="606"/>
      <c r="CJ7" s="606"/>
      <c r="CK7" s="606"/>
      <c r="CL7" s="606"/>
      <c r="CM7" s="606"/>
      <c r="CN7" s="606"/>
      <c r="CO7" s="606"/>
      <c r="CP7" s="606"/>
      <c r="CQ7" s="607"/>
      <c r="CR7" s="591">
        <v>14021655</v>
      </c>
      <c r="CS7" s="592"/>
      <c r="CT7" s="592"/>
      <c r="CU7" s="592"/>
      <c r="CV7" s="592"/>
      <c r="CW7" s="592"/>
      <c r="CX7" s="592"/>
      <c r="CY7" s="593"/>
      <c r="CZ7" s="594">
        <v>13.3</v>
      </c>
      <c r="DA7" s="594"/>
      <c r="DB7" s="594"/>
      <c r="DC7" s="594"/>
      <c r="DD7" s="600">
        <v>1916715</v>
      </c>
      <c r="DE7" s="592"/>
      <c r="DF7" s="592"/>
      <c r="DG7" s="592"/>
      <c r="DH7" s="592"/>
      <c r="DI7" s="592"/>
      <c r="DJ7" s="592"/>
      <c r="DK7" s="592"/>
      <c r="DL7" s="592"/>
      <c r="DM7" s="592"/>
      <c r="DN7" s="592"/>
      <c r="DO7" s="592"/>
      <c r="DP7" s="593"/>
      <c r="DQ7" s="600">
        <v>11401998</v>
      </c>
      <c r="DR7" s="592"/>
      <c r="DS7" s="592"/>
      <c r="DT7" s="592"/>
      <c r="DU7" s="592"/>
      <c r="DV7" s="592"/>
      <c r="DW7" s="592"/>
      <c r="DX7" s="592"/>
      <c r="DY7" s="592"/>
      <c r="DZ7" s="592"/>
      <c r="EA7" s="592"/>
      <c r="EB7" s="592"/>
      <c r="EC7" s="601"/>
    </row>
    <row r="8" spans="2:143" ht="11.25" customHeight="1">
      <c r="B8" s="588" t="s">
        <v>221</v>
      </c>
      <c r="C8" s="589"/>
      <c r="D8" s="589"/>
      <c r="E8" s="589"/>
      <c r="F8" s="589"/>
      <c r="G8" s="589"/>
      <c r="H8" s="589"/>
      <c r="I8" s="589"/>
      <c r="J8" s="589"/>
      <c r="K8" s="589"/>
      <c r="L8" s="589"/>
      <c r="M8" s="589"/>
      <c r="N8" s="589"/>
      <c r="O8" s="589"/>
      <c r="P8" s="589"/>
      <c r="Q8" s="590"/>
      <c r="R8" s="591">
        <v>194762</v>
      </c>
      <c r="S8" s="592"/>
      <c r="T8" s="592"/>
      <c r="U8" s="592"/>
      <c r="V8" s="592"/>
      <c r="W8" s="592"/>
      <c r="X8" s="592"/>
      <c r="Y8" s="593"/>
      <c r="Z8" s="594">
        <v>0.2</v>
      </c>
      <c r="AA8" s="594"/>
      <c r="AB8" s="594"/>
      <c r="AC8" s="594"/>
      <c r="AD8" s="595">
        <v>194762</v>
      </c>
      <c r="AE8" s="595"/>
      <c r="AF8" s="595"/>
      <c r="AG8" s="595"/>
      <c r="AH8" s="595"/>
      <c r="AI8" s="595"/>
      <c r="AJ8" s="595"/>
      <c r="AK8" s="595"/>
      <c r="AL8" s="596">
        <v>0.3</v>
      </c>
      <c r="AM8" s="597"/>
      <c r="AN8" s="597"/>
      <c r="AO8" s="598"/>
      <c r="AP8" s="588" t="s">
        <v>222</v>
      </c>
      <c r="AQ8" s="589"/>
      <c r="AR8" s="589"/>
      <c r="AS8" s="589"/>
      <c r="AT8" s="589"/>
      <c r="AU8" s="589"/>
      <c r="AV8" s="589"/>
      <c r="AW8" s="589"/>
      <c r="AX8" s="589"/>
      <c r="AY8" s="589"/>
      <c r="AZ8" s="589"/>
      <c r="BA8" s="589"/>
      <c r="BB8" s="589"/>
      <c r="BC8" s="589"/>
      <c r="BD8" s="589"/>
      <c r="BE8" s="589"/>
      <c r="BF8" s="590"/>
      <c r="BG8" s="591">
        <v>411512</v>
      </c>
      <c r="BH8" s="592"/>
      <c r="BI8" s="592"/>
      <c r="BJ8" s="592"/>
      <c r="BK8" s="592"/>
      <c r="BL8" s="592"/>
      <c r="BM8" s="592"/>
      <c r="BN8" s="593"/>
      <c r="BO8" s="594">
        <v>1</v>
      </c>
      <c r="BP8" s="594"/>
      <c r="BQ8" s="594"/>
      <c r="BR8" s="594"/>
      <c r="BS8" s="600" t="s">
        <v>223</v>
      </c>
      <c r="BT8" s="592"/>
      <c r="BU8" s="592"/>
      <c r="BV8" s="592"/>
      <c r="BW8" s="592"/>
      <c r="BX8" s="592"/>
      <c r="BY8" s="592"/>
      <c r="BZ8" s="592"/>
      <c r="CA8" s="592"/>
      <c r="CB8" s="601"/>
      <c r="CD8" s="605" t="s">
        <v>224</v>
      </c>
      <c r="CE8" s="606"/>
      <c r="CF8" s="606"/>
      <c r="CG8" s="606"/>
      <c r="CH8" s="606"/>
      <c r="CI8" s="606"/>
      <c r="CJ8" s="606"/>
      <c r="CK8" s="606"/>
      <c r="CL8" s="606"/>
      <c r="CM8" s="606"/>
      <c r="CN8" s="606"/>
      <c r="CO8" s="606"/>
      <c r="CP8" s="606"/>
      <c r="CQ8" s="607"/>
      <c r="CR8" s="591">
        <v>34849319</v>
      </c>
      <c r="CS8" s="592"/>
      <c r="CT8" s="592"/>
      <c r="CU8" s="592"/>
      <c r="CV8" s="592"/>
      <c r="CW8" s="592"/>
      <c r="CX8" s="592"/>
      <c r="CY8" s="593"/>
      <c r="CZ8" s="594">
        <v>33.1</v>
      </c>
      <c r="DA8" s="594"/>
      <c r="DB8" s="594"/>
      <c r="DC8" s="594"/>
      <c r="DD8" s="600">
        <v>627310</v>
      </c>
      <c r="DE8" s="592"/>
      <c r="DF8" s="592"/>
      <c r="DG8" s="592"/>
      <c r="DH8" s="592"/>
      <c r="DI8" s="592"/>
      <c r="DJ8" s="592"/>
      <c r="DK8" s="592"/>
      <c r="DL8" s="592"/>
      <c r="DM8" s="592"/>
      <c r="DN8" s="592"/>
      <c r="DO8" s="592"/>
      <c r="DP8" s="593"/>
      <c r="DQ8" s="600">
        <v>17097063</v>
      </c>
      <c r="DR8" s="592"/>
      <c r="DS8" s="592"/>
      <c r="DT8" s="592"/>
      <c r="DU8" s="592"/>
      <c r="DV8" s="592"/>
      <c r="DW8" s="592"/>
      <c r="DX8" s="592"/>
      <c r="DY8" s="592"/>
      <c r="DZ8" s="592"/>
      <c r="EA8" s="592"/>
      <c r="EB8" s="592"/>
      <c r="EC8" s="601"/>
    </row>
    <row r="9" spans="2:143" ht="11.25" customHeight="1">
      <c r="B9" s="588" t="s">
        <v>225</v>
      </c>
      <c r="C9" s="589"/>
      <c r="D9" s="589"/>
      <c r="E9" s="589"/>
      <c r="F9" s="589"/>
      <c r="G9" s="589"/>
      <c r="H9" s="589"/>
      <c r="I9" s="589"/>
      <c r="J9" s="589"/>
      <c r="K9" s="589"/>
      <c r="L9" s="589"/>
      <c r="M9" s="589"/>
      <c r="N9" s="589"/>
      <c r="O9" s="589"/>
      <c r="P9" s="589"/>
      <c r="Q9" s="590"/>
      <c r="R9" s="591">
        <v>326449</v>
      </c>
      <c r="S9" s="592"/>
      <c r="T9" s="592"/>
      <c r="U9" s="592"/>
      <c r="V9" s="592"/>
      <c r="W9" s="592"/>
      <c r="X9" s="592"/>
      <c r="Y9" s="593"/>
      <c r="Z9" s="594">
        <v>0.3</v>
      </c>
      <c r="AA9" s="594"/>
      <c r="AB9" s="594"/>
      <c r="AC9" s="594"/>
      <c r="AD9" s="595">
        <v>326449</v>
      </c>
      <c r="AE9" s="595"/>
      <c r="AF9" s="595"/>
      <c r="AG9" s="595"/>
      <c r="AH9" s="595"/>
      <c r="AI9" s="595"/>
      <c r="AJ9" s="595"/>
      <c r="AK9" s="595"/>
      <c r="AL9" s="596">
        <v>0.5</v>
      </c>
      <c r="AM9" s="597"/>
      <c r="AN9" s="597"/>
      <c r="AO9" s="598"/>
      <c r="AP9" s="588" t="s">
        <v>226</v>
      </c>
      <c r="AQ9" s="589"/>
      <c r="AR9" s="589"/>
      <c r="AS9" s="589"/>
      <c r="AT9" s="589"/>
      <c r="AU9" s="589"/>
      <c r="AV9" s="589"/>
      <c r="AW9" s="589"/>
      <c r="AX9" s="589"/>
      <c r="AY9" s="589"/>
      <c r="AZ9" s="589"/>
      <c r="BA9" s="589"/>
      <c r="BB9" s="589"/>
      <c r="BC9" s="589"/>
      <c r="BD9" s="589"/>
      <c r="BE9" s="589"/>
      <c r="BF9" s="590"/>
      <c r="BG9" s="591">
        <v>15470285</v>
      </c>
      <c r="BH9" s="592"/>
      <c r="BI9" s="592"/>
      <c r="BJ9" s="592"/>
      <c r="BK9" s="592"/>
      <c r="BL9" s="592"/>
      <c r="BM9" s="592"/>
      <c r="BN9" s="593"/>
      <c r="BO9" s="594">
        <v>37.9</v>
      </c>
      <c r="BP9" s="594"/>
      <c r="BQ9" s="594"/>
      <c r="BR9" s="594"/>
      <c r="BS9" s="600" t="s">
        <v>223</v>
      </c>
      <c r="BT9" s="592"/>
      <c r="BU9" s="592"/>
      <c r="BV9" s="592"/>
      <c r="BW9" s="592"/>
      <c r="BX9" s="592"/>
      <c r="BY9" s="592"/>
      <c r="BZ9" s="592"/>
      <c r="CA9" s="592"/>
      <c r="CB9" s="601"/>
      <c r="CD9" s="605" t="s">
        <v>227</v>
      </c>
      <c r="CE9" s="606"/>
      <c r="CF9" s="606"/>
      <c r="CG9" s="606"/>
      <c r="CH9" s="606"/>
      <c r="CI9" s="606"/>
      <c r="CJ9" s="606"/>
      <c r="CK9" s="606"/>
      <c r="CL9" s="606"/>
      <c r="CM9" s="606"/>
      <c r="CN9" s="606"/>
      <c r="CO9" s="606"/>
      <c r="CP9" s="606"/>
      <c r="CQ9" s="607"/>
      <c r="CR9" s="591">
        <v>9815908</v>
      </c>
      <c r="CS9" s="592"/>
      <c r="CT9" s="592"/>
      <c r="CU9" s="592"/>
      <c r="CV9" s="592"/>
      <c r="CW9" s="592"/>
      <c r="CX9" s="592"/>
      <c r="CY9" s="593"/>
      <c r="CZ9" s="594">
        <v>9.3000000000000007</v>
      </c>
      <c r="DA9" s="594"/>
      <c r="DB9" s="594"/>
      <c r="DC9" s="594"/>
      <c r="DD9" s="600">
        <v>1939130</v>
      </c>
      <c r="DE9" s="592"/>
      <c r="DF9" s="592"/>
      <c r="DG9" s="592"/>
      <c r="DH9" s="592"/>
      <c r="DI9" s="592"/>
      <c r="DJ9" s="592"/>
      <c r="DK9" s="592"/>
      <c r="DL9" s="592"/>
      <c r="DM9" s="592"/>
      <c r="DN9" s="592"/>
      <c r="DO9" s="592"/>
      <c r="DP9" s="593"/>
      <c r="DQ9" s="600">
        <v>7386064</v>
      </c>
      <c r="DR9" s="592"/>
      <c r="DS9" s="592"/>
      <c r="DT9" s="592"/>
      <c r="DU9" s="592"/>
      <c r="DV9" s="592"/>
      <c r="DW9" s="592"/>
      <c r="DX9" s="592"/>
      <c r="DY9" s="592"/>
      <c r="DZ9" s="592"/>
      <c r="EA9" s="592"/>
      <c r="EB9" s="592"/>
      <c r="EC9" s="601"/>
    </row>
    <row r="10" spans="2:143" ht="11.25" customHeight="1">
      <c r="B10" s="588" t="s">
        <v>228</v>
      </c>
      <c r="C10" s="589"/>
      <c r="D10" s="589"/>
      <c r="E10" s="589"/>
      <c r="F10" s="589"/>
      <c r="G10" s="589"/>
      <c r="H10" s="589"/>
      <c r="I10" s="589"/>
      <c r="J10" s="589"/>
      <c r="K10" s="589"/>
      <c r="L10" s="589"/>
      <c r="M10" s="589"/>
      <c r="N10" s="589"/>
      <c r="O10" s="589"/>
      <c r="P10" s="589"/>
      <c r="Q10" s="590"/>
      <c r="R10" s="591">
        <v>2736057</v>
      </c>
      <c r="S10" s="592"/>
      <c r="T10" s="592"/>
      <c r="U10" s="592"/>
      <c r="V10" s="592"/>
      <c r="W10" s="592"/>
      <c r="X10" s="592"/>
      <c r="Y10" s="593"/>
      <c r="Z10" s="594">
        <v>2.5</v>
      </c>
      <c r="AA10" s="594"/>
      <c r="AB10" s="594"/>
      <c r="AC10" s="594"/>
      <c r="AD10" s="595">
        <v>2736057</v>
      </c>
      <c r="AE10" s="595"/>
      <c r="AF10" s="595"/>
      <c r="AG10" s="595"/>
      <c r="AH10" s="595"/>
      <c r="AI10" s="595"/>
      <c r="AJ10" s="595"/>
      <c r="AK10" s="595"/>
      <c r="AL10" s="596">
        <v>4.4000000000000004</v>
      </c>
      <c r="AM10" s="597"/>
      <c r="AN10" s="597"/>
      <c r="AO10" s="598"/>
      <c r="AP10" s="588" t="s">
        <v>229</v>
      </c>
      <c r="AQ10" s="589"/>
      <c r="AR10" s="589"/>
      <c r="AS10" s="589"/>
      <c r="AT10" s="589"/>
      <c r="AU10" s="589"/>
      <c r="AV10" s="589"/>
      <c r="AW10" s="589"/>
      <c r="AX10" s="589"/>
      <c r="AY10" s="589"/>
      <c r="AZ10" s="589"/>
      <c r="BA10" s="589"/>
      <c r="BB10" s="589"/>
      <c r="BC10" s="589"/>
      <c r="BD10" s="589"/>
      <c r="BE10" s="589"/>
      <c r="BF10" s="590"/>
      <c r="BG10" s="591">
        <v>843080</v>
      </c>
      <c r="BH10" s="592"/>
      <c r="BI10" s="592"/>
      <c r="BJ10" s="592"/>
      <c r="BK10" s="592"/>
      <c r="BL10" s="592"/>
      <c r="BM10" s="592"/>
      <c r="BN10" s="593"/>
      <c r="BO10" s="594">
        <v>2.1</v>
      </c>
      <c r="BP10" s="594"/>
      <c r="BQ10" s="594"/>
      <c r="BR10" s="594"/>
      <c r="BS10" s="600" t="s">
        <v>223</v>
      </c>
      <c r="BT10" s="592"/>
      <c r="BU10" s="592"/>
      <c r="BV10" s="592"/>
      <c r="BW10" s="592"/>
      <c r="BX10" s="592"/>
      <c r="BY10" s="592"/>
      <c r="BZ10" s="592"/>
      <c r="CA10" s="592"/>
      <c r="CB10" s="601"/>
      <c r="CD10" s="605" t="s">
        <v>230</v>
      </c>
      <c r="CE10" s="606"/>
      <c r="CF10" s="606"/>
      <c r="CG10" s="606"/>
      <c r="CH10" s="606"/>
      <c r="CI10" s="606"/>
      <c r="CJ10" s="606"/>
      <c r="CK10" s="606"/>
      <c r="CL10" s="606"/>
      <c r="CM10" s="606"/>
      <c r="CN10" s="606"/>
      <c r="CO10" s="606"/>
      <c r="CP10" s="606"/>
      <c r="CQ10" s="607"/>
      <c r="CR10" s="591">
        <v>67783</v>
      </c>
      <c r="CS10" s="592"/>
      <c r="CT10" s="592"/>
      <c r="CU10" s="592"/>
      <c r="CV10" s="592"/>
      <c r="CW10" s="592"/>
      <c r="CX10" s="592"/>
      <c r="CY10" s="593"/>
      <c r="CZ10" s="594">
        <v>0.1</v>
      </c>
      <c r="DA10" s="594"/>
      <c r="DB10" s="594"/>
      <c r="DC10" s="594"/>
      <c r="DD10" s="600" t="s">
        <v>223</v>
      </c>
      <c r="DE10" s="592"/>
      <c r="DF10" s="592"/>
      <c r="DG10" s="592"/>
      <c r="DH10" s="592"/>
      <c r="DI10" s="592"/>
      <c r="DJ10" s="592"/>
      <c r="DK10" s="592"/>
      <c r="DL10" s="592"/>
      <c r="DM10" s="592"/>
      <c r="DN10" s="592"/>
      <c r="DO10" s="592"/>
      <c r="DP10" s="593"/>
      <c r="DQ10" s="600">
        <v>30122</v>
      </c>
      <c r="DR10" s="592"/>
      <c r="DS10" s="592"/>
      <c r="DT10" s="592"/>
      <c r="DU10" s="592"/>
      <c r="DV10" s="592"/>
      <c r="DW10" s="592"/>
      <c r="DX10" s="592"/>
      <c r="DY10" s="592"/>
      <c r="DZ10" s="592"/>
      <c r="EA10" s="592"/>
      <c r="EB10" s="592"/>
      <c r="EC10" s="601"/>
    </row>
    <row r="11" spans="2:143" ht="11.25" customHeight="1">
      <c r="B11" s="588" t="s">
        <v>231</v>
      </c>
      <c r="C11" s="589"/>
      <c r="D11" s="589"/>
      <c r="E11" s="589"/>
      <c r="F11" s="589"/>
      <c r="G11" s="589"/>
      <c r="H11" s="589"/>
      <c r="I11" s="589"/>
      <c r="J11" s="589"/>
      <c r="K11" s="589"/>
      <c r="L11" s="589"/>
      <c r="M11" s="589"/>
      <c r="N11" s="589"/>
      <c r="O11" s="589"/>
      <c r="P11" s="589"/>
      <c r="Q11" s="590"/>
      <c r="R11" s="591">
        <v>340486</v>
      </c>
      <c r="S11" s="592"/>
      <c r="T11" s="592"/>
      <c r="U11" s="592"/>
      <c r="V11" s="592"/>
      <c r="W11" s="592"/>
      <c r="X11" s="592"/>
      <c r="Y11" s="593"/>
      <c r="Z11" s="594">
        <v>0.3</v>
      </c>
      <c r="AA11" s="594"/>
      <c r="AB11" s="594"/>
      <c r="AC11" s="594"/>
      <c r="AD11" s="595">
        <v>340486</v>
      </c>
      <c r="AE11" s="595"/>
      <c r="AF11" s="595"/>
      <c r="AG11" s="595"/>
      <c r="AH11" s="595"/>
      <c r="AI11" s="595"/>
      <c r="AJ11" s="595"/>
      <c r="AK11" s="595"/>
      <c r="AL11" s="596">
        <v>0.5</v>
      </c>
      <c r="AM11" s="597"/>
      <c r="AN11" s="597"/>
      <c r="AO11" s="598"/>
      <c r="AP11" s="588" t="s">
        <v>232</v>
      </c>
      <c r="AQ11" s="589"/>
      <c r="AR11" s="589"/>
      <c r="AS11" s="589"/>
      <c r="AT11" s="589"/>
      <c r="AU11" s="589"/>
      <c r="AV11" s="589"/>
      <c r="AW11" s="589"/>
      <c r="AX11" s="589"/>
      <c r="AY11" s="589"/>
      <c r="AZ11" s="589"/>
      <c r="BA11" s="589"/>
      <c r="BB11" s="589"/>
      <c r="BC11" s="589"/>
      <c r="BD11" s="589"/>
      <c r="BE11" s="589"/>
      <c r="BF11" s="590"/>
      <c r="BG11" s="591">
        <v>2809090</v>
      </c>
      <c r="BH11" s="592"/>
      <c r="BI11" s="592"/>
      <c r="BJ11" s="592"/>
      <c r="BK11" s="592"/>
      <c r="BL11" s="592"/>
      <c r="BM11" s="592"/>
      <c r="BN11" s="593"/>
      <c r="BO11" s="594">
        <v>6.9</v>
      </c>
      <c r="BP11" s="594"/>
      <c r="BQ11" s="594"/>
      <c r="BR11" s="594"/>
      <c r="BS11" s="600">
        <v>176770</v>
      </c>
      <c r="BT11" s="592"/>
      <c r="BU11" s="592"/>
      <c r="BV11" s="592"/>
      <c r="BW11" s="592"/>
      <c r="BX11" s="592"/>
      <c r="BY11" s="592"/>
      <c r="BZ11" s="592"/>
      <c r="CA11" s="592"/>
      <c r="CB11" s="601"/>
      <c r="CD11" s="605" t="s">
        <v>233</v>
      </c>
      <c r="CE11" s="606"/>
      <c r="CF11" s="606"/>
      <c r="CG11" s="606"/>
      <c r="CH11" s="606"/>
      <c r="CI11" s="606"/>
      <c r="CJ11" s="606"/>
      <c r="CK11" s="606"/>
      <c r="CL11" s="606"/>
      <c r="CM11" s="606"/>
      <c r="CN11" s="606"/>
      <c r="CO11" s="606"/>
      <c r="CP11" s="606"/>
      <c r="CQ11" s="607"/>
      <c r="CR11" s="591">
        <v>2820749</v>
      </c>
      <c r="CS11" s="592"/>
      <c r="CT11" s="592"/>
      <c r="CU11" s="592"/>
      <c r="CV11" s="592"/>
      <c r="CW11" s="592"/>
      <c r="CX11" s="592"/>
      <c r="CY11" s="593"/>
      <c r="CZ11" s="594">
        <v>2.7</v>
      </c>
      <c r="DA11" s="594"/>
      <c r="DB11" s="594"/>
      <c r="DC11" s="594"/>
      <c r="DD11" s="600">
        <v>1453688</v>
      </c>
      <c r="DE11" s="592"/>
      <c r="DF11" s="592"/>
      <c r="DG11" s="592"/>
      <c r="DH11" s="592"/>
      <c r="DI11" s="592"/>
      <c r="DJ11" s="592"/>
      <c r="DK11" s="592"/>
      <c r="DL11" s="592"/>
      <c r="DM11" s="592"/>
      <c r="DN11" s="592"/>
      <c r="DO11" s="592"/>
      <c r="DP11" s="593"/>
      <c r="DQ11" s="600">
        <v>2110236</v>
      </c>
      <c r="DR11" s="592"/>
      <c r="DS11" s="592"/>
      <c r="DT11" s="592"/>
      <c r="DU11" s="592"/>
      <c r="DV11" s="592"/>
      <c r="DW11" s="592"/>
      <c r="DX11" s="592"/>
      <c r="DY11" s="592"/>
      <c r="DZ11" s="592"/>
      <c r="EA11" s="592"/>
      <c r="EB11" s="592"/>
      <c r="EC11" s="601"/>
    </row>
    <row r="12" spans="2:143" ht="11.25" customHeight="1">
      <c r="B12" s="588" t="s">
        <v>234</v>
      </c>
      <c r="C12" s="589"/>
      <c r="D12" s="589"/>
      <c r="E12" s="589"/>
      <c r="F12" s="589"/>
      <c r="G12" s="589"/>
      <c r="H12" s="589"/>
      <c r="I12" s="589"/>
      <c r="J12" s="589"/>
      <c r="K12" s="589"/>
      <c r="L12" s="589"/>
      <c r="M12" s="589"/>
      <c r="N12" s="589"/>
      <c r="O12" s="589"/>
      <c r="P12" s="589"/>
      <c r="Q12" s="590"/>
      <c r="R12" s="591" t="s">
        <v>223</v>
      </c>
      <c r="S12" s="592"/>
      <c r="T12" s="592"/>
      <c r="U12" s="592"/>
      <c r="V12" s="592"/>
      <c r="W12" s="592"/>
      <c r="X12" s="592"/>
      <c r="Y12" s="593"/>
      <c r="Z12" s="594" t="s">
        <v>223</v>
      </c>
      <c r="AA12" s="594"/>
      <c r="AB12" s="594"/>
      <c r="AC12" s="594"/>
      <c r="AD12" s="595" t="s">
        <v>223</v>
      </c>
      <c r="AE12" s="595"/>
      <c r="AF12" s="595"/>
      <c r="AG12" s="595"/>
      <c r="AH12" s="595"/>
      <c r="AI12" s="595"/>
      <c r="AJ12" s="595"/>
      <c r="AK12" s="595"/>
      <c r="AL12" s="596" t="s">
        <v>223</v>
      </c>
      <c r="AM12" s="597"/>
      <c r="AN12" s="597"/>
      <c r="AO12" s="598"/>
      <c r="AP12" s="588" t="s">
        <v>235</v>
      </c>
      <c r="AQ12" s="589"/>
      <c r="AR12" s="589"/>
      <c r="AS12" s="589"/>
      <c r="AT12" s="589"/>
      <c r="AU12" s="589"/>
      <c r="AV12" s="589"/>
      <c r="AW12" s="589"/>
      <c r="AX12" s="589"/>
      <c r="AY12" s="589"/>
      <c r="AZ12" s="589"/>
      <c r="BA12" s="589"/>
      <c r="BB12" s="589"/>
      <c r="BC12" s="589"/>
      <c r="BD12" s="589"/>
      <c r="BE12" s="589"/>
      <c r="BF12" s="590"/>
      <c r="BG12" s="591">
        <v>16558684</v>
      </c>
      <c r="BH12" s="592"/>
      <c r="BI12" s="592"/>
      <c r="BJ12" s="592"/>
      <c r="BK12" s="592"/>
      <c r="BL12" s="592"/>
      <c r="BM12" s="592"/>
      <c r="BN12" s="593"/>
      <c r="BO12" s="594">
        <v>40.6</v>
      </c>
      <c r="BP12" s="594"/>
      <c r="BQ12" s="594"/>
      <c r="BR12" s="594"/>
      <c r="BS12" s="600" t="s">
        <v>223</v>
      </c>
      <c r="BT12" s="592"/>
      <c r="BU12" s="592"/>
      <c r="BV12" s="592"/>
      <c r="BW12" s="592"/>
      <c r="BX12" s="592"/>
      <c r="BY12" s="592"/>
      <c r="BZ12" s="592"/>
      <c r="CA12" s="592"/>
      <c r="CB12" s="601"/>
      <c r="CD12" s="605" t="s">
        <v>236</v>
      </c>
      <c r="CE12" s="606"/>
      <c r="CF12" s="606"/>
      <c r="CG12" s="606"/>
      <c r="CH12" s="606"/>
      <c r="CI12" s="606"/>
      <c r="CJ12" s="606"/>
      <c r="CK12" s="606"/>
      <c r="CL12" s="606"/>
      <c r="CM12" s="606"/>
      <c r="CN12" s="606"/>
      <c r="CO12" s="606"/>
      <c r="CP12" s="606"/>
      <c r="CQ12" s="607"/>
      <c r="CR12" s="591">
        <v>1499095</v>
      </c>
      <c r="CS12" s="592"/>
      <c r="CT12" s="592"/>
      <c r="CU12" s="592"/>
      <c r="CV12" s="592"/>
      <c r="CW12" s="592"/>
      <c r="CX12" s="592"/>
      <c r="CY12" s="593"/>
      <c r="CZ12" s="594">
        <v>1.4</v>
      </c>
      <c r="DA12" s="594"/>
      <c r="DB12" s="594"/>
      <c r="DC12" s="594"/>
      <c r="DD12" s="600">
        <v>114511</v>
      </c>
      <c r="DE12" s="592"/>
      <c r="DF12" s="592"/>
      <c r="DG12" s="592"/>
      <c r="DH12" s="592"/>
      <c r="DI12" s="592"/>
      <c r="DJ12" s="592"/>
      <c r="DK12" s="592"/>
      <c r="DL12" s="592"/>
      <c r="DM12" s="592"/>
      <c r="DN12" s="592"/>
      <c r="DO12" s="592"/>
      <c r="DP12" s="593"/>
      <c r="DQ12" s="600">
        <v>992563</v>
      </c>
      <c r="DR12" s="592"/>
      <c r="DS12" s="592"/>
      <c r="DT12" s="592"/>
      <c r="DU12" s="592"/>
      <c r="DV12" s="592"/>
      <c r="DW12" s="592"/>
      <c r="DX12" s="592"/>
      <c r="DY12" s="592"/>
      <c r="DZ12" s="592"/>
      <c r="EA12" s="592"/>
      <c r="EB12" s="592"/>
      <c r="EC12" s="601"/>
    </row>
    <row r="13" spans="2:143" ht="11.25" customHeight="1">
      <c r="B13" s="588" t="s">
        <v>237</v>
      </c>
      <c r="C13" s="589"/>
      <c r="D13" s="589"/>
      <c r="E13" s="589"/>
      <c r="F13" s="589"/>
      <c r="G13" s="589"/>
      <c r="H13" s="589"/>
      <c r="I13" s="589"/>
      <c r="J13" s="589"/>
      <c r="K13" s="589"/>
      <c r="L13" s="589"/>
      <c r="M13" s="589"/>
      <c r="N13" s="589"/>
      <c r="O13" s="589"/>
      <c r="P13" s="589"/>
      <c r="Q13" s="590"/>
      <c r="R13" s="591">
        <v>396400</v>
      </c>
      <c r="S13" s="592"/>
      <c r="T13" s="592"/>
      <c r="U13" s="592"/>
      <c r="V13" s="592"/>
      <c r="W13" s="592"/>
      <c r="X13" s="592"/>
      <c r="Y13" s="593"/>
      <c r="Z13" s="594">
        <v>0.4</v>
      </c>
      <c r="AA13" s="594"/>
      <c r="AB13" s="594"/>
      <c r="AC13" s="594"/>
      <c r="AD13" s="595">
        <v>396400</v>
      </c>
      <c r="AE13" s="595"/>
      <c r="AF13" s="595"/>
      <c r="AG13" s="595"/>
      <c r="AH13" s="595"/>
      <c r="AI13" s="595"/>
      <c r="AJ13" s="595"/>
      <c r="AK13" s="595"/>
      <c r="AL13" s="596">
        <v>0.6</v>
      </c>
      <c r="AM13" s="597"/>
      <c r="AN13" s="597"/>
      <c r="AO13" s="598"/>
      <c r="AP13" s="588" t="s">
        <v>238</v>
      </c>
      <c r="AQ13" s="589"/>
      <c r="AR13" s="589"/>
      <c r="AS13" s="589"/>
      <c r="AT13" s="589"/>
      <c r="AU13" s="589"/>
      <c r="AV13" s="589"/>
      <c r="AW13" s="589"/>
      <c r="AX13" s="589"/>
      <c r="AY13" s="589"/>
      <c r="AZ13" s="589"/>
      <c r="BA13" s="589"/>
      <c r="BB13" s="589"/>
      <c r="BC13" s="589"/>
      <c r="BD13" s="589"/>
      <c r="BE13" s="589"/>
      <c r="BF13" s="590"/>
      <c r="BG13" s="591">
        <v>16496926</v>
      </c>
      <c r="BH13" s="592"/>
      <c r="BI13" s="592"/>
      <c r="BJ13" s="592"/>
      <c r="BK13" s="592"/>
      <c r="BL13" s="592"/>
      <c r="BM13" s="592"/>
      <c r="BN13" s="593"/>
      <c r="BO13" s="594">
        <v>40.4</v>
      </c>
      <c r="BP13" s="594"/>
      <c r="BQ13" s="594"/>
      <c r="BR13" s="594"/>
      <c r="BS13" s="600" t="s">
        <v>223</v>
      </c>
      <c r="BT13" s="592"/>
      <c r="BU13" s="592"/>
      <c r="BV13" s="592"/>
      <c r="BW13" s="592"/>
      <c r="BX13" s="592"/>
      <c r="BY13" s="592"/>
      <c r="BZ13" s="592"/>
      <c r="CA13" s="592"/>
      <c r="CB13" s="601"/>
      <c r="CD13" s="605" t="s">
        <v>239</v>
      </c>
      <c r="CE13" s="606"/>
      <c r="CF13" s="606"/>
      <c r="CG13" s="606"/>
      <c r="CH13" s="606"/>
      <c r="CI13" s="606"/>
      <c r="CJ13" s="606"/>
      <c r="CK13" s="606"/>
      <c r="CL13" s="606"/>
      <c r="CM13" s="606"/>
      <c r="CN13" s="606"/>
      <c r="CO13" s="606"/>
      <c r="CP13" s="606"/>
      <c r="CQ13" s="607"/>
      <c r="CR13" s="591">
        <v>13182913</v>
      </c>
      <c r="CS13" s="592"/>
      <c r="CT13" s="592"/>
      <c r="CU13" s="592"/>
      <c r="CV13" s="592"/>
      <c r="CW13" s="592"/>
      <c r="CX13" s="592"/>
      <c r="CY13" s="593"/>
      <c r="CZ13" s="594">
        <v>12.5</v>
      </c>
      <c r="DA13" s="594"/>
      <c r="DB13" s="594"/>
      <c r="DC13" s="594"/>
      <c r="DD13" s="600">
        <v>5214316</v>
      </c>
      <c r="DE13" s="592"/>
      <c r="DF13" s="592"/>
      <c r="DG13" s="592"/>
      <c r="DH13" s="592"/>
      <c r="DI13" s="592"/>
      <c r="DJ13" s="592"/>
      <c r="DK13" s="592"/>
      <c r="DL13" s="592"/>
      <c r="DM13" s="592"/>
      <c r="DN13" s="592"/>
      <c r="DO13" s="592"/>
      <c r="DP13" s="593"/>
      <c r="DQ13" s="600">
        <v>10217491</v>
      </c>
      <c r="DR13" s="592"/>
      <c r="DS13" s="592"/>
      <c r="DT13" s="592"/>
      <c r="DU13" s="592"/>
      <c r="DV13" s="592"/>
      <c r="DW13" s="592"/>
      <c r="DX13" s="592"/>
      <c r="DY13" s="592"/>
      <c r="DZ13" s="592"/>
      <c r="EA13" s="592"/>
      <c r="EB13" s="592"/>
      <c r="EC13" s="601"/>
    </row>
    <row r="14" spans="2:143" ht="11.25" customHeight="1">
      <c r="B14" s="588" t="s">
        <v>240</v>
      </c>
      <c r="C14" s="589"/>
      <c r="D14" s="589"/>
      <c r="E14" s="589"/>
      <c r="F14" s="589"/>
      <c r="G14" s="589"/>
      <c r="H14" s="589"/>
      <c r="I14" s="589"/>
      <c r="J14" s="589"/>
      <c r="K14" s="589"/>
      <c r="L14" s="589"/>
      <c r="M14" s="589"/>
      <c r="N14" s="589"/>
      <c r="O14" s="589"/>
      <c r="P14" s="589"/>
      <c r="Q14" s="590"/>
      <c r="R14" s="591" t="s">
        <v>223</v>
      </c>
      <c r="S14" s="592"/>
      <c r="T14" s="592"/>
      <c r="U14" s="592"/>
      <c r="V14" s="592"/>
      <c r="W14" s="592"/>
      <c r="X14" s="592"/>
      <c r="Y14" s="593"/>
      <c r="Z14" s="594" t="s">
        <v>223</v>
      </c>
      <c r="AA14" s="594"/>
      <c r="AB14" s="594"/>
      <c r="AC14" s="594"/>
      <c r="AD14" s="595" t="s">
        <v>223</v>
      </c>
      <c r="AE14" s="595"/>
      <c r="AF14" s="595"/>
      <c r="AG14" s="595"/>
      <c r="AH14" s="595"/>
      <c r="AI14" s="595"/>
      <c r="AJ14" s="595"/>
      <c r="AK14" s="595"/>
      <c r="AL14" s="596" t="s">
        <v>223</v>
      </c>
      <c r="AM14" s="597"/>
      <c r="AN14" s="597"/>
      <c r="AO14" s="598"/>
      <c r="AP14" s="588" t="s">
        <v>241</v>
      </c>
      <c r="AQ14" s="589"/>
      <c r="AR14" s="589"/>
      <c r="AS14" s="589"/>
      <c r="AT14" s="589"/>
      <c r="AU14" s="589"/>
      <c r="AV14" s="589"/>
      <c r="AW14" s="589"/>
      <c r="AX14" s="589"/>
      <c r="AY14" s="589"/>
      <c r="AZ14" s="589"/>
      <c r="BA14" s="589"/>
      <c r="BB14" s="589"/>
      <c r="BC14" s="589"/>
      <c r="BD14" s="589"/>
      <c r="BE14" s="589"/>
      <c r="BF14" s="590"/>
      <c r="BG14" s="591">
        <v>561411</v>
      </c>
      <c r="BH14" s="592"/>
      <c r="BI14" s="592"/>
      <c r="BJ14" s="592"/>
      <c r="BK14" s="592"/>
      <c r="BL14" s="592"/>
      <c r="BM14" s="592"/>
      <c r="BN14" s="593"/>
      <c r="BO14" s="594">
        <v>1.4</v>
      </c>
      <c r="BP14" s="594"/>
      <c r="BQ14" s="594"/>
      <c r="BR14" s="594"/>
      <c r="BS14" s="600" t="s">
        <v>223</v>
      </c>
      <c r="BT14" s="592"/>
      <c r="BU14" s="592"/>
      <c r="BV14" s="592"/>
      <c r="BW14" s="592"/>
      <c r="BX14" s="592"/>
      <c r="BY14" s="592"/>
      <c r="BZ14" s="592"/>
      <c r="CA14" s="592"/>
      <c r="CB14" s="601"/>
      <c r="CD14" s="605" t="s">
        <v>242</v>
      </c>
      <c r="CE14" s="606"/>
      <c r="CF14" s="606"/>
      <c r="CG14" s="606"/>
      <c r="CH14" s="606"/>
      <c r="CI14" s="606"/>
      <c r="CJ14" s="606"/>
      <c r="CK14" s="606"/>
      <c r="CL14" s="606"/>
      <c r="CM14" s="606"/>
      <c r="CN14" s="606"/>
      <c r="CO14" s="606"/>
      <c r="CP14" s="606"/>
      <c r="CQ14" s="607"/>
      <c r="CR14" s="591">
        <v>4729610</v>
      </c>
      <c r="CS14" s="592"/>
      <c r="CT14" s="592"/>
      <c r="CU14" s="592"/>
      <c r="CV14" s="592"/>
      <c r="CW14" s="592"/>
      <c r="CX14" s="592"/>
      <c r="CY14" s="593"/>
      <c r="CZ14" s="594">
        <v>4.5</v>
      </c>
      <c r="DA14" s="594"/>
      <c r="DB14" s="594"/>
      <c r="DC14" s="594"/>
      <c r="DD14" s="600">
        <v>1283611</v>
      </c>
      <c r="DE14" s="592"/>
      <c r="DF14" s="592"/>
      <c r="DG14" s="592"/>
      <c r="DH14" s="592"/>
      <c r="DI14" s="592"/>
      <c r="DJ14" s="592"/>
      <c r="DK14" s="592"/>
      <c r="DL14" s="592"/>
      <c r="DM14" s="592"/>
      <c r="DN14" s="592"/>
      <c r="DO14" s="592"/>
      <c r="DP14" s="593"/>
      <c r="DQ14" s="600">
        <v>3496410</v>
      </c>
      <c r="DR14" s="592"/>
      <c r="DS14" s="592"/>
      <c r="DT14" s="592"/>
      <c r="DU14" s="592"/>
      <c r="DV14" s="592"/>
      <c r="DW14" s="592"/>
      <c r="DX14" s="592"/>
      <c r="DY14" s="592"/>
      <c r="DZ14" s="592"/>
      <c r="EA14" s="592"/>
      <c r="EB14" s="592"/>
      <c r="EC14" s="601"/>
    </row>
    <row r="15" spans="2:143" ht="11.25" customHeight="1">
      <c r="B15" s="588" t="s">
        <v>243</v>
      </c>
      <c r="C15" s="589"/>
      <c r="D15" s="589"/>
      <c r="E15" s="589"/>
      <c r="F15" s="589"/>
      <c r="G15" s="589"/>
      <c r="H15" s="589"/>
      <c r="I15" s="589"/>
      <c r="J15" s="589"/>
      <c r="K15" s="589"/>
      <c r="L15" s="589"/>
      <c r="M15" s="589"/>
      <c r="N15" s="589"/>
      <c r="O15" s="589"/>
      <c r="P15" s="589"/>
      <c r="Q15" s="590"/>
      <c r="R15" s="591">
        <v>170607</v>
      </c>
      <c r="S15" s="592"/>
      <c r="T15" s="592"/>
      <c r="U15" s="592"/>
      <c r="V15" s="592"/>
      <c r="W15" s="592"/>
      <c r="X15" s="592"/>
      <c r="Y15" s="593"/>
      <c r="Z15" s="594">
        <v>0.2</v>
      </c>
      <c r="AA15" s="594"/>
      <c r="AB15" s="594"/>
      <c r="AC15" s="594"/>
      <c r="AD15" s="595">
        <v>170607</v>
      </c>
      <c r="AE15" s="595"/>
      <c r="AF15" s="595"/>
      <c r="AG15" s="595"/>
      <c r="AH15" s="595"/>
      <c r="AI15" s="595"/>
      <c r="AJ15" s="595"/>
      <c r="AK15" s="595"/>
      <c r="AL15" s="596">
        <v>0.3</v>
      </c>
      <c r="AM15" s="597"/>
      <c r="AN15" s="597"/>
      <c r="AO15" s="598"/>
      <c r="AP15" s="588" t="s">
        <v>244</v>
      </c>
      <c r="AQ15" s="589"/>
      <c r="AR15" s="589"/>
      <c r="AS15" s="589"/>
      <c r="AT15" s="589"/>
      <c r="AU15" s="589"/>
      <c r="AV15" s="589"/>
      <c r="AW15" s="589"/>
      <c r="AX15" s="589"/>
      <c r="AY15" s="589"/>
      <c r="AZ15" s="589"/>
      <c r="BA15" s="589"/>
      <c r="BB15" s="589"/>
      <c r="BC15" s="589"/>
      <c r="BD15" s="589"/>
      <c r="BE15" s="589"/>
      <c r="BF15" s="590"/>
      <c r="BG15" s="591">
        <v>1916982</v>
      </c>
      <c r="BH15" s="592"/>
      <c r="BI15" s="592"/>
      <c r="BJ15" s="592"/>
      <c r="BK15" s="592"/>
      <c r="BL15" s="592"/>
      <c r="BM15" s="592"/>
      <c r="BN15" s="593"/>
      <c r="BO15" s="594">
        <v>4.7</v>
      </c>
      <c r="BP15" s="594"/>
      <c r="BQ15" s="594"/>
      <c r="BR15" s="594"/>
      <c r="BS15" s="600" t="s">
        <v>223</v>
      </c>
      <c r="BT15" s="592"/>
      <c r="BU15" s="592"/>
      <c r="BV15" s="592"/>
      <c r="BW15" s="592"/>
      <c r="BX15" s="592"/>
      <c r="BY15" s="592"/>
      <c r="BZ15" s="592"/>
      <c r="CA15" s="592"/>
      <c r="CB15" s="601"/>
      <c r="CD15" s="605" t="s">
        <v>245</v>
      </c>
      <c r="CE15" s="606"/>
      <c r="CF15" s="606"/>
      <c r="CG15" s="606"/>
      <c r="CH15" s="606"/>
      <c r="CI15" s="606"/>
      <c r="CJ15" s="606"/>
      <c r="CK15" s="606"/>
      <c r="CL15" s="606"/>
      <c r="CM15" s="606"/>
      <c r="CN15" s="606"/>
      <c r="CO15" s="606"/>
      <c r="CP15" s="606"/>
      <c r="CQ15" s="607"/>
      <c r="CR15" s="591">
        <v>11701935</v>
      </c>
      <c r="CS15" s="592"/>
      <c r="CT15" s="592"/>
      <c r="CU15" s="592"/>
      <c r="CV15" s="592"/>
      <c r="CW15" s="592"/>
      <c r="CX15" s="592"/>
      <c r="CY15" s="593"/>
      <c r="CZ15" s="594">
        <v>11.1</v>
      </c>
      <c r="DA15" s="594"/>
      <c r="DB15" s="594"/>
      <c r="DC15" s="594"/>
      <c r="DD15" s="600">
        <v>2799448</v>
      </c>
      <c r="DE15" s="592"/>
      <c r="DF15" s="592"/>
      <c r="DG15" s="592"/>
      <c r="DH15" s="592"/>
      <c r="DI15" s="592"/>
      <c r="DJ15" s="592"/>
      <c r="DK15" s="592"/>
      <c r="DL15" s="592"/>
      <c r="DM15" s="592"/>
      <c r="DN15" s="592"/>
      <c r="DO15" s="592"/>
      <c r="DP15" s="593"/>
      <c r="DQ15" s="600">
        <v>8631857</v>
      </c>
      <c r="DR15" s="592"/>
      <c r="DS15" s="592"/>
      <c r="DT15" s="592"/>
      <c r="DU15" s="592"/>
      <c r="DV15" s="592"/>
      <c r="DW15" s="592"/>
      <c r="DX15" s="592"/>
      <c r="DY15" s="592"/>
      <c r="DZ15" s="592"/>
      <c r="EA15" s="592"/>
      <c r="EB15" s="592"/>
      <c r="EC15" s="601"/>
    </row>
    <row r="16" spans="2:143" ht="11.25" customHeight="1">
      <c r="B16" s="588" t="s">
        <v>246</v>
      </c>
      <c r="C16" s="589"/>
      <c r="D16" s="589"/>
      <c r="E16" s="589"/>
      <c r="F16" s="589"/>
      <c r="G16" s="589"/>
      <c r="H16" s="589"/>
      <c r="I16" s="589"/>
      <c r="J16" s="589"/>
      <c r="K16" s="589"/>
      <c r="L16" s="589"/>
      <c r="M16" s="589"/>
      <c r="N16" s="589"/>
      <c r="O16" s="589"/>
      <c r="P16" s="589"/>
      <c r="Q16" s="590"/>
      <c r="R16" s="591">
        <v>19771281</v>
      </c>
      <c r="S16" s="592"/>
      <c r="T16" s="592"/>
      <c r="U16" s="592"/>
      <c r="V16" s="592"/>
      <c r="W16" s="592"/>
      <c r="X16" s="592"/>
      <c r="Y16" s="593"/>
      <c r="Z16" s="594">
        <v>18.399999999999999</v>
      </c>
      <c r="AA16" s="594"/>
      <c r="AB16" s="594"/>
      <c r="AC16" s="594"/>
      <c r="AD16" s="595">
        <v>18005654</v>
      </c>
      <c r="AE16" s="595"/>
      <c r="AF16" s="595"/>
      <c r="AG16" s="595"/>
      <c r="AH16" s="595"/>
      <c r="AI16" s="595"/>
      <c r="AJ16" s="595"/>
      <c r="AK16" s="595"/>
      <c r="AL16" s="596">
        <v>28.9</v>
      </c>
      <c r="AM16" s="597"/>
      <c r="AN16" s="597"/>
      <c r="AO16" s="598"/>
      <c r="AP16" s="588" t="s">
        <v>247</v>
      </c>
      <c r="AQ16" s="589"/>
      <c r="AR16" s="589"/>
      <c r="AS16" s="589"/>
      <c r="AT16" s="589"/>
      <c r="AU16" s="589"/>
      <c r="AV16" s="589"/>
      <c r="AW16" s="589"/>
      <c r="AX16" s="589"/>
      <c r="AY16" s="589"/>
      <c r="AZ16" s="589"/>
      <c r="BA16" s="589"/>
      <c r="BB16" s="589"/>
      <c r="BC16" s="589"/>
      <c r="BD16" s="589"/>
      <c r="BE16" s="589"/>
      <c r="BF16" s="590"/>
      <c r="BG16" s="591" t="s">
        <v>223</v>
      </c>
      <c r="BH16" s="592"/>
      <c r="BI16" s="592"/>
      <c r="BJ16" s="592"/>
      <c r="BK16" s="592"/>
      <c r="BL16" s="592"/>
      <c r="BM16" s="592"/>
      <c r="BN16" s="593"/>
      <c r="BO16" s="594" t="s">
        <v>223</v>
      </c>
      <c r="BP16" s="594"/>
      <c r="BQ16" s="594"/>
      <c r="BR16" s="594"/>
      <c r="BS16" s="600" t="s">
        <v>223</v>
      </c>
      <c r="BT16" s="592"/>
      <c r="BU16" s="592"/>
      <c r="BV16" s="592"/>
      <c r="BW16" s="592"/>
      <c r="BX16" s="592"/>
      <c r="BY16" s="592"/>
      <c r="BZ16" s="592"/>
      <c r="CA16" s="592"/>
      <c r="CB16" s="601"/>
      <c r="CD16" s="605" t="s">
        <v>248</v>
      </c>
      <c r="CE16" s="606"/>
      <c r="CF16" s="606"/>
      <c r="CG16" s="606"/>
      <c r="CH16" s="606"/>
      <c r="CI16" s="606"/>
      <c r="CJ16" s="606"/>
      <c r="CK16" s="606"/>
      <c r="CL16" s="606"/>
      <c r="CM16" s="606"/>
      <c r="CN16" s="606"/>
      <c r="CO16" s="606"/>
      <c r="CP16" s="606"/>
      <c r="CQ16" s="607"/>
      <c r="CR16" s="591">
        <v>652193</v>
      </c>
      <c r="CS16" s="592"/>
      <c r="CT16" s="592"/>
      <c r="CU16" s="592"/>
      <c r="CV16" s="592"/>
      <c r="CW16" s="592"/>
      <c r="CX16" s="592"/>
      <c r="CY16" s="593"/>
      <c r="CZ16" s="594">
        <v>0.6</v>
      </c>
      <c r="DA16" s="594"/>
      <c r="DB16" s="594"/>
      <c r="DC16" s="594"/>
      <c r="DD16" s="600" t="s">
        <v>223</v>
      </c>
      <c r="DE16" s="592"/>
      <c r="DF16" s="592"/>
      <c r="DG16" s="592"/>
      <c r="DH16" s="592"/>
      <c r="DI16" s="592"/>
      <c r="DJ16" s="592"/>
      <c r="DK16" s="592"/>
      <c r="DL16" s="592"/>
      <c r="DM16" s="592"/>
      <c r="DN16" s="592"/>
      <c r="DO16" s="592"/>
      <c r="DP16" s="593"/>
      <c r="DQ16" s="600">
        <v>177053</v>
      </c>
      <c r="DR16" s="592"/>
      <c r="DS16" s="592"/>
      <c r="DT16" s="592"/>
      <c r="DU16" s="592"/>
      <c r="DV16" s="592"/>
      <c r="DW16" s="592"/>
      <c r="DX16" s="592"/>
      <c r="DY16" s="592"/>
      <c r="DZ16" s="592"/>
      <c r="EA16" s="592"/>
      <c r="EB16" s="592"/>
      <c r="EC16" s="601"/>
    </row>
    <row r="17" spans="2:133" ht="11.25" customHeight="1">
      <c r="B17" s="588" t="s">
        <v>249</v>
      </c>
      <c r="C17" s="589"/>
      <c r="D17" s="589"/>
      <c r="E17" s="589"/>
      <c r="F17" s="589"/>
      <c r="G17" s="589"/>
      <c r="H17" s="589"/>
      <c r="I17" s="589"/>
      <c r="J17" s="589"/>
      <c r="K17" s="589"/>
      <c r="L17" s="589"/>
      <c r="M17" s="589"/>
      <c r="N17" s="589"/>
      <c r="O17" s="589"/>
      <c r="P17" s="589"/>
      <c r="Q17" s="590"/>
      <c r="R17" s="591">
        <v>18005654</v>
      </c>
      <c r="S17" s="592"/>
      <c r="T17" s="592"/>
      <c r="U17" s="592"/>
      <c r="V17" s="592"/>
      <c r="W17" s="592"/>
      <c r="X17" s="592"/>
      <c r="Y17" s="593"/>
      <c r="Z17" s="594">
        <v>16.7</v>
      </c>
      <c r="AA17" s="594"/>
      <c r="AB17" s="594"/>
      <c r="AC17" s="594"/>
      <c r="AD17" s="595">
        <v>18005654</v>
      </c>
      <c r="AE17" s="595"/>
      <c r="AF17" s="595"/>
      <c r="AG17" s="595"/>
      <c r="AH17" s="595"/>
      <c r="AI17" s="595"/>
      <c r="AJ17" s="595"/>
      <c r="AK17" s="595"/>
      <c r="AL17" s="596">
        <v>28.9</v>
      </c>
      <c r="AM17" s="597"/>
      <c r="AN17" s="597"/>
      <c r="AO17" s="598"/>
      <c r="AP17" s="588" t="s">
        <v>250</v>
      </c>
      <c r="AQ17" s="589"/>
      <c r="AR17" s="589"/>
      <c r="AS17" s="589"/>
      <c r="AT17" s="589"/>
      <c r="AU17" s="589"/>
      <c r="AV17" s="589"/>
      <c r="AW17" s="589"/>
      <c r="AX17" s="589"/>
      <c r="AY17" s="589"/>
      <c r="AZ17" s="589"/>
      <c r="BA17" s="589"/>
      <c r="BB17" s="589"/>
      <c r="BC17" s="589"/>
      <c r="BD17" s="589"/>
      <c r="BE17" s="589"/>
      <c r="BF17" s="590"/>
      <c r="BG17" s="591">
        <v>692</v>
      </c>
      <c r="BH17" s="592"/>
      <c r="BI17" s="592"/>
      <c r="BJ17" s="592"/>
      <c r="BK17" s="592"/>
      <c r="BL17" s="592"/>
      <c r="BM17" s="592"/>
      <c r="BN17" s="593"/>
      <c r="BO17" s="594">
        <v>0</v>
      </c>
      <c r="BP17" s="594"/>
      <c r="BQ17" s="594"/>
      <c r="BR17" s="594"/>
      <c r="BS17" s="600" t="s">
        <v>223</v>
      </c>
      <c r="BT17" s="592"/>
      <c r="BU17" s="592"/>
      <c r="BV17" s="592"/>
      <c r="BW17" s="592"/>
      <c r="BX17" s="592"/>
      <c r="BY17" s="592"/>
      <c r="BZ17" s="592"/>
      <c r="CA17" s="592"/>
      <c r="CB17" s="601"/>
      <c r="CD17" s="605" t="s">
        <v>251</v>
      </c>
      <c r="CE17" s="606"/>
      <c r="CF17" s="606"/>
      <c r="CG17" s="606"/>
      <c r="CH17" s="606"/>
      <c r="CI17" s="606"/>
      <c r="CJ17" s="606"/>
      <c r="CK17" s="606"/>
      <c r="CL17" s="606"/>
      <c r="CM17" s="606"/>
      <c r="CN17" s="606"/>
      <c r="CO17" s="606"/>
      <c r="CP17" s="606"/>
      <c r="CQ17" s="607"/>
      <c r="CR17" s="591">
        <v>11357075</v>
      </c>
      <c r="CS17" s="592"/>
      <c r="CT17" s="592"/>
      <c r="CU17" s="592"/>
      <c r="CV17" s="592"/>
      <c r="CW17" s="592"/>
      <c r="CX17" s="592"/>
      <c r="CY17" s="593"/>
      <c r="CZ17" s="594">
        <v>10.8</v>
      </c>
      <c r="DA17" s="594"/>
      <c r="DB17" s="594"/>
      <c r="DC17" s="594"/>
      <c r="DD17" s="600" t="s">
        <v>223</v>
      </c>
      <c r="DE17" s="592"/>
      <c r="DF17" s="592"/>
      <c r="DG17" s="592"/>
      <c r="DH17" s="592"/>
      <c r="DI17" s="592"/>
      <c r="DJ17" s="592"/>
      <c r="DK17" s="592"/>
      <c r="DL17" s="592"/>
      <c r="DM17" s="592"/>
      <c r="DN17" s="592"/>
      <c r="DO17" s="592"/>
      <c r="DP17" s="593"/>
      <c r="DQ17" s="600">
        <v>11107014</v>
      </c>
      <c r="DR17" s="592"/>
      <c r="DS17" s="592"/>
      <c r="DT17" s="592"/>
      <c r="DU17" s="592"/>
      <c r="DV17" s="592"/>
      <c r="DW17" s="592"/>
      <c r="DX17" s="592"/>
      <c r="DY17" s="592"/>
      <c r="DZ17" s="592"/>
      <c r="EA17" s="592"/>
      <c r="EB17" s="592"/>
      <c r="EC17" s="601"/>
    </row>
    <row r="18" spans="2:133" ht="11.25" customHeight="1">
      <c r="B18" s="588" t="s">
        <v>252</v>
      </c>
      <c r="C18" s="589"/>
      <c r="D18" s="589"/>
      <c r="E18" s="589"/>
      <c r="F18" s="589"/>
      <c r="G18" s="589"/>
      <c r="H18" s="589"/>
      <c r="I18" s="589"/>
      <c r="J18" s="589"/>
      <c r="K18" s="589"/>
      <c r="L18" s="589"/>
      <c r="M18" s="589"/>
      <c r="N18" s="589"/>
      <c r="O18" s="589"/>
      <c r="P18" s="589"/>
      <c r="Q18" s="590"/>
      <c r="R18" s="591">
        <v>1765537</v>
      </c>
      <c r="S18" s="592"/>
      <c r="T18" s="592"/>
      <c r="U18" s="592"/>
      <c r="V18" s="592"/>
      <c r="W18" s="592"/>
      <c r="X18" s="592"/>
      <c r="Y18" s="593"/>
      <c r="Z18" s="594">
        <v>1.6</v>
      </c>
      <c r="AA18" s="594"/>
      <c r="AB18" s="594"/>
      <c r="AC18" s="594"/>
      <c r="AD18" s="595" t="s">
        <v>223</v>
      </c>
      <c r="AE18" s="595"/>
      <c r="AF18" s="595"/>
      <c r="AG18" s="595"/>
      <c r="AH18" s="595"/>
      <c r="AI18" s="595"/>
      <c r="AJ18" s="595"/>
      <c r="AK18" s="595"/>
      <c r="AL18" s="596" t="s">
        <v>223</v>
      </c>
      <c r="AM18" s="597"/>
      <c r="AN18" s="597"/>
      <c r="AO18" s="598"/>
      <c r="AP18" s="588" t="s">
        <v>253</v>
      </c>
      <c r="AQ18" s="589"/>
      <c r="AR18" s="589"/>
      <c r="AS18" s="589"/>
      <c r="AT18" s="589"/>
      <c r="AU18" s="589"/>
      <c r="AV18" s="589"/>
      <c r="AW18" s="589"/>
      <c r="AX18" s="589"/>
      <c r="AY18" s="589"/>
      <c r="AZ18" s="589"/>
      <c r="BA18" s="589"/>
      <c r="BB18" s="589"/>
      <c r="BC18" s="589"/>
      <c r="BD18" s="589"/>
      <c r="BE18" s="589"/>
      <c r="BF18" s="590"/>
      <c r="BG18" s="591" t="s">
        <v>223</v>
      </c>
      <c r="BH18" s="592"/>
      <c r="BI18" s="592"/>
      <c r="BJ18" s="592"/>
      <c r="BK18" s="592"/>
      <c r="BL18" s="592"/>
      <c r="BM18" s="592"/>
      <c r="BN18" s="593"/>
      <c r="BO18" s="594" t="s">
        <v>223</v>
      </c>
      <c r="BP18" s="594"/>
      <c r="BQ18" s="594"/>
      <c r="BR18" s="594"/>
      <c r="BS18" s="600" t="s">
        <v>223</v>
      </c>
      <c r="BT18" s="592"/>
      <c r="BU18" s="592"/>
      <c r="BV18" s="592"/>
      <c r="BW18" s="592"/>
      <c r="BX18" s="592"/>
      <c r="BY18" s="592"/>
      <c r="BZ18" s="592"/>
      <c r="CA18" s="592"/>
      <c r="CB18" s="601"/>
      <c r="CD18" s="605" t="s">
        <v>254</v>
      </c>
      <c r="CE18" s="606"/>
      <c r="CF18" s="606"/>
      <c r="CG18" s="606"/>
      <c r="CH18" s="606"/>
      <c r="CI18" s="606"/>
      <c r="CJ18" s="606"/>
      <c r="CK18" s="606"/>
      <c r="CL18" s="606"/>
      <c r="CM18" s="606"/>
      <c r="CN18" s="606"/>
      <c r="CO18" s="606"/>
      <c r="CP18" s="606"/>
      <c r="CQ18" s="607"/>
      <c r="CR18" s="591" t="s">
        <v>223</v>
      </c>
      <c r="CS18" s="592"/>
      <c r="CT18" s="592"/>
      <c r="CU18" s="592"/>
      <c r="CV18" s="592"/>
      <c r="CW18" s="592"/>
      <c r="CX18" s="592"/>
      <c r="CY18" s="593"/>
      <c r="CZ18" s="594" t="s">
        <v>223</v>
      </c>
      <c r="DA18" s="594"/>
      <c r="DB18" s="594"/>
      <c r="DC18" s="594"/>
      <c r="DD18" s="600" t="s">
        <v>223</v>
      </c>
      <c r="DE18" s="592"/>
      <c r="DF18" s="592"/>
      <c r="DG18" s="592"/>
      <c r="DH18" s="592"/>
      <c r="DI18" s="592"/>
      <c r="DJ18" s="592"/>
      <c r="DK18" s="592"/>
      <c r="DL18" s="592"/>
      <c r="DM18" s="592"/>
      <c r="DN18" s="592"/>
      <c r="DO18" s="592"/>
      <c r="DP18" s="593"/>
      <c r="DQ18" s="600" t="s">
        <v>223</v>
      </c>
      <c r="DR18" s="592"/>
      <c r="DS18" s="592"/>
      <c r="DT18" s="592"/>
      <c r="DU18" s="592"/>
      <c r="DV18" s="592"/>
      <c r="DW18" s="592"/>
      <c r="DX18" s="592"/>
      <c r="DY18" s="592"/>
      <c r="DZ18" s="592"/>
      <c r="EA18" s="592"/>
      <c r="EB18" s="592"/>
      <c r="EC18" s="601"/>
    </row>
    <row r="19" spans="2:133" ht="11.25" customHeight="1">
      <c r="B19" s="588" t="s">
        <v>255</v>
      </c>
      <c r="C19" s="589"/>
      <c r="D19" s="589"/>
      <c r="E19" s="589"/>
      <c r="F19" s="589"/>
      <c r="G19" s="589"/>
      <c r="H19" s="589"/>
      <c r="I19" s="589"/>
      <c r="J19" s="589"/>
      <c r="K19" s="589"/>
      <c r="L19" s="589"/>
      <c r="M19" s="589"/>
      <c r="N19" s="589"/>
      <c r="O19" s="589"/>
      <c r="P19" s="589"/>
      <c r="Q19" s="590"/>
      <c r="R19" s="591">
        <v>90</v>
      </c>
      <c r="S19" s="592"/>
      <c r="T19" s="592"/>
      <c r="U19" s="592"/>
      <c r="V19" s="592"/>
      <c r="W19" s="592"/>
      <c r="X19" s="592"/>
      <c r="Y19" s="593"/>
      <c r="Z19" s="594">
        <v>0</v>
      </c>
      <c r="AA19" s="594"/>
      <c r="AB19" s="594"/>
      <c r="AC19" s="594"/>
      <c r="AD19" s="595" t="s">
        <v>223</v>
      </c>
      <c r="AE19" s="595"/>
      <c r="AF19" s="595"/>
      <c r="AG19" s="595"/>
      <c r="AH19" s="595"/>
      <c r="AI19" s="595"/>
      <c r="AJ19" s="595"/>
      <c r="AK19" s="595"/>
      <c r="AL19" s="596" t="s">
        <v>223</v>
      </c>
      <c r="AM19" s="597"/>
      <c r="AN19" s="597"/>
      <c r="AO19" s="598"/>
      <c r="AP19" s="588" t="s">
        <v>256</v>
      </c>
      <c r="AQ19" s="589"/>
      <c r="AR19" s="589"/>
      <c r="AS19" s="589"/>
      <c r="AT19" s="589"/>
      <c r="AU19" s="589"/>
      <c r="AV19" s="589"/>
      <c r="AW19" s="589"/>
      <c r="AX19" s="589"/>
      <c r="AY19" s="589"/>
      <c r="AZ19" s="589"/>
      <c r="BA19" s="589"/>
      <c r="BB19" s="589"/>
      <c r="BC19" s="589"/>
      <c r="BD19" s="589"/>
      <c r="BE19" s="589"/>
      <c r="BF19" s="590"/>
      <c r="BG19" s="591">
        <v>2238175</v>
      </c>
      <c r="BH19" s="592"/>
      <c r="BI19" s="592"/>
      <c r="BJ19" s="592"/>
      <c r="BK19" s="592"/>
      <c r="BL19" s="592"/>
      <c r="BM19" s="592"/>
      <c r="BN19" s="593"/>
      <c r="BO19" s="594">
        <v>5.5</v>
      </c>
      <c r="BP19" s="594"/>
      <c r="BQ19" s="594"/>
      <c r="BR19" s="594"/>
      <c r="BS19" s="600" t="s">
        <v>223</v>
      </c>
      <c r="BT19" s="592"/>
      <c r="BU19" s="592"/>
      <c r="BV19" s="592"/>
      <c r="BW19" s="592"/>
      <c r="BX19" s="592"/>
      <c r="BY19" s="592"/>
      <c r="BZ19" s="592"/>
      <c r="CA19" s="592"/>
      <c r="CB19" s="601"/>
      <c r="CD19" s="605" t="s">
        <v>257</v>
      </c>
      <c r="CE19" s="606"/>
      <c r="CF19" s="606"/>
      <c r="CG19" s="606"/>
      <c r="CH19" s="606"/>
      <c r="CI19" s="606"/>
      <c r="CJ19" s="606"/>
      <c r="CK19" s="606"/>
      <c r="CL19" s="606"/>
      <c r="CM19" s="606"/>
      <c r="CN19" s="606"/>
      <c r="CO19" s="606"/>
      <c r="CP19" s="606"/>
      <c r="CQ19" s="607"/>
      <c r="CR19" s="591" t="s">
        <v>223</v>
      </c>
      <c r="CS19" s="592"/>
      <c r="CT19" s="592"/>
      <c r="CU19" s="592"/>
      <c r="CV19" s="592"/>
      <c r="CW19" s="592"/>
      <c r="CX19" s="592"/>
      <c r="CY19" s="593"/>
      <c r="CZ19" s="594" t="s">
        <v>223</v>
      </c>
      <c r="DA19" s="594"/>
      <c r="DB19" s="594"/>
      <c r="DC19" s="594"/>
      <c r="DD19" s="600" t="s">
        <v>223</v>
      </c>
      <c r="DE19" s="592"/>
      <c r="DF19" s="592"/>
      <c r="DG19" s="592"/>
      <c r="DH19" s="592"/>
      <c r="DI19" s="592"/>
      <c r="DJ19" s="592"/>
      <c r="DK19" s="592"/>
      <c r="DL19" s="592"/>
      <c r="DM19" s="592"/>
      <c r="DN19" s="592"/>
      <c r="DO19" s="592"/>
      <c r="DP19" s="593"/>
      <c r="DQ19" s="600" t="s">
        <v>223</v>
      </c>
      <c r="DR19" s="592"/>
      <c r="DS19" s="592"/>
      <c r="DT19" s="592"/>
      <c r="DU19" s="592"/>
      <c r="DV19" s="592"/>
      <c r="DW19" s="592"/>
      <c r="DX19" s="592"/>
      <c r="DY19" s="592"/>
      <c r="DZ19" s="592"/>
      <c r="EA19" s="592"/>
      <c r="EB19" s="592"/>
      <c r="EC19" s="601"/>
    </row>
    <row r="20" spans="2:133" ht="11.25" customHeight="1">
      <c r="B20" s="588" t="s">
        <v>258</v>
      </c>
      <c r="C20" s="589"/>
      <c r="D20" s="589"/>
      <c r="E20" s="589"/>
      <c r="F20" s="589"/>
      <c r="G20" s="589"/>
      <c r="H20" s="589"/>
      <c r="I20" s="589"/>
      <c r="J20" s="589"/>
      <c r="K20" s="589"/>
      <c r="L20" s="589"/>
      <c r="M20" s="589"/>
      <c r="N20" s="589"/>
      <c r="O20" s="589"/>
      <c r="P20" s="589"/>
      <c r="Q20" s="590"/>
      <c r="R20" s="591">
        <v>65850920</v>
      </c>
      <c r="S20" s="592"/>
      <c r="T20" s="592"/>
      <c r="U20" s="592"/>
      <c r="V20" s="592"/>
      <c r="W20" s="592"/>
      <c r="X20" s="592"/>
      <c r="Y20" s="593"/>
      <c r="Z20" s="594">
        <v>61.1</v>
      </c>
      <c r="AA20" s="594"/>
      <c r="AB20" s="594"/>
      <c r="AC20" s="594"/>
      <c r="AD20" s="595">
        <v>61713887</v>
      </c>
      <c r="AE20" s="595"/>
      <c r="AF20" s="595"/>
      <c r="AG20" s="595"/>
      <c r="AH20" s="595"/>
      <c r="AI20" s="595"/>
      <c r="AJ20" s="595"/>
      <c r="AK20" s="595"/>
      <c r="AL20" s="596">
        <v>99.1</v>
      </c>
      <c r="AM20" s="597"/>
      <c r="AN20" s="597"/>
      <c r="AO20" s="598"/>
      <c r="AP20" s="588" t="s">
        <v>259</v>
      </c>
      <c r="AQ20" s="589"/>
      <c r="AR20" s="589"/>
      <c r="AS20" s="589"/>
      <c r="AT20" s="589"/>
      <c r="AU20" s="589"/>
      <c r="AV20" s="589"/>
      <c r="AW20" s="589"/>
      <c r="AX20" s="589"/>
      <c r="AY20" s="589"/>
      <c r="AZ20" s="589"/>
      <c r="BA20" s="589"/>
      <c r="BB20" s="589"/>
      <c r="BC20" s="589"/>
      <c r="BD20" s="589"/>
      <c r="BE20" s="589"/>
      <c r="BF20" s="590"/>
      <c r="BG20" s="591">
        <v>2238175</v>
      </c>
      <c r="BH20" s="592"/>
      <c r="BI20" s="592"/>
      <c r="BJ20" s="592"/>
      <c r="BK20" s="592"/>
      <c r="BL20" s="592"/>
      <c r="BM20" s="592"/>
      <c r="BN20" s="593"/>
      <c r="BO20" s="594">
        <v>5.5</v>
      </c>
      <c r="BP20" s="594"/>
      <c r="BQ20" s="594"/>
      <c r="BR20" s="594"/>
      <c r="BS20" s="600" t="s">
        <v>223</v>
      </c>
      <c r="BT20" s="592"/>
      <c r="BU20" s="592"/>
      <c r="BV20" s="592"/>
      <c r="BW20" s="592"/>
      <c r="BX20" s="592"/>
      <c r="BY20" s="592"/>
      <c r="BZ20" s="592"/>
      <c r="CA20" s="592"/>
      <c r="CB20" s="601"/>
      <c r="CD20" s="605" t="s">
        <v>260</v>
      </c>
      <c r="CE20" s="606"/>
      <c r="CF20" s="606"/>
      <c r="CG20" s="606"/>
      <c r="CH20" s="606"/>
      <c r="CI20" s="606"/>
      <c r="CJ20" s="606"/>
      <c r="CK20" s="606"/>
      <c r="CL20" s="606"/>
      <c r="CM20" s="606"/>
      <c r="CN20" s="606"/>
      <c r="CO20" s="606"/>
      <c r="CP20" s="606"/>
      <c r="CQ20" s="607"/>
      <c r="CR20" s="591">
        <v>105294532</v>
      </c>
      <c r="CS20" s="592"/>
      <c r="CT20" s="592"/>
      <c r="CU20" s="592"/>
      <c r="CV20" s="592"/>
      <c r="CW20" s="592"/>
      <c r="CX20" s="592"/>
      <c r="CY20" s="593"/>
      <c r="CZ20" s="594">
        <v>100</v>
      </c>
      <c r="DA20" s="594"/>
      <c r="DB20" s="594"/>
      <c r="DC20" s="594"/>
      <c r="DD20" s="600">
        <v>15348729</v>
      </c>
      <c r="DE20" s="592"/>
      <c r="DF20" s="592"/>
      <c r="DG20" s="592"/>
      <c r="DH20" s="592"/>
      <c r="DI20" s="592"/>
      <c r="DJ20" s="592"/>
      <c r="DK20" s="592"/>
      <c r="DL20" s="592"/>
      <c r="DM20" s="592"/>
      <c r="DN20" s="592"/>
      <c r="DO20" s="592"/>
      <c r="DP20" s="593"/>
      <c r="DQ20" s="600">
        <v>73244168</v>
      </c>
      <c r="DR20" s="592"/>
      <c r="DS20" s="592"/>
      <c r="DT20" s="592"/>
      <c r="DU20" s="592"/>
      <c r="DV20" s="592"/>
      <c r="DW20" s="592"/>
      <c r="DX20" s="592"/>
      <c r="DY20" s="592"/>
      <c r="DZ20" s="592"/>
      <c r="EA20" s="592"/>
      <c r="EB20" s="592"/>
      <c r="EC20" s="601"/>
    </row>
    <row r="21" spans="2:133" ht="11.25" customHeight="1">
      <c r="B21" s="588" t="s">
        <v>261</v>
      </c>
      <c r="C21" s="589"/>
      <c r="D21" s="589"/>
      <c r="E21" s="589"/>
      <c r="F21" s="589"/>
      <c r="G21" s="589"/>
      <c r="H21" s="589"/>
      <c r="I21" s="589"/>
      <c r="J21" s="589"/>
      <c r="K21" s="589"/>
      <c r="L21" s="589"/>
      <c r="M21" s="589"/>
      <c r="N21" s="589"/>
      <c r="O21" s="589"/>
      <c r="P21" s="589"/>
      <c r="Q21" s="590"/>
      <c r="R21" s="591">
        <v>50320</v>
      </c>
      <c r="S21" s="592"/>
      <c r="T21" s="592"/>
      <c r="U21" s="592"/>
      <c r="V21" s="592"/>
      <c r="W21" s="592"/>
      <c r="X21" s="592"/>
      <c r="Y21" s="593"/>
      <c r="Z21" s="594">
        <v>0</v>
      </c>
      <c r="AA21" s="594"/>
      <c r="AB21" s="594"/>
      <c r="AC21" s="594"/>
      <c r="AD21" s="595">
        <v>50320</v>
      </c>
      <c r="AE21" s="595"/>
      <c r="AF21" s="595"/>
      <c r="AG21" s="595"/>
      <c r="AH21" s="595"/>
      <c r="AI21" s="595"/>
      <c r="AJ21" s="595"/>
      <c r="AK21" s="595"/>
      <c r="AL21" s="596">
        <v>0.1</v>
      </c>
      <c r="AM21" s="597"/>
      <c r="AN21" s="597"/>
      <c r="AO21" s="598"/>
      <c r="AP21" s="608" t="s">
        <v>262</v>
      </c>
      <c r="AQ21" s="609"/>
      <c r="AR21" s="609"/>
      <c r="AS21" s="609"/>
      <c r="AT21" s="609"/>
      <c r="AU21" s="609"/>
      <c r="AV21" s="609"/>
      <c r="AW21" s="609"/>
      <c r="AX21" s="609"/>
      <c r="AY21" s="609"/>
      <c r="AZ21" s="609"/>
      <c r="BA21" s="609"/>
      <c r="BB21" s="609"/>
      <c r="BC21" s="609"/>
      <c r="BD21" s="609"/>
      <c r="BE21" s="609"/>
      <c r="BF21" s="610"/>
      <c r="BG21" s="591">
        <v>43539</v>
      </c>
      <c r="BH21" s="592"/>
      <c r="BI21" s="592"/>
      <c r="BJ21" s="592"/>
      <c r="BK21" s="592"/>
      <c r="BL21" s="592"/>
      <c r="BM21" s="592"/>
      <c r="BN21" s="593"/>
      <c r="BO21" s="594">
        <v>0.1</v>
      </c>
      <c r="BP21" s="594"/>
      <c r="BQ21" s="594"/>
      <c r="BR21" s="594"/>
      <c r="BS21" s="600" t="s">
        <v>223</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263</v>
      </c>
      <c r="C22" s="589"/>
      <c r="D22" s="589"/>
      <c r="E22" s="589"/>
      <c r="F22" s="589"/>
      <c r="G22" s="589"/>
      <c r="H22" s="589"/>
      <c r="I22" s="589"/>
      <c r="J22" s="589"/>
      <c r="K22" s="589"/>
      <c r="L22" s="589"/>
      <c r="M22" s="589"/>
      <c r="N22" s="589"/>
      <c r="O22" s="589"/>
      <c r="P22" s="589"/>
      <c r="Q22" s="590"/>
      <c r="R22" s="591">
        <v>1307502</v>
      </c>
      <c r="S22" s="592"/>
      <c r="T22" s="592"/>
      <c r="U22" s="592"/>
      <c r="V22" s="592"/>
      <c r="W22" s="592"/>
      <c r="X22" s="592"/>
      <c r="Y22" s="593"/>
      <c r="Z22" s="594">
        <v>1.2</v>
      </c>
      <c r="AA22" s="594"/>
      <c r="AB22" s="594"/>
      <c r="AC22" s="594"/>
      <c r="AD22" s="595" t="s">
        <v>223</v>
      </c>
      <c r="AE22" s="595"/>
      <c r="AF22" s="595"/>
      <c r="AG22" s="595"/>
      <c r="AH22" s="595"/>
      <c r="AI22" s="595"/>
      <c r="AJ22" s="595"/>
      <c r="AK22" s="595"/>
      <c r="AL22" s="596" t="s">
        <v>223</v>
      </c>
      <c r="AM22" s="597"/>
      <c r="AN22" s="597"/>
      <c r="AO22" s="598"/>
      <c r="AP22" s="608" t="s">
        <v>264</v>
      </c>
      <c r="AQ22" s="609"/>
      <c r="AR22" s="609"/>
      <c r="AS22" s="609"/>
      <c r="AT22" s="609"/>
      <c r="AU22" s="609"/>
      <c r="AV22" s="609"/>
      <c r="AW22" s="609"/>
      <c r="AX22" s="609"/>
      <c r="AY22" s="609"/>
      <c r="AZ22" s="609"/>
      <c r="BA22" s="609"/>
      <c r="BB22" s="609"/>
      <c r="BC22" s="609"/>
      <c r="BD22" s="609"/>
      <c r="BE22" s="609"/>
      <c r="BF22" s="610"/>
      <c r="BG22" s="591" t="s">
        <v>223</v>
      </c>
      <c r="BH22" s="592"/>
      <c r="BI22" s="592"/>
      <c r="BJ22" s="592"/>
      <c r="BK22" s="592"/>
      <c r="BL22" s="592"/>
      <c r="BM22" s="592"/>
      <c r="BN22" s="593"/>
      <c r="BO22" s="594" t="s">
        <v>223</v>
      </c>
      <c r="BP22" s="594"/>
      <c r="BQ22" s="594"/>
      <c r="BR22" s="594"/>
      <c r="BS22" s="600" t="s">
        <v>223</v>
      </c>
      <c r="BT22" s="592"/>
      <c r="BU22" s="592"/>
      <c r="BV22" s="592"/>
      <c r="BW22" s="592"/>
      <c r="BX22" s="592"/>
      <c r="BY22" s="592"/>
      <c r="BZ22" s="592"/>
      <c r="CA22" s="592"/>
      <c r="CB22" s="601"/>
      <c r="CD22" s="573" t="s">
        <v>265</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266</v>
      </c>
      <c r="C23" s="589"/>
      <c r="D23" s="589"/>
      <c r="E23" s="589"/>
      <c r="F23" s="589"/>
      <c r="G23" s="589"/>
      <c r="H23" s="589"/>
      <c r="I23" s="589"/>
      <c r="J23" s="589"/>
      <c r="K23" s="589"/>
      <c r="L23" s="589"/>
      <c r="M23" s="589"/>
      <c r="N23" s="589"/>
      <c r="O23" s="589"/>
      <c r="P23" s="589"/>
      <c r="Q23" s="590"/>
      <c r="R23" s="591">
        <v>2547865</v>
      </c>
      <c r="S23" s="592"/>
      <c r="T23" s="592"/>
      <c r="U23" s="592"/>
      <c r="V23" s="592"/>
      <c r="W23" s="592"/>
      <c r="X23" s="592"/>
      <c r="Y23" s="593"/>
      <c r="Z23" s="594">
        <v>2.4</v>
      </c>
      <c r="AA23" s="594"/>
      <c r="AB23" s="594"/>
      <c r="AC23" s="594"/>
      <c r="AD23" s="595">
        <v>264327</v>
      </c>
      <c r="AE23" s="595"/>
      <c r="AF23" s="595"/>
      <c r="AG23" s="595"/>
      <c r="AH23" s="595"/>
      <c r="AI23" s="595"/>
      <c r="AJ23" s="595"/>
      <c r="AK23" s="595"/>
      <c r="AL23" s="596">
        <v>0.4</v>
      </c>
      <c r="AM23" s="597"/>
      <c r="AN23" s="597"/>
      <c r="AO23" s="598"/>
      <c r="AP23" s="608" t="s">
        <v>267</v>
      </c>
      <c r="AQ23" s="609"/>
      <c r="AR23" s="609"/>
      <c r="AS23" s="609"/>
      <c r="AT23" s="609"/>
      <c r="AU23" s="609"/>
      <c r="AV23" s="609"/>
      <c r="AW23" s="609"/>
      <c r="AX23" s="609"/>
      <c r="AY23" s="609"/>
      <c r="AZ23" s="609"/>
      <c r="BA23" s="609"/>
      <c r="BB23" s="609"/>
      <c r="BC23" s="609"/>
      <c r="BD23" s="609"/>
      <c r="BE23" s="609"/>
      <c r="BF23" s="610"/>
      <c r="BG23" s="591">
        <v>2194636</v>
      </c>
      <c r="BH23" s="592"/>
      <c r="BI23" s="592"/>
      <c r="BJ23" s="592"/>
      <c r="BK23" s="592"/>
      <c r="BL23" s="592"/>
      <c r="BM23" s="592"/>
      <c r="BN23" s="593"/>
      <c r="BO23" s="594">
        <v>5.4</v>
      </c>
      <c r="BP23" s="594"/>
      <c r="BQ23" s="594"/>
      <c r="BR23" s="594"/>
      <c r="BS23" s="600" t="s">
        <v>223</v>
      </c>
      <c r="BT23" s="592"/>
      <c r="BU23" s="592"/>
      <c r="BV23" s="592"/>
      <c r="BW23" s="592"/>
      <c r="BX23" s="592"/>
      <c r="BY23" s="592"/>
      <c r="BZ23" s="592"/>
      <c r="CA23" s="592"/>
      <c r="CB23" s="601"/>
      <c r="CD23" s="573" t="s">
        <v>205</v>
      </c>
      <c r="CE23" s="574"/>
      <c r="CF23" s="574"/>
      <c r="CG23" s="574"/>
      <c r="CH23" s="574"/>
      <c r="CI23" s="574"/>
      <c r="CJ23" s="574"/>
      <c r="CK23" s="574"/>
      <c r="CL23" s="574"/>
      <c r="CM23" s="574"/>
      <c r="CN23" s="574"/>
      <c r="CO23" s="574"/>
      <c r="CP23" s="574"/>
      <c r="CQ23" s="575"/>
      <c r="CR23" s="573" t="s">
        <v>268</v>
      </c>
      <c r="CS23" s="574"/>
      <c r="CT23" s="574"/>
      <c r="CU23" s="574"/>
      <c r="CV23" s="574"/>
      <c r="CW23" s="574"/>
      <c r="CX23" s="574"/>
      <c r="CY23" s="575"/>
      <c r="CZ23" s="573" t="s">
        <v>269</v>
      </c>
      <c r="DA23" s="574"/>
      <c r="DB23" s="574"/>
      <c r="DC23" s="575"/>
      <c r="DD23" s="573" t="s">
        <v>270</v>
      </c>
      <c r="DE23" s="574"/>
      <c r="DF23" s="574"/>
      <c r="DG23" s="574"/>
      <c r="DH23" s="574"/>
      <c r="DI23" s="574"/>
      <c r="DJ23" s="574"/>
      <c r="DK23" s="575"/>
      <c r="DL23" s="614" t="s">
        <v>271</v>
      </c>
      <c r="DM23" s="615"/>
      <c r="DN23" s="615"/>
      <c r="DO23" s="615"/>
      <c r="DP23" s="615"/>
      <c r="DQ23" s="615"/>
      <c r="DR23" s="615"/>
      <c r="DS23" s="615"/>
      <c r="DT23" s="615"/>
      <c r="DU23" s="615"/>
      <c r="DV23" s="616"/>
      <c r="DW23" s="573" t="s">
        <v>272</v>
      </c>
      <c r="DX23" s="574"/>
      <c r="DY23" s="574"/>
      <c r="DZ23" s="574"/>
      <c r="EA23" s="574"/>
      <c r="EB23" s="574"/>
      <c r="EC23" s="575"/>
    </row>
    <row r="24" spans="2:133" ht="11.25" customHeight="1">
      <c r="B24" s="588" t="s">
        <v>273</v>
      </c>
      <c r="C24" s="589"/>
      <c r="D24" s="589"/>
      <c r="E24" s="589"/>
      <c r="F24" s="589"/>
      <c r="G24" s="589"/>
      <c r="H24" s="589"/>
      <c r="I24" s="589"/>
      <c r="J24" s="589"/>
      <c r="K24" s="589"/>
      <c r="L24" s="589"/>
      <c r="M24" s="589"/>
      <c r="N24" s="589"/>
      <c r="O24" s="589"/>
      <c r="P24" s="589"/>
      <c r="Q24" s="590"/>
      <c r="R24" s="591">
        <v>233110</v>
      </c>
      <c r="S24" s="592"/>
      <c r="T24" s="592"/>
      <c r="U24" s="592"/>
      <c r="V24" s="592"/>
      <c r="W24" s="592"/>
      <c r="X24" s="592"/>
      <c r="Y24" s="593"/>
      <c r="Z24" s="594">
        <v>0.2</v>
      </c>
      <c r="AA24" s="594"/>
      <c r="AB24" s="594"/>
      <c r="AC24" s="594"/>
      <c r="AD24" s="595" t="s">
        <v>223</v>
      </c>
      <c r="AE24" s="595"/>
      <c r="AF24" s="595"/>
      <c r="AG24" s="595"/>
      <c r="AH24" s="595"/>
      <c r="AI24" s="595"/>
      <c r="AJ24" s="595"/>
      <c r="AK24" s="595"/>
      <c r="AL24" s="596" t="s">
        <v>223</v>
      </c>
      <c r="AM24" s="597"/>
      <c r="AN24" s="597"/>
      <c r="AO24" s="598"/>
      <c r="AP24" s="608" t="s">
        <v>274</v>
      </c>
      <c r="AQ24" s="609"/>
      <c r="AR24" s="609"/>
      <c r="AS24" s="609"/>
      <c r="AT24" s="609"/>
      <c r="AU24" s="609"/>
      <c r="AV24" s="609"/>
      <c r="AW24" s="609"/>
      <c r="AX24" s="609"/>
      <c r="AY24" s="609"/>
      <c r="AZ24" s="609"/>
      <c r="BA24" s="609"/>
      <c r="BB24" s="609"/>
      <c r="BC24" s="609"/>
      <c r="BD24" s="609"/>
      <c r="BE24" s="609"/>
      <c r="BF24" s="610"/>
      <c r="BG24" s="591" t="s">
        <v>223</v>
      </c>
      <c r="BH24" s="592"/>
      <c r="BI24" s="592"/>
      <c r="BJ24" s="592"/>
      <c r="BK24" s="592"/>
      <c r="BL24" s="592"/>
      <c r="BM24" s="592"/>
      <c r="BN24" s="593"/>
      <c r="BO24" s="594" t="s">
        <v>223</v>
      </c>
      <c r="BP24" s="594"/>
      <c r="BQ24" s="594"/>
      <c r="BR24" s="594"/>
      <c r="BS24" s="600" t="s">
        <v>223</v>
      </c>
      <c r="BT24" s="592"/>
      <c r="BU24" s="592"/>
      <c r="BV24" s="592"/>
      <c r="BW24" s="592"/>
      <c r="BX24" s="592"/>
      <c r="BY24" s="592"/>
      <c r="BZ24" s="592"/>
      <c r="CA24" s="592"/>
      <c r="CB24" s="601"/>
      <c r="CD24" s="602" t="s">
        <v>275</v>
      </c>
      <c r="CE24" s="603"/>
      <c r="CF24" s="603"/>
      <c r="CG24" s="603"/>
      <c r="CH24" s="603"/>
      <c r="CI24" s="603"/>
      <c r="CJ24" s="603"/>
      <c r="CK24" s="603"/>
      <c r="CL24" s="603"/>
      <c r="CM24" s="603"/>
      <c r="CN24" s="603"/>
      <c r="CO24" s="603"/>
      <c r="CP24" s="603"/>
      <c r="CQ24" s="604"/>
      <c r="CR24" s="580">
        <v>51310245</v>
      </c>
      <c r="CS24" s="581"/>
      <c r="CT24" s="581"/>
      <c r="CU24" s="581"/>
      <c r="CV24" s="581"/>
      <c r="CW24" s="581"/>
      <c r="CX24" s="581"/>
      <c r="CY24" s="582"/>
      <c r="CZ24" s="622">
        <v>48.7</v>
      </c>
      <c r="DA24" s="623"/>
      <c r="DB24" s="623"/>
      <c r="DC24" s="624"/>
      <c r="DD24" s="621">
        <v>34711962</v>
      </c>
      <c r="DE24" s="581"/>
      <c r="DF24" s="581"/>
      <c r="DG24" s="581"/>
      <c r="DH24" s="581"/>
      <c r="DI24" s="581"/>
      <c r="DJ24" s="581"/>
      <c r="DK24" s="582"/>
      <c r="DL24" s="621">
        <v>34371865</v>
      </c>
      <c r="DM24" s="581"/>
      <c r="DN24" s="581"/>
      <c r="DO24" s="581"/>
      <c r="DP24" s="581"/>
      <c r="DQ24" s="581"/>
      <c r="DR24" s="581"/>
      <c r="DS24" s="581"/>
      <c r="DT24" s="581"/>
      <c r="DU24" s="581"/>
      <c r="DV24" s="582"/>
      <c r="DW24" s="585">
        <v>50.8</v>
      </c>
      <c r="DX24" s="586"/>
      <c r="DY24" s="586"/>
      <c r="DZ24" s="586"/>
      <c r="EA24" s="586"/>
      <c r="EB24" s="586"/>
      <c r="EC24" s="587"/>
    </row>
    <row r="25" spans="2:133" ht="11.25" customHeight="1">
      <c r="B25" s="588" t="s">
        <v>276</v>
      </c>
      <c r="C25" s="589"/>
      <c r="D25" s="589"/>
      <c r="E25" s="589"/>
      <c r="F25" s="589"/>
      <c r="G25" s="589"/>
      <c r="H25" s="589"/>
      <c r="I25" s="589"/>
      <c r="J25" s="589"/>
      <c r="K25" s="589"/>
      <c r="L25" s="589"/>
      <c r="M25" s="589"/>
      <c r="N25" s="589"/>
      <c r="O25" s="589"/>
      <c r="P25" s="589"/>
      <c r="Q25" s="590"/>
      <c r="R25" s="591">
        <v>13927185</v>
      </c>
      <c r="S25" s="592"/>
      <c r="T25" s="592"/>
      <c r="U25" s="592"/>
      <c r="V25" s="592"/>
      <c r="W25" s="592"/>
      <c r="X25" s="592"/>
      <c r="Y25" s="593"/>
      <c r="Z25" s="594">
        <v>12.9</v>
      </c>
      <c r="AA25" s="594"/>
      <c r="AB25" s="594"/>
      <c r="AC25" s="594"/>
      <c r="AD25" s="595" t="s">
        <v>223</v>
      </c>
      <c r="AE25" s="595"/>
      <c r="AF25" s="595"/>
      <c r="AG25" s="595"/>
      <c r="AH25" s="595"/>
      <c r="AI25" s="595"/>
      <c r="AJ25" s="595"/>
      <c r="AK25" s="595"/>
      <c r="AL25" s="596" t="s">
        <v>223</v>
      </c>
      <c r="AM25" s="597"/>
      <c r="AN25" s="597"/>
      <c r="AO25" s="598"/>
      <c r="AP25" s="608" t="s">
        <v>277</v>
      </c>
      <c r="AQ25" s="609"/>
      <c r="AR25" s="609"/>
      <c r="AS25" s="609"/>
      <c r="AT25" s="609"/>
      <c r="AU25" s="609"/>
      <c r="AV25" s="609"/>
      <c r="AW25" s="609"/>
      <c r="AX25" s="609"/>
      <c r="AY25" s="609"/>
      <c r="AZ25" s="609"/>
      <c r="BA25" s="609"/>
      <c r="BB25" s="609"/>
      <c r="BC25" s="609"/>
      <c r="BD25" s="609"/>
      <c r="BE25" s="609"/>
      <c r="BF25" s="610"/>
      <c r="BG25" s="591" t="s">
        <v>223</v>
      </c>
      <c r="BH25" s="592"/>
      <c r="BI25" s="592"/>
      <c r="BJ25" s="592"/>
      <c r="BK25" s="592"/>
      <c r="BL25" s="592"/>
      <c r="BM25" s="592"/>
      <c r="BN25" s="593"/>
      <c r="BO25" s="594" t="s">
        <v>223</v>
      </c>
      <c r="BP25" s="594"/>
      <c r="BQ25" s="594"/>
      <c r="BR25" s="594"/>
      <c r="BS25" s="600" t="s">
        <v>223</v>
      </c>
      <c r="BT25" s="592"/>
      <c r="BU25" s="592"/>
      <c r="BV25" s="592"/>
      <c r="BW25" s="592"/>
      <c r="BX25" s="592"/>
      <c r="BY25" s="592"/>
      <c r="BZ25" s="592"/>
      <c r="CA25" s="592"/>
      <c r="CB25" s="601"/>
      <c r="CD25" s="605" t="s">
        <v>278</v>
      </c>
      <c r="CE25" s="606"/>
      <c r="CF25" s="606"/>
      <c r="CG25" s="606"/>
      <c r="CH25" s="606"/>
      <c r="CI25" s="606"/>
      <c r="CJ25" s="606"/>
      <c r="CK25" s="606"/>
      <c r="CL25" s="606"/>
      <c r="CM25" s="606"/>
      <c r="CN25" s="606"/>
      <c r="CO25" s="606"/>
      <c r="CP25" s="606"/>
      <c r="CQ25" s="607"/>
      <c r="CR25" s="591">
        <v>19262103</v>
      </c>
      <c r="CS25" s="617"/>
      <c r="CT25" s="617"/>
      <c r="CU25" s="617"/>
      <c r="CV25" s="617"/>
      <c r="CW25" s="617"/>
      <c r="CX25" s="617"/>
      <c r="CY25" s="618"/>
      <c r="CZ25" s="625">
        <v>18.3</v>
      </c>
      <c r="DA25" s="626"/>
      <c r="DB25" s="626"/>
      <c r="DC25" s="627"/>
      <c r="DD25" s="600">
        <v>17896629</v>
      </c>
      <c r="DE25" s="617"/>
      <c r="DF25" s="617"/>
      <c r="DG25" s="617"/>
      <c r="DH25" s="617"/>
      <c r="DI25" s="617"/>
      <c r="DJ25" s="617"/>
      <c r="DK25" s="618"/>
      <c r="DL25" s="600">
        <v>17768535</v>
      </c>
      <c r="DM25" s="617"/>
      <c r="DN25" s="617"/>
      <c r="DO25" s="617"/>
      <c r="DP25" s="617"/>
      <c r="DQ25" s="617"/>
      <c r="DR25" s="617"/>
      <c r="DS25" s="617"/>
      <c r="DT25" s="617"/>
      <c r="DU25" s="617"/>
      <c r="DV25" s="618"/>
      <c r="DW25" s="596">
        <v>26.2</v>
      </c>
      <c r="DX25" s="619"/>
      <c r="DY25" s="619"/>
      <c r="DZ25" s="619"/>
      <c r="EA25" s="619"/>
      <c r="EB25" s="619"/>
      <c r="EC25" s="620"/>
    </row>
    <row r="26" spans="2:133" ht="11.25" customHeight="1">
      <c r="B26" s="628" t="s">
        <v>279</v>
      </c>
      <c r="C26" s="629"/>
      <c r="D26" s="629"/>
      <c r="E26" s="629"/>
      <c r="F26" s="629"/>
      <c r="G26" s="629"/>
      <c r="H26" s="629"/>
      <c r="I26" s="629"/>
      <c r="J26" s="629"/>
      <c r="K26" s="629"/>
      <c r="L26" s="629"/>
      <c r="M26" s="629"/>
      <c r="N26" s="629"/>
      <c r="O26" s="629"/>
      <c r="P26" s="629"/>
      <c r="Q26" s="630"/>
      <c r="R26" s="591">
        <v>49097</v>
      </c>
      <c r="S26" s="592"/>
      <c r="T26" s="592"/>
      <c r="U26" s="592"/>
      <c r="V26" s="592"/>
      <c r="W26" s="592"/>
      <c r="X26" s="592"/>
      <c r="Y26" s="593"/>
      <c r="Z26" s="594">
        <v>0</v>
      </c>
      <c r="AA26" s="594"/>
      <c r="AB26" s="594"/>
      <c r="AC26" s="594"/>
      <c r="AD26" s="595">
        <v>49097</v>
      </c>
      <c r="AE26" s="595"/>
      <c r="AF26" s="595"/>
      <c r="AG26" s="595"/>
      <c r="AH26" s="595"/>
      <c r="AI26" s="595"/>
      <c r="AJ26" s="595"/>
      <c r="AK26" s="595"/>
      <c r="AL26" s="596">
        <v>0.1</v>
      </c>
      <c r="AM26" s="597"/>
      <c r="AN26" s="597"/>
      <c r="AO26" s="598"/>
      <c r="AP26" s="608" t="s">
        <v>280</v>
      </c>
      <c r="AQ26" s="631"/>
      <c r="AR26" s="631"/>
      <c r="AS26" s="631"/>
      <c r="AT26" s="631"/>
      <c r="AU26" s="631"/>
      <c r="AV26" s="631"/>
      <c r="AW26" s="631"/>
      <c r="AX26" s="631"/>
      <c r="AY26" s="631"/>
      <c r="AZ26" s="631"/>
      <c r="BA26" s="631"/>
      <c r="BB26" s="631"/>
      <c r="BC26" s="631"/>
      <c r="BD26" s="631"/>
      <c r="BE26" s="631"/>
      <c r="BF26" s="610"/>
      <c r="BG26" s="591" t="s">
        <v>223</v>
      </c>
      <c r="BH26" s="592"/>
      <c r="BI26" s="592"/>
      <c r="BJ26" s="592"/>
      <c r="BK26" s="592"/>
      <c r="BL26" s="592"/>
      <c r="BM26" s="592"/>
      <c r="BN26" s="593"/>
      <c r="BO26" s="594" t="s">
        <v>223</v>
      </c>
      <c r="BP26" s="594"/>
      <c r="BQ26" s="594"/>
      <c r="BR26" s="594"/>
      <c r="BS26" s="600" t="s">
        <v>223</v>
      </c>
      <c r="BT26" s="592"/>
      <c r="BU26" s="592"/>
      <c r="BV26" s="592"/>
      <c r="BW26" s="592"/>
      <c r="BX26" s="592"/>
      <c r="BY26" s="592"/>
      <c r="BZ26" s="592"/>
      <c r="CA26" s="592"/>
      <c r="CB26" s="601"/>
      <c r="CD26" s="605" t="s">
        <v>281</v>
      </c>
      <c r="CE26" s="606"/>
      <c r="CF26" s="606"/>
      <c r="CG26" s="606"/>
      <c r="CH26" s="606"/>
      <c r="CI26" s="606"/>
      <c r="CJ26" s="606"/>
      <c r="CK26" s="606"/>
      <c r="CL26" s="606"/>
      <c r="CM26" s="606"/>
      <c r="CN26" s="606"/>
      <c r="CO26" s="606"/>
      <c r="CP26" s="606"/>
      <c r="CQ26" s="607"/>
      <c r="CR26" s="591">
        <v>13707174</v>
      </c>
      <c r="CS26" s="592"/>
      <c r="CT26" s="592"/>
      <c r="CU26" s="592"/>
      <c r="CV26" s="592"/>
      <c r="CW26" s="592"/>
      <c r="CX26" s="592"/>
      <c r="CY26" s="593"/>
      <c r="CZ26" s="625">
        <v>13</v>
      </c>
      <c r="DA26" s="626"/>
      <c r="DB26" s="626"/>
      <c r="DC26" s="627"/>
      <c r="DD26" s="600">
        <v>12439075</v>
      </c>
      <c r="DE26" s="592"/>
      <c r="DF26" s="592"/>
      <c r="DG26" s="592"/>
      <c r="DH26" s="592"/>
      <c r="DI26" s="592"/>
      <c r="DJ26" s="592"/>
      <c r="DK26" s="593"/>
      <c r="DL26" s="600" t="s">
        <v>217</v>
      </c>
      <c r="DM26" s="592"/>
      <c r="DN26" s="592"/>
      <c r="DO26" s="592"/>
      <c r="DP26" s="592"/>
      <c r="DQ26" s="592"/>
      <c r="DR26" s="592"/>
      <c r="DS26" s="592"/>
      <c r="DT26" s="592"/>
      <c r="DU26" s="592"/>
      <c r="DV26" s="593"/>
      <c r="DW26" s="596" t="s">
        <v>217</v>
      </c>
      <c r="DX26" s="619"/>
      <c r="DY26" s="619"/>
      <c r="DZ26" s="619"/>
      <c r="EA26" s="619"/>
      <c r="EB26" s="619"/>
      <c r="EC26" s="620"/>
    </row>
    <row r="27" spans="2:133" ht="11.25" customHeight="1">
      <c r="B27" s="588" t="s">
        <v>282</v>
      </c>
      <c r="C27" s="589"/>
      <c r="D27" s="589"/>
      <c r="E27" s="589"/>
      <c r="F27" s="589"/>
      <c r="G27" s="589"/>
      <c r="H27" s="589"/>
      <c r="I27" s="589"/>
      <c r="J27" s="589"/>
      <c r="K27" s="589"/>
      <c r="L27" s="589"/>
      <c r="M27" s="589"/>
      <c r="N27" s="589"/>
      <c r="O27" s="589"/>
      <c r="P27" s="589"/>
      <c r="Q27" s="590"/>
      <c r="R27" s="591">
        <v>6164144</v>
      </c>
      <c r="S27" s="592"/>
      <c r="T27" s="592"/>
      <c r="U27" s="592"/>
      <c r="V27" s="592"/>
      <c r="W27" s="592"/>
      <c r="X27" s="592"/>
      <c r="Y27" s="593"/>
      <c r="Z27" s="594">
        <v>5.7</v>
      </c>
      <c r="AA27" s="594"/>
      <c r="AB27" s="594"/>
      <c r="AC27" s="594"/>
      <c r="AD27" s="595" t="s">
        <v>223</v>
      </c>
      <c r="AE27" s="595"/>
      <c r="AF27" s="595"/>
      <c r="AG27" s="595"/>
      <c r="AH27" s="595"/>
      <c r="AI27" s="595"/>
      <c r="AJ27" s="595"/>
      <c r="AK27" s="595"/>
      <c r="AL27" s="596" t="s">
        <v>223</v>
      </c>
      <c r="AM27" s="597"/>
      <c r="AN27" s="597"/>
      <c r="AO27" s="598"/>
      <c r="AP27" s="588" t="s">
        <v>283</v>
      </c>
      <c r="AQ27" s="589"/>
      <c r="AR27" s="589"/>
      <c r="AS27" s="589"/>
      <c r="AT27" s="589"/>
      <c r="AU27" s="589"/>
      <c r="AV27" s="589"/>
      <c r="AW27" s="589"/>
      <c r="AX27" s="589"/>
      <c r="AY27" s="589"/>
      <c r="AZ27" s="589"/>
      <c r="BA27" s="589"/>
      <c r="BB27" s="589"/>
      <c r="BC27" s="589"/>
      <c r="BD27" s="589"/>
      <c r="BE27" s="589"/>
      <c r="BF27" s="590"/>
      <c r="BG27" s="591">
        <v>40809911</v>
      </c>
      <c r="BH27" s="592"/>
      <c r="BI27" s="592"/>
      <c r="BJ27" s="592"/>
      <c r="BK27" s="592"/>
      <c r="BL27" s="592"/>
      <c r="BM27" s="592"/>
      <c r="BN27" s="593"/>
      <c r="BO27" s="594">
        <v>100</v>
      </c>
      <c r="BP27" s="594"/>
      <c r="BQ27" s="594"/>
      <c r="BR27" s="594"/>
      <c r="BS27" s="600">
        <v>176770</v>
      </c>
      <c r="BT27" s="592"/>
      <c r="BU27" s="592"/>
      <c r="BV27" s="592"/>
      <c r="BW27" s="592"/>
      <c r="BX27" s="592"/>
      <c r="BY27" s="592"/>
      <c r="BZ27" s="592"/>
      <c r="CA27" s="592"/>
      <c r="CB27" s="601"/>
      <c r="CD27" s="605" t="s">
        <v>284</v>
      </c>
      <c r="CE27" s="606"/>
      <c r="CF27" s="606"/>
      <c r="CG27" s="606"/>
      <c r="CH27" s="606"/>
      <c r="CI27" s="606"/>
      <c r="CJ27" s="606"/>
      <c r="CK27" s="606"/>
      <c r="CL27" s="606"/>
      <c r="CM27" s="606"/>
      <c r="CN27" s="606"/>
      <c r="CO27" s="606"/>
      <c r="CP27" s="606"/>
      <c r="CQ27" s="607"/>
      <c r="CR27" s="591">
        <v>20691067</v>
      </c>
      <c r="CS27" s="617"/>
      <c r="CT27" s="617"/>
      <c r="CU27" s="617"/>
      <c r="CV27" s="617"/>
      <c r="CW27" s="617"/>
      <c r="CX27" s="617"/>
      <c r="CY27" s="618"/>
      <c r="CZ27" s="625">
        <v>19.7</v>
      </c>
      <c r="DA27" s="626"/>
      <c r="DB27" s="626"/>
      <c r="DC27" s="627"/>
      <c r="DD27" s="600">
        <v>5708319</v>
      </c>
      <c r="DE27" s="617"/>
      <c r="DF27" s="617"/>
      <c r="DG27" s="617"/>
      <c r="DH27" s="617"/>
      <c r="DI27" s="617"/>
      <c r="DJ27" s="617"/>
      <c r="DK27" s="618"/>
      <c r="DL27" s="600">
        <v>5681183</v>
      </c>
      <c r="DM27" s="617"/>
      <c r="DN27" s="617"/>
      <c r="DO27" s="617"/>
      <c r="DP27" s="617"/>
      <c r="DQ27" s="617"/>
      <c r="DR27" s="617"/>
      <c r="DS27" s="617"/>
      <c r="DT27" s="617"/>
      <c r="DU27" s="617"/>
      <c r="DV27" s="618"/>
      <c r="DW27" s="596">
        <v>8.4</v>
      </c>
      <c r="DX27" s="619"/>
      <c r="DY27" s="619"/>
      <c r="DZ27" s="619"/>
      <c r="EA27" s="619"/>
      <c r="EB27" s="619"/>
      <c r="EC27" s="620"/>
    </row>
    <row r="28" spans="2:133" ht="11.25" customHeight="1">
      <c r="B28" s="588" t="s">
        <v>285</v>
      </c>
      <c r="C28" s="589"/>
      <c r="D28" s="589"/>
      <c r="E28" s="589"/>
      <c r="F28" s="589"/>
      <c r="G28" s="589"/>
      <c r="H28" s="589"/>
      <c r="I28" s="589"/>
      <c r="J28" s="589"/>
      <c r="K28" s="589"/>
      <c r="L28" s="589"/>
      <c r="M28" s="589"/>
      <c r="N28" s="589"/>
      <c r="O28" s="589"/>
      <c r="P28" s="589"/>
      <c r="Q28" s="590"/>
      <c r="R28" s="591">
        <v>141338</v>
      </c>
      <c r="S28" s="592"/>
      <c r="T28" s="592"/>
      <c r="U28" s="592"/>
      <c r="V28" s="592"/>
      <c r="W28" s="592"/>
      <c r="X28" s="592"/>
      <c r="Y28" s="593"/>
      <c r="Z28" s="594">
        <v>0.1</v>
      </c>
      <c r="AA28" s="594"/>
      <c r="AB28" s="594"/>
      <c r="AC28" s="594"/>
      <c r="AD28" s="595">
        <v>76777</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286</v>
      </c>
      <c r="CE28" s="606"/>
      <c r="CF28" s="606"/>
      <c r="CG28" s="606"/>
      <c r="CH28" s="606"/>
      <c r="CI28" s="606"/>
      <c r="CJ28" s="606"/>
      <c r="CK28" s="606"/>
      <c r="CL28" s="606"/>
      <c r="CM28" s="606"/>
      <c r="CN28" s="606"/>
      <c r="CO28" s="606"/>
      <c r="CP28" s="606"/>
      <c r="CQ28" s="607"/>
      <c r="CR28" s="591">
        <v>11357075</v>
      </c>
      <c r="CS28" s="592"/>
      <c r="CT28" s="592"/>
      <c r="CU28" s="592"/>
      <c r="CV28" s="592"/>
      <c r="CW28" s="592"/>
      <c r="CX28" s="592"/>
      <c r="CY28" s="593"/>
      <c r="CZ28" s="625">
        <v>10.8</v>
      </c>
      <c r="DA28" s="626"/>
      <c r="DB28" s="626"/>
      <c r="DC28" s="627"/>
      <c r="DD28" s="600">
        <v>11107014</v>
      </c>
      <c r="DE28" s="592"/>
      <c r="DF28" s="592"/>
      <c r="DG28" s="592"/>
      <c r="DH28" s="592"/>
      <c r="DI28" s="592"/>
      <c r="DJ28" s="592"/>
      <c r="DK28" s="593"/>
      <c r="DL28" s="600">
        <v>10922147</v>
      </c>
      <c r="DM28" s="592"/>
      <c r="DN28" s="592"/>
      <c r="DO28" s="592"/>
      <c r="DP28" s="592"/>
      <c r="DQ28" s="592"/>
      <c r="DR28" s="592"/>
      <c r="DS28" s="592"/>
      <c r="DT28" s="592"/>
      <c r="DU28" s="592"/>
      <c r="DV28" s="593"/>
      <c r="DW28" s="596">
        <v>16.100000000000001</v>
      </c>
      <c r="DX28" s="619"/>
      <c r="DY28" s="619"/>
      <c r="DZ28" s="619"/>
      <c r="EA28" s="619"/>
      <c r="EB28" s="619"/>
      <c r="EC28" s="620"/>
    </row>
    <row r="29" spans="2:133" ht="11.25" customHeight="1">
      <c r="B29" s="588" t="s">
        <v>287</v>
      </c>
      <c r="C29" s="589"/>
      <c r="D29" s="589"/>
      <c r="E29" s="589"/>
      <c r="F29" s="589"/>
      <c r="G29" s="589"/>
      <c r="H29" s="589"/>
      <c r="I29" s="589"/>
      <c r="J29" s="589"/>
      <c r="K29" s="589"/>
      <c r="L29" s="589"/>
      <c r="M29" s="589"/>
      <c r="N29" s="589"/>
      <c r="O29" s="589"/>
      <c r="P29" s="589"/>
      <c r="Q29" s="590"/>
      <c r="R29" s="591">
        <v>11679</v>
      </c>
      <c r="S29" s="592"/>
      <c r="T29" s="592"/>
      <c r="U29" s="592"/>
      <c r="V29" s="592"/>
      <c r="W29" s="592"/>
      <c r="X29" s="592"/>
      <c r="Y29" s="593"/>
      <c r="Z29" s="594">
        <v>0</v>
      </c>
      <c r="AA29" s="594"/>
      <c r="AB29" s="594"/>
      <c r="AC29" s="594"/>
      <c r="AD29" s="595" t="s">
        <v>223</v>
      </c>
      <c r="AE29" s="595"/>
      <c r="AF29" s="595"/>
      <c r="AG29" s="595"/>
      <c r="AH29" s="595"/>
      <c r="AI29" s="595"/>
      <c r="AJ29" s="595"/>
      <c r="AK29" s="595"/>
      <c r="AL29" s="596" t="s">
        <v>223</v>
      </c>
      <c r="AM29" s="597"/>
      <c r="AN29" s="597"/>
      <c r="AO29" s="598"/>
      <c r="AP29" s="570" t="s">
        <v>205</v>
      </c>
      <c r="AQ29" s="571"/>
      <c r="AR29" s="571"/>
      <c r="AS29" s="571"/>
      <c r="AT29" s="571"/>
      <c r="AU29" s="571"/>
      <c r="AV29" s="571"/>
      <c r="AW29" s="571"/>
      <c r="AX29" s="571"/>
      <c r="AY29" s="571"/>
      <c r="AZ29" s="571"/>
      <c r="BA29" s="571"/>
      <c r="BB29" s="571"/>
      <c r="BC29" s="571"/>
      <c r="BD29" s="571"/>
      <c r="BE29" s="571"/>
      <c r="BF29" s="572"/>
      <c r="BG29" s="570" t="s">
        <v>288</v>
      </c>
      <c r="BH29" s="632"/>
      <c r="BI29" s="632"/>
      <c r="BJ29" s="632"/>
      <c r="BK29" s="632"/>
      <c r="BL29" s="632"/>
      <c r="BM29" s="632"/>
      <c r="BN29" s="632"/>
      <c r="BO29" s="632"/>
      <c r="BP29" s="632"/>
      <c r="BQ29" s="633"/>
      <c r="BR29" s="570" t="s">
        <v>289</v>
      </c>
      <c r="BS29" s="632"/>
      <c r="BT29" s="632"/>
      <c r="BU29" s="632"/>
      <c r="BV29" s="632"/>
      <c r="BW29" s="632"/>
      <c r="BX29" s="632"/>
      <c r="BY29" s="632"/>
      <c r="BZ29" s="632"/>
      <c r="CA29" s="632"/>
      <c r="CB29" s="633"/>
      <c r="CD29" s="652" t="s">
        <v>290</v>
      </c>
      <c r="CE29" s="653"/>
      <c r="CF29" s="605" t="s">
        <v>291</v>
      </c>
      <c r="CG29" s="606"/>
      <c r="CH29" s="606"/>
      <c r="CI29" s="606"/>
      <c r="CJ29" s="606"/>
      <c r="CK29" s="606"/>
      <c r="CL29" s="606"/>
      <c r="CM29" s="606"/>
      <c r="CN29" s="606"/>
      <c r="CO29" s="606"/>
      <c r="CP29" s="606"/>
      <c r="CQ29" s="607"/>
      <c r="CR29" s="591">
        <v>11357075</v>
      </c>
      <c r="CS29" s="617"/>
      <c r="CT29" s="617"/>
      <c r="CU29" s="617"/>
      <c r="CV29" s="617"/>
      <c r="CW29" s="617"/>
      <c r="CX29" s="617"/>
      <c r="CY29" s="618"/>
      <c r="CZ29" s="625">
        <v>10.8</v>
      </c>
      <c r="DA29" s="626"/>
      <c r="DB29" s="626"/>
      <c r="DC29" s="627"/>
      <c r="DD29" s="600">
        <v>11107014</v>
      </c>
      <c r="DE29" s="617"/>
      <c r="DF29" s="617"/>
      <c r="DG29" s="617"/>
      <c r="DH29" s="617"/>
      <c r="DI29" s="617"/>
      <c r="DJ29" s="617"/>
      <c r="DK29" s="618"/>
      <c r="DL29" s="600">
        <v>10922147</v>
      </c>
      <c r="DM29" s="617"/>
      <c r="DN29" s="617"/>
      <c r="DO29" s="617"/>
      <c r="DP29" s="617"/>
      <c r="DQ29" s="617"/>
      <c r="DR29" s="617"/>
      <c r="DS29" s="617"/>
      <c r="DT29" s="617"/>
      <c r="DU29" s="617"/>
      <c r="DV29" s="618"/>
      <c r="DW29" s="596">
        <v>16.100000000000001</v>
      </c>
      <c r="DX29" s="619"/>
      <c r="DY29" s="619"/>
      <c r="DZ29" s="619"/>
      <c r="EA29" s="619"/>
      <c r="EB29" s="619"/>
      <c r="EC29" s="620"/>
    </row>
    <row r="30" spans="2:133" ht="11.25" customHeight="1">
      <c r="B30" s="588" t="s">
        <v>292</v>
      </c>
      <c r="C30" s="589"/>
      <c r="D30" s="589"/>
      <c r="E30" s="589"/>
      <c r="F30" s="589"/>
      <c r="G30" s="589"/>
      <c r="H30" s="589"/>
      <c r="I30" s="589"/>
      <c r="J30" s="589"/>
      <c r="K30" s="589"/>
      <c r="L30" s="589"/>
      <c r="M30" s="589"/>
      <c r="N30" s="589"/>
      <c r="O30" s="589"/>
      <c r="P30" s="589"/>
      <c r="Q30" s="590"/>
      <c r="R30" s="591">
        <v>1160092</v>
      </c>
      <c r="S30" s="592"/>
      <c r="T30" s="592"/>
      <c r="U30" s="592"/>
      <c r="V30" s="592"/>
      <c r="W30" s="592"/>
      <c r="X30" s="592"/>
      <c r="Y30" s="593"/>
      <c r="Z30" s="594">
        <v>1.1000000000000001</v>
      </c>
      <c r="AA30" s="594"/>
      <c r="AB30" s="594"/>
      <c r="AC30" s="594"/>
      <c r="AD30" s="595" t="s">
        <v>223</v>
      </c>
      <c r="AE30" s="595"/>
      <c r="AF30" s="595"/>
      <c r="AG30" s="595"/>
      <c r="AH30" s="595"/>
      <c r="AI30" s="595"/>
      <c r="AJ30" s="595"/>
      <c r="AK30" s="595"/>
      <c r="AL30" s="596" t="s">
        <v>223</v>
      </c>
      <c r="AM30" s="597"/>
      <c r="AN30" s="597"/>
      <c r="AO30" s="598"/>
      <c r="AP30" s="637" t="s">
        <v>293</v>
      </c>
      <c r="AQ30" s="638"/>
      <c r="AR30" s="638"/>
      <c r="AS30" s="638"/>
      <c r="AT30" s="643" t="s">
        <v>294</v>
      </c>
      <c r="AU30" s="182"/>
      <c r="AV30" s="182"/>
      <c r="AW30" s="182"/>
      <c r="AX30" s="577" t="s">
        <v>172</v>
      </c>
      <c r="AY30" s="578"/>
      <c r="AZ30" s="578"/>
      <c r="BA30" s="578"/>
      <c r="BB30" s="578"/>
      <c r="BC30" s="578"/>
      <c r="BD30" s="578"/>
      <c r="BE30" s="578"/>
      <c r="BF30" s="579"/>
      <c r="BG30" s="649">
        <v>98.8</v>
      </c>
      <c r="BH30" s="650"/>
      <c r="BI30" s="650"/>
      <c r="BJ30" s="650"/>
      <c r="BK30" s="650"/>
      <c r="BL30" s="650"/>
      <c r="BM30" s="586">
        <v>94.2</v>
      </c>
      <c r="BN30" s="650"/>
      <c r="BO30" s="650"/>
      <c r="BP30" s="650"/>
      <c r="BQ30" s="651"/>
      <c r="BR30" s="649">
        <v>98.6</v>
      </c>
      <c r="BS30" s="650"/>
      <c r="BT30" s="650"/>
      <c r="BU30" s="650"/>
      <c r="BV30" s="650"/>
      <c r="BW30" s="650"/>
      <c r="BX30" s="586">
        <v>93</v>
      </c>
      <c r="BY30" s="650"/>
      <c r="BZ30" s="650"/>
      <c r="CA30" s="650"/>
      <c r="CB30" s="651"/>
      <c r="CD30" s="654"/>
      <c r="CE30" s="655"/>
      <c r="CF30" s="605" t="s">
        <v>295</v>
      </c>
      <c r="CG30" s="606"/>
      <c r="CH30" s="606"/>
      <c r="CI30" s="606"/>
      <c r="CJ30" s="606"/>
      <c r="CK30" s="606"/>
      <c r="CL30" s="606"/>
      <c r="CM30" s="606"/>
      <c r="CN30" s="606"/>
      <c r="CO30" s="606"/>
      <c r="CP30" s="606"/>
      <c r="CQ30" s="607"/>
      <c r="CR30" s="591">
        <v>10163070</v>
      </c>
      <c r="CS30" s="592"/>
      <c r="CT30" s="592"/>
      <c r="CU30" s="592"/>
      <c r="CV30" s="592"/>
      <c r="CW30" s="592"/>
      <c r="CX30" s="592"/>
      <c r="CY30" s="593"/>
      <c r="CZ30" s="625">
        <v>9.6999999999999993</v>
      </c>
      <c r="DA30" s="626"/>
      <c r="DB30" s="626"/>
      <c r="DC30" s="627"/>
      <c r="DD30" s="600">
        <v>9920572</v>
      </c>
      <c r="DE30" s="592"/>
      <c r="DF30" s="592"/>
      <c r="DG30" s="592"/>
      <c r="DH30" s="592"/>
      <c r="DI30" s="592"/>
      <c r="DJ30" s="592"/>
      <c r="DK30" s="593"/>
      <c r="DL30" s="600">
        <v>9735705</v>
      </c>
      <c r="DM30" s="592"/>
      <c r="DN30" s="592"/>
      <c r="DO30" s="592"/>
      <c r="DP30" s="592"/>
      <c r="DQ30" s="592"/>
      <c r="DR30" s="592"/>
      <c r="DS30" s="592"/>
      <c r="DT30" s="592"/>
      <c r="DU30" s="592"/>
      <c r="DV30" s="593"/>
      <c r="DW30" s="596">
        <v>14.4</v>
      </c>
      <c r="DX30" s="619"/>
      <c r="DY30" s="619"/>
      <c r="DZ30" s="619"/>
      <c r="EA30" s="619"/>
      <c r="EB30" s="619"/>
      <c r="EC30" s="620"/>
    </row>
    <row r="31" spans="2:133" ht="11.25" customHeight="1">
      <c r="B31" s="588" t="s">
        <v>296</v>
      </c>
      <c r="C31" s="589"/>
      <c r="D31" s="589"/>
      <c r="E31" s="589"/>
      <c r="F31" s="589"/>
      <c r="G31" s="589"/>
      <c r="H31" s="589"/>
      <c r="I31" s="589"/>
      <c r="J31" s="589"/>
      <c r="K31" s="589"/>
      <c r="L31" s="589"/>
      <c r="M31" s="589"/>
      <c r="N31" s="589"/>
      <c r="O31" s="589"/>
      <c r="P31" s="589"/>
      <c r="Q31" s="590"/>
      <c r="R31" s="591">
        <v>2060060</v>
      </c>
      <c r="S31" s="592"/>
      <c r="T31" s="592"/>
      <c r="U31" s="592"/>
      <c r="V31" s="592"/>
      <c r="W31" s="592"/>
      <c r="X31" s="592"/>
      <c r="Y31" s="593"/>
      <c r="Z31" s="594">
        <v>1.9</v>
      </c>
      <c r="AA31" s="594"/>
      <c r="AB31" s="594"/>
      <c r="AC31" s="594"/>
      <c r="AD31" s="595" t="s">
        <v>223</v>
      </c>
      <c r="AE31" s="595"/>
      <c r="AF31" s="595"/>
      <c r="AG31" s="595"/>
      <c r="AH31" s="595"/>
      <c r="AI31" s="595"/>
      <c r="AJ31" s="595"/>
      <c r="AK31" s="595"/>
      <c r="AL31" s="596" t="s">
        <v>223</v>
      </c>
      <c r="AM31" s="597"/>
      <c r="AN31" s="597"/>
      <c r="AO31" s="598"/>
      <c r="AP31" s="639"/>
      <c r="AQ31" s="640"/>
      <c r="AR31" s="640"/>
      <c r="AS31" s="640"/>
      <c r="AT31" s="644"/>
      <c r="AU31" s="181" t="s">
        <v>297</v>
      </c>
      <c r="AV31" s="181"/>
      <c r="AW31" s="181"/>
      <c r="AX31" s="588" t="s">
        <v>298</v>
      </c>
      <c r="AY31" s="589"/>
      <c r="AZ31" s="589"/>
      <c r="BA31" s="589"/>
      <c r="BB31" s="589"/>
      <c r="BC31" s="589"/>
      <c r="BD31" s="589"/>
      <c r="BE31" s="589"/>
      <c r="BF31" s="590"/>
      <c r="BG31" s="646">
        <v>98.9</v>
      </c>
      <c r="BH31" s="617"/>
      <c r="BI31" s="617"/>
      <c r="BJ31" s="617"/>
      <c r="BK31" s="617"/>
      <c r="BL31" s="617"/>
      <c r="BM31" s="597">
        <v>95.5</v>
      </c>
      <c r="BN31" s="647"/>
      <c r="BO31" s="647"/>
      <c r="BP31" s="647"/>
      <c r="BQ31" s="648"/>
      <c r="BR31" s="646">
        <v>98.7</v>
      </c>
      <c r="BS31" s="617"/>
      <c r="BT31" s="617"/>
      <c r="BU31" s="617"/>
      <c r="BV31" s="617"/>
      <c r="BW31" s="617"/>
      <c r="BX31" s="597">
        <v>94.5</v>
      </c>
      <c r="BY31" s="647"/>
      <c r="BZ31" s="647"/>
      <c r="CA31" s="647"/>
      <c r="CB31" s="648"/>
      <c r="CD31" s="654"/>
      <c r="CE31" s="655"/>
      <c r="CF31" s="605" t="s">
        <v>299</v>
      </c>
      <c r="CG31" s="606"/>
      <c r="CH31" s="606"/>
      <c r="CI31" s="606"/>
      <c r="CJ31" s="606"/>
      <c r="CK31" s="606"/>
      <c r="CL31" s="606"/>
      <c r="CM31" s="606"/>
      <c r="CN31" s="606"/>
      <c r="CO31" s="606"/>
      <c r="CP31" s="606"/>
      <c r="CQ31" s="607"/>
      <c r="CR31" s="591">
        <v>1194005</v>
      </c>
      <c r="CS31" s="617"/>
      <c r="CT31" s="617"/>
      <c r="CU31" s="617"/>
      <c r="CV31" s="617"/>
      <c r="CW31" s="617"/>
      <c r="CX31" s="617"/>
      <c r="CY31" s="618"/>
      <c r="CZ31" s="625">
        <v>1.1000000000000001</v>
      </c>
      <c r="DA31" s="626"/>
      <c r="DB31" s="626"/>
      <c r="DC31" s="627"/>
      <c r="DD31" s="600">
        <v>1186442</v>
      </c>
      <c r="DE31" s="617"/>
      <c r="DF31" s="617"/>
      <c r="DG31" s="617"/>
      <c r="DH31" s="617"/>
      <c r="DI31" s="617"/>
      <c r="DJ31" s="617"/>
      <c r="DK31" s="618"/>
      <c r="DL31" s="600">
        <v>1186442</v>
      </c>
      <c r="DM31" s="617"/>
      <c r="DN31" s="617"/>
      <c r="DO31" s="617"/>
      <c r="DP31" s="617"/>
      <c r="DQ31" s="617"/>
      <c r="DR31" s="617"/>
      <c r="DS31" s="617"/>
      <c r="DT31" s="617"/>
      <c r="DU31" s="617"/>
      <c r="DV31" s="618"/>
      <c r="DW31" s="596">
        <v>1.8</v>
      </c>
      <c r="DX31" s="619"/>
      <c r="DY31" s="619"/>
      <c r="DZ31" s="619"/>
      <c r="EA31" s="619"/>
      <c r="EB31" s="619"/>
      <c r="EC31" s="620"/>
    </row>
    <row r="32" spans="2:133" ht="11.25" customHeight="1">
      <c r="B32" s="588" t="s">
        <v>300</v>
      </c>
      <c r="C32" s="589"/>
      <c r="D32" s="589"/>
      <c r="E32" s="589"/>
      <c r="F32" s="589"/>
      <c r="G32" s="589"/>
      <c r="H32" s="589"/>
      <c r="I32" s="589"/>
      <c r="J32" s="589"/>
      <c r="K32" s="589"/>
      <c r="L32" s="589"/>
      <c r="M32" s="589"/>
      <c r="N32" s="589"/>
      <c r="O32" s="589"/>
      <c r="P32" s="589"/>
      <c r="Q32" s="590"/>
      <c r="R32" s="591">
        <v>1536674</v>
      </c>
      <c r="S32" s="592"/>
      <c r="T32" s="592"/>
      <c r="U32" s="592"/>
      <c r="V32" s="592"/>
      <c r="W32" s="592"/>
      <c r="X32" s="592"/>
      <c r="Y32" s="593"/>
      <c r="Z32" s="594">
        <v>1.4</v>
      </c>
      <c r="AA32" s="594"/>
      <c r="AB32" s="594"/>
      <c r="AC32" s="594"/>
      <c r="AD32" s="595">
        <v>114882</v>
      </c>
      <c r="AE32" s="595"/>
      <c r="AF32" s="595"/>
      <c r="AG32" s="595"/>
      <c r="AH32" s="595"/>
      <c r="AI32" s="595"/>
      <c r="AJ32" s="595"/>
      <c r="AK32" s="595"/>
      <c r="AL32" s="596">
        <v>0.2</v>
      </c>
      <c r="AM32" s="597"/>
      <c r="AN32" s="597"/>
      <c r="AO32" s="598"/>
      <c r="AP32" s="641"/>
      <c r="AQ32" s="642"/>
      <c r="AR32" s="642"/>
      <c r="AS32" s="642"/>
      <c r="AT32" s="645"/>
      <c r="AU32" s="183"/>
      <c r="AV32" s="183"/>
      <c r="AW32" s="183"/>
      <c r="AX32" s="634" t="s">
        <v>301</v>
      </c>
      <c r="AY32" s="635"/>
      <c r="AZ32" s="635"/>
      <c r="BA32" s="635"/>
      <c r="BB32" s="635"/>
      <c r="BC32" s="635"/>
      <c r="BD32" s="635"/>
      <c r="BE32" s="635"/>
      <c r="BF32" s="636"/>
      <c r="BG32" s="658">
        <v>98.6</v>
      </c>
      <c r="BH32" s="659"/>
      <c r="BI32" s="659"/>
      <c r="BJ32" s="659"/>
      <c r="BK32" s="659"/>
      <c r="BL32" s="659"/>
      <c r="BM32" s="660">
        <v>92.3</v>
      </c>
      <c r="BN32" s="659"/>
      <c r="BO32" s="659"/>
      <c r="BP32" s="659"/>
      <c r="BQ32" s="661"/>
      <c r="BR32" s="658">
        <v>98.3</v>
      </c>
      <c r="BS32" s="659"/>
      <c r="BT32" s="659"/>
      <c r="BU32" s="659"/>
      <c r="BV32" s="659"/>
      <c r="BW32" s="659"/>
      <c r="BX32" s="660">
        <v>91</v>
      </c>
      <c r="BY32" s="659"/>
      <c r="BZ32" s="659"/>
      <c r="CA32" s="659"/>
      <c r="CB32" s="661"/>
      <c r="CD32" s="656"/>
      <c r="CE32" s="657"/>
      <c r="CF32" s="605" t="s">
        <v>302</v>
      </c>
      <c r="CG32" s="606"/>
      <c r="CH32" s="606"/>
      <c r="CI32" s="606"/>
      <c r="CJ32" s="606"/>
      <c r="CK32" s="606"/>
      <c r="CL32" s="606"/>
      <c r="CM32" s="606"/>
      <c r="CN32" s="606"/>
      <c r="CO32" s="606"/>
      <c r="CP32" s="606"/>
      <c r="CQ32" s="607"/>
      <c r="CR32" s="591" t="s">
        <v>223</v>
      </c>
      <c r="CS32" s="592"/>
      <c r="CT32" s="592"/>
      <c r="CU32" s="592"/>
      <c r="CV32" s="592"/>
      <c r="CW32" s="592"/>
      <c r="CX32" s="592"/>
      <c r="CY32" s="593"/>
      <c r="CZ32" s="625" t="s">
        <v>223</v>
      </c>
      <c r="DA32" s="626"/>
      <c r="DB32" s="626"/>
      <c r="DC32" s="627"/>
      <c r="DD32" s="600" t="s">
        <v>223</v>
      </c>
      <c r="DE32" s="592"/>
      <c r="DF32" s="592"/>
      <c r="DG32" s="592"/>
      <c r="DH32" s="592"/>
      <c r="DI32" s="592"/>
      <c r="DJ32" s="592"/>
      <c r="DK32" s="593"/>
      <c r="DL32" s="600" t="s">
        <v>223</v>
      </c>
      <c r="DM32" s="592"/>
      <c r="DN32" s="592"/>
      <c r="DO32" s="592"/>
      <c r="DP32" s="592"/>
      <c r="DQ32" s="592"/>
      <c r="DR32" s="592"/>
      <c r="DS32" s="592"/>
      <c r="DT32" s="592"/>
      <c r="DU32" s="592"/>
      <c r="DV32" s="593"/>
      <c r="DW32" s="596" t="s">
        <v>223</v>
      </c>
      <c r="DX32" s="619"/>
      <c r="DY32" s="619"/>
      <c r="DZ32" s="619"/>
      <c r="EA32" s="619"/>
      <c r="EB32" s="619"/>
      <c r="EC32" s="620"/>
    </row>
    <row r="33" spans="2:133" ht="11.25" customHeight="1">
      <c r="B33" s="588" t="s">
        <v>303</v>
      </c>
      <c r="C33" s="589"/>
      <c r="D33" s="589"/>
      <c r="E33" s="589"/>
      <c r="F33" s="589"/>
      <c r="G33" s="589"/>
      <c r="H33" s="589"/>
      <c r="I33" s="589"/>
      <c r="J33" s="589"/>
      <c r="K33" s="589"/>
      <c r="L33" s="589"/>
      <c r="M33" s="589"/>
      <c r="N33" s="589"/>
      <c r="O33" s="589"/>
      <c r="P33" s="589"/>
      <c r="Q33" s="590"/>
      <c r="R33" s="591">
        <v>12660400</v>
      </c>
      <c r="S33" s="592"/>
      <c r="T33" s="592"/>
      <c r="U33" s="592"/>
      <c r="V33" s="592"/>
      <c r="W33" s="592"/>
      <c r="X33" s="592"/>
      <c r="Y33" s="593"/>
      <c r="Z33" s="594">
        <v>11.8</v>
      </c>
      <c r="AA33" s="594"/>
      <c r="AB33" s="594"/>
      <c r="AC33" s="594"/>
      <c r="AD33" s="595" t="s">
        <v>223</v>
      </c>
      <c r="AE33" s="595"/>
      <c r="AF33" s="595"/>
      <c r="AG33" s="595"/>
      <c r="AH33" s="595"/>
      <c r="AI33" s="595"/>
      <c r="AJ33" s="595"/>
      <c r="AK33" s="595"/>
      <c r="AL33" s="596" t="s">
        <v>223</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304</v>
      </c>
      <c r="CE33" s="606"/>
      <c r="CF33" s="606"/>
      <c r="CG33" s="606"/>
      <c r="CH33" s="606"/>
      <c r="CI33" s="606"/>
      <c r="CJ33" s="606"/>
      <c r="CK33" s="606"/>
      <c r="CL33" s="606"/>
      <c r="CM33" s="606"/>
      <c r="CN33" s="606"/>
      <c r="CO33" s="606"/>
      <c r="CP33" s="606"/>
      <c r="CQ33" s="607"/>
      <c r="CR33" s="591">
        <v>37983365</v>
      </c>
      <c r="CS33" s="617"/>
      <c r="CT33" s="617"/>
      <c r="CU33" s="617"/>
      <c r="CV33" s="617"/>
      <c r="CW33" s="617"/>
      <c r="CX33" s="617"/>
      <c r="CY33" s="618"/>
      <c r="CZ33" s="625">
        <v>36.1</v>
      </c>
      <c r="DA33" s="626"/>
      <c r="DB33" s="626"/>
      <c r="DC33" s="627"/>
      <c r="DD33" s="600">
        <v>32821807</v>
      </c>
      <c r="DE33" s="617"/>
      <c r="DF33" s="617"/>
      <c r="DG33" s="617"/>
      <c r="DH33" s="617"/>
      <c r="DI33" s="617"/>
      <c r="DJ33" s="617"/>
      <c r="DK33" s="618"/>
      <c r="DL33" s="600">
        <v>27019670</v>
      </c>
      <c r="DM33" s="617"/>
      <c r="DN33" s="617"/>
      <c r="DO33" s="617"/>
      <c r="DP33" s="617"/>
      <c r="DQ33" s="617"/>
      <c r="DR33" s="617"/>
      <c r="DS33" s="617"/>
      <c r="DT33" s="617"/>
      <c r="DU33" s="617"/>
      <c r="DV33" s="618"/>
      <c r="DW33" s="596">
        <v>39.9</v>
      </c>
      <c r="DX33" s="619"/>
      <c r="DY33" s="619"/>
      <c r="DZ33" s="619"/>
      <c r="EA33" s="619"/>
      <c r="EB33" s="619"/>
      <c r="EC33" s="620"/>
    </row>
    <row r="34" spans="2:133" ht="11.25" customHeight="1">
      <c r="B34" s="588" t="s">
        <v>305</v>
      </c>
      <c r="C34" s="589"/>
      <c r="D34" s="589"/>
      <c r="E34" s="589"/>
      <c r="F34" s="589"/>
      <c r="G34" s="589"/>
      <c r="H34" s="589"/>
      <c r="I34" s="589"/>
      <c r="J34" s="589"/>
      <c r="K34" s="589"/>
      <c r="L34" s="589"/>
      <c r="M34" s="589"/>
      <c r="N34" s="589"/>
      <c r="O34" s="589"/>
      <c r="P34" s="589"/>
      <c r="Q34" s="590"/>
      <c r="R34" s="591" t="s">
        <v>223</v>
      </c>
      <c r="S34" s="592"/>
      <c r="T34" s="592"/>
      <c r="U34" s="592"/>
      <c r="V34" s="592"/>
      <c r="W34" s="592"/>
      <c r="X34" s="592"/>
      <c r="Y34" s="593"/>
      <c r="Z34" s="594" t="s">
        <v>223</v>
      </c>
      <c r="AA34" s="594"/>
      <c r="AB34" s="594"/>
      <c r="AC34" s="594"/>
      <c r="AD34" s="595" t="s">
        <v>223</v>
      </c>
      <c r="AE34" s="595"/>
      <c r="AF34" s="595"/>
      <c r="AG34" s="595"/>
      <c r="AH34" s="595"/>
      <c r="AI34" s="595"/>
      <c r="AJ34" s="595"/>
      <c r="AK34" s="595"/>
      <c r="AL34" s="596" t="s">
        <v>223</v>
      </c>
      <c r="AM34" s="597"/>
      <c r="AN34" s="597"/>
      <c r="AO34" s="598"/>
      <c r="AP34" s="186"/>
      <c r="AQ34" s="570" t="s">
        <v>306</v>
      </c>
      <c r="AR34" s="571"/>
      <c r="AS34" s="571"/>
      <c r="AT34" s="571"/>
      <c r="AU34" s="571"/>
      <c r="AV34" s="571"/>
      <c r="AW34" s="571"/>
      <c r="AX34" s="571"/>
      <c r="AY34" s="571"/>
      <c r="AZ34" s="571"/>
      <c r="BA34" s="571"/>
      <c r="BB34" s="571"/>
      <c r="BC34" s="571"/>
      <c r="BD34" s="571"/>
      <c r="BE34" s="571"/>
      <c r="BF34" s="572"/>
      <c r="BG34" s="570" t="s">
        <v>307</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308</v>
      </c>
      <c r="CE34" s="606"/>
      <c r="CF34" s="606"/>
      <c r="CG34" s="606"/>
      <c r="CH34" s="606"/>
      <c r="CI34" s="606"/>
      <c r="CJ34" s="606"/>
      <c r="CK34" s="606"/>
      <c r="CL34" s="606"/>
      <c r="CM34" s="606"/>
      <c r="CN34" s="606"/>
      <c r="CO34" s="606"/>
      <c r="CP34" s="606"/>
      <c r="CQ34" s="607"/>
      <c r="CR34" s="591">
        <v>16769710</v>
      </c>
      <c r="CS34" s="592"/>
      <c r="CT34" s="592"/>
      <c r="CU34" s="592"/>
      <c r="CV34" s="592"/>
      <c r="CW34" s="592"/>
      <c r="CX34" s="592"/>
      <c r="CY34" s="593"/>
      <c r="CZ34" s="625">
        <v>15.9</v>
      </c>
      <c r="DA34" s="626"/>
      <c r="DB34" s="626"/>
      <c r="DC34" s="627"/>
      <c r="DD34" s="600">
        <v>14091587</v>
      </c>
      <c r="DE34" s="592"/>
      <c r="DF34" s="592"/>
      <c r="DG34" s="592"/>
      <c r="DH34" s="592"/>
      <c r="DI34" s="592"/>
      <c r="DJ34" s="592"/>
      <c r="DK34" s="593"/>
      <c r="DL34" s="600">
        <v>12535622</v>
      </c>
      <c r="DM34" s="592"/>
      <c r="DN34" s="592"/>
      <c r="DO34" s="592"/>
      <c r="DP34" s="592"/>
      <c r="DQ34" s="592"/>
      <c r="DR34" s="592"/>
      <c r="DS34" s="592"/>
      <c r="DT34" s="592"/>
      <c r="DU34" s="592"/>
      <c r="DV34" s="593"/>
      <c r="DW34" s="596">
        <v>18.5</v>
      </c>
      <c r="DX34" s="619"/>
      <c r="DY34" s="619"/>
      <c r="DZ34" s="619"/>
      <c r="EA34" s="619"/>
      <c r="EB34" s="619"/>
      <c r="EC34" s="620"/>
    </row>
    <row r="35" spans="2:133" ht="11.25" customHeight="1">
      <c r="B35" s="588" t="s">
        <v>309</v>
      </c>
      <c r="C35" s="589"/>
      <c r="D35" s="589"/>
      <c r="E35" s="589"/>
      <c r="F35" s="589"/>
      <c r="G35" s="589"/>
      <c r="H35" s="589"/>
      <c r="I35" s="589"/>
      <c r="J35" s="589"/>
      <c r="K35" s="589"/>
      <c r="L35" s="589"/>
      <c r="M35" s="589"/>
      <c r="N35" s="589"/>
      <c r="O35" s="589"/>
      <c r="P35" s="589"/>
      <c r="Q35" s="590"/>
      <c r="R35" s="591">
        <v>5422200</v>
      </c>
      <c r="S35" s="592"/>
      <c r="T35" s="592"/>
      <c r="U35" s="592"/>
      <c r="V35" s="592"/>
      <c r="W35" s="592"/>
      <c r="X35" s="592"/>
      <c r="Y35" s="593"/>
      <c r="Z35" s="594">
        <v>5</v>
      </c>
      <c r="AA35" s="594"/>
      <c r="AB35" s="594"/>
      <c r="AC35" s="594"/>
      <c r="AD35" s="595" t="s">
        <v>223</v>
      </c>
      <c r="AE35" s="595"/>
      <c r="AF35" s="595"/>
      <c r="AG35" s="595"/>
      <c r="AH35" s="595"/>
      <c r="AI35" s="595"/>
      <c r="AJ35" s="595"/>
      <c r="AK35" s="595"/>
      <c r="AL35" s="596" t="s">
        <v>223</v>
      </c>
      <c r="AM35" s="597"/>
      <c r="AN35" s="597"/>
      <c r="AO35" s="598"/>
      <c r="AP35" s="186"/>
      <c r="AQ35" s="602" t="s">
        <v>310</v>
      </c>
      <c r="AR35" s="603"/>
      <c r="AS35" s="603"/>
      <c r="AT35" s="603"/>
      <c r="AU35" s="603"/>
      <c r="AV35" s="603"/>
      <c r="AW35" s="603"/>
      <c r="AX35" s="603"/>
      <c r="AY35" s="604"/>
      <c r="AZ35" s="580">
        <v>14476495</v>
      </c>
      <c r="BA35" s="581"/>
      <c r="BB35" s="581"/>
      <c r="BC35" s="581"/>
      <c r="BD35" s="581"/>
      <c r="BE35" s="581"/>
      <c r="BF35" s="662"/>
      <c r="BG35" s="602" t="s">
        <v>311</v>
      </c>
      <c r="BH35" s="603"/>
      <c r="BI35" s="603"/>
      <c r="BJ35" s="603"/>
      <c r="BK35" s="603"/>
      <c r="BL35" s="603"/>
      <c r="BM35" s="603"/>
      <c r="BN35" s="603"/>
      <c r="BO35" s="603"/>
      <c r="BP35" s="603"/>
      <c r="BQ35" s="603"/>
      <c r="BR35" s="603"/>
      <c r="BS35" s="603"/>
      <c r="BT35" s="603"/>
      <c r="BU35" s="604"/>
      <c r="BV35" s="580">
        <v>363447</v>
      </c>
      <c r="BW35" s="581"/>
      <c r="BX35" s="581"/>
      <c r="BY35" s="581"/>
      <c r="BZ35" s="581"/>
      <c r="CA35" s="581"/>
      <c r="CB35" s="662"/>
      <c r="CD35" s="605" t="s">
        <v>312</v>
      </c>
      <c r="CE35" s="606"/>
      <c r="CF35" s="606"/>
      <c r="CG35" s="606"/>
      <c r="CH35" s="606"/>
      <c r="CI35" s="606"/>
      <c r="CJ35" s="606"/>
      <c r="CK35" s="606"/>
      <c r="CL35" s="606"/>
      <c r="CM35" s="606"/>
      <c r="CN35" s="606"/>
      <c r="CO35" s="606"/>
      <c r="CP35" s="606"/>
      <c r="CQ35" s="607"/>
      <c r="CR35" s="591">
        <v>997271</v>
      </c>
      <c r="CS35" s="617"/>
      <c r="CT35" s="617"/>
      <c r="CU35" s="617"/>
      <c r="CV35" s="617"/>
      <c r="CW35" s="617"/>
      <c r="CX35" s="617"/>
      <c r="CY35" s="618"/>
      <c r="CZ35" s="625">
        <v>0.9</v>
      </c>
      <c r="DA35" s="626"/>
      <c r="DB35" s="626"/>
      <c r="DC35" s="627"/>
      <c r="DD35" s="600">
        <v>856950</v>
      </c>
      <c r="DE35" s="617"/>
      <c r="DF35" s="617"/>
      <c r="DG35" s="617"/>
      <c r="DH35" s="617"/>
      <c r="DI35" s="617"/>
      <c r="DJ35" s="617"/>
      <c r="DK35" s="618"/>
      <c r="DL35" s="600">
        <v>856950</v>
      </c>
      <c r="DM35" s="617"/>
      <c r="DN35" s="617"/>
      <c r="DO35" s="617"/>
      <c r="DP35" s="617"/>
      <c r="DQ35" s="617"/>
      <c r="DR35" s="617"/>
      <c r="DS35" s="617"/>
      <c r="DT35" s="617"/>
      <c r="DU35" s="617"/>
      <c r="DV35" s="618"/>
      <c r="DW35" s="596">
        <v>1.3</v>
      </c>
      <c r="DX35" s="619"/>
      <c r="DY35" s="619"/>
      <c r="DZ35" s="619"/>
      <c r="EA35" s="619"/>
      <c r="EB35" s="619"/>
      <c r="EC35" s="620"/>
    </row>
    <row r="36" spans="2:133" ht="11.25" customHeight="1">
      <c r="B36" s="634" t="s">
        <v>313</v>
      </c>
      <c r="C36" s="635"/>
      <c r="D36" s="635"/>
      <c r="E36" s="635"/>
      <c r="F36" s="635"/>
      <c r="G36" s="635"/>
      <c r="H36" s="635"/>
      <c r="I36" s="635"/>
      <c r="J36" s="635"/>
      <c r="K36" s="635"/>
      <c r="L36" s="635"/>
      <c r="M36" s="635"/>
      <c r="N36" s="635"/>
      <c r="O36" s="635"/>
      <c r="P36" s="635"/>
      <c r="Q36" s="636"/>
      <c r="R36" s="663">
        <v>107700386</v>
      </c>
      <c r="S36" s="664"/>
      <c r="T36" s="664"/>
      <c r="U36" s="664"/>
      <c r="V36" s="664"/>
      <c r="W36" s="664"/>
      <c r="X36" s="664"/>
      <c r="Y36" s="665"/>
      <c r="Z36" s="666">
        <v>100</v>
      </c>
      <c r="AA36" s="666"/>
      <c r="AB36" s="666"/>
      <c r="AC36" s="666"/>
      <c r="AD36" s="667">
        <v>62269290</v>
      </c>
      <c r="AE36" s="667"/>
      <c r="AF36" s="667"/>
      <c r="AG36" s="667"/>
      <c r="AH36" s="667"/>
      <c r="AI36" s="667"/>
      <c r="AJ36" s="667"/>
      <c r="AK36" s="667"/>
      <c r="AL36" s="668">
        <v>100</v>
      </c>
      <c r="AM36" s="660"/>
      <c r="AN36" s="660"/>
      <c r="AO36" s="669"/>
      <c r="AQ36" s="670" t="s">
        <v>314</v>
      </c>
      <c r="AR36" s="671"/>
      <c r="AS36" s="671"/>
      <c r="AT36" s="671"/>
      <c r="AU36" s="671"/>
      <c r="AV36" s="671"/>
      <c r="AW36" s="671"/>
      <c r="AX36" s="671"/>
      <c r="AY36" s="672"/>
      <c r="AZ36" s="591">
        <v>5689900</v>
      </c>
      <c r="BA36" s="592"/>
      <c r="BB36" s="592"/>
      <c r="BC36" s="592"/>
      <c r="BD36" s="617"/>
      <c r="BE36" s="617"/>
      <c r="BF36" s="648"/>
      <c r="BG36" s="605" t="s">
        <v>315</v>
      </c>
      <c r="BH36" s="606"/>
      <c r="BI36" s="606"/>
      <c r="BJ36" s="606"/>
      <c r="BK36" s="606"/>
      <c r="BL36" s="606"/>
      <c r="BM36" s="606"/>
      <c r="BN36" s="606"/>
      <c r="BO36" s="606"/>
      <c r="BP36" s="606"/>
      <c r="BQ36" s="606"/>
      <c r="BR36" s="606"/>
      <c r="BS36" s="606"/>
      <c r="BT36" s="606"/>
      <c r="BU36" s="607"/>
      <c r="BV36" s="591">
        <v>234079</v>
      </c>
      <c r="BW36" s="592"/>
      <c r="BX36" s="592"/>
      <c r="BY36" s="592"/>
      <c r="BZ36" s="592"/>
      <c r="CA36" s="592"/>
      <c r="CB36" s="601"/>
      <c r="CD36" s="605" t="s">
        <v>316</v>
      </c>
      <c r="CE36" s="606"/>
      <c r="CF36" s="606"/>
      <c r="CG36" s="606"/>
      <c r="CH36" s="606"/>
      <c r="CI36" s="606"/>
      <c r="CJ36" s="606"/>
      <c r="CK36" s="606"/>
      <c r="CL36" s="606"/>
      <c r="CM36" s="606"/>
      <c r="CN36" s="606"/>
      <c r="CO36" s="606"/>
      <c r="CP36" s="606"/>
      <c r="CQ36" s="607"/>
      <c r="CR36" s="591">
        <v>3938082</v>
      </c>
      <c r="CS36" s="592"/>
      <c r="CT36" s="592"/>
      <c r="CU36" s="592"/>
      <c r="CV36" s="592"/>
      <c r="CW36" s="592"/>
      <c r="CX36" s="592"/>
      <c r="CY36" s="593"/>
      <c r="CZ36" s="625">
        <v>3.7</v>
      </c>
      <c r="DA36" s="626"/>
      <c r="DB36" s="626"/>
      <c r="DC36" s="627"/>
      <c r="DD36" s="600">
        <v>3175877</v>
      </c>
      <c r="DE36" s="592"/>
      <c r="DF36" s="592"/>
      <c r="DG36" s="592"/>
      <c r="DH36" s="592"/>
      <c r="DI36" s="592"/>
      <c r="DJ36" s="592"/>
      <c r="DK36" s="593"/>
      <c r="DL36" s="600">
        <v>2572187</v>
      </c>
      <c r="DM36" s="592"/>
      <c r="DN36" s="592"/>
      <c r="DO36" s="592"/>
      <c r="DP36" s="592"/>
      <c r="DQ36" s="592"/>
      <c r="DR36" s="592"/>
      <c r="DS36" s="592"/>
      <c r="DT36" s="592"/>
      <c r="DU36" s="592"/>
      <c r="DV36" s="593"/>
      <c r="DW36" s="596">
        <v>3.8</v>
      </c>
      <c r="DX36" s="619"/>
      <c r="DY36" s="619"/>
      <c r="DZ36" s="619"/>
      <c r="EA36" s="619"/>
      <c r="EB36" s="619"/>
      <c r="EC36" s="620"/>
    </row>
    <row r="37" spans="2:133" ht="11.25" customHeight="1">
      <c r="AQ37" s="670" t="s">
        <v>317</v>
      </c>
      <c r="AR37" s="671"/>
      <c r="AS37" s="671"/>
      <c r="AT37" s="671"/>
      <c r="AU37" s="671"/>
      <c r="AV37" s="671"/>
      <c r="AW37" s="671"/>
      <c r="AX37" s="671"/>
      <c r="AY37" s="672"/>
      <c r="AZ37" s="591">
        <v>388853</v>
      </c>
      <c r="BA37" s="592"/>
      <c r="BB37" s="592"/>
      <c r="BC37" s="592"/>
      <c r="BD37" s="617"/>
      <c r="BE37" s="617"/>
      <c r="BF37" s="648"/>
      <c r="BG37" s="605" t="s">
        <v>318</v>
      </c>
      <c r="BH37" s="606"/>
      <c r="BI37" s="606"/>
      <c r="BJ37" s="606"/>
      <c r="BK37" s="606"/>
      <c r="BL37" s="606"/>
      <c r="BM37" s="606"/>
      <c r="BN37" s="606"/>
      <c r="BO37" s="606"/>
      <c r="BP37" s="606"/>
      <c r="BQ37" s="606"/>
      <c r="BR37" s="606"/>
      <c r="BS37" s="606"/>
      <c r="BT37" s="606"/>
      <c r="BU37" s="607"/>
      <c r="BV37" s="591">
        <v>40540</v>
      </c>
      <c r="BW37" s="592"/>
      <c r="BX37" s="592"/>
      <c r="BY37" s="592"/>
      <c r="BZ37" s="592"/>
      <c r="CA37" s="592"/>
      <c r="CB37" s="601"/>
      <c r="CD37" s="605" t="s">
        <v>319</v>
      </c>
      <c r="CE37" s="606"/>
      <c r="CF37" s="606"/>
      <c r="CG37" s="606"/>
      <c r="CH37" s="606"/>
      <c r="CI37" s="606"/>
      <c r="CJ37" s="606"/>
      <c r="CK37" s="606"/>
      <c r="CL37" s="606"/>
      <c r="CM37" s="606"/>
      <c r="CN37" s="606"/>
      <c r="CO37" s="606"/>
      <c r="CP37" s="606"/>
      <c r="CQ37" s="607"/>
      <c r="CR37" s="591">
        <v>37603</v>
      </c>
      <c r="CS37" s="617"/>
      <c r="CT37" s="617"/>
      <c r="CU37" s="617"/>
      <c r="CV37" s="617"/>
      <c r="CW37" s="617"/>
      <c r="CX37" s="617"/>
      <c r="CY37" s="618"/>
      <c r="CZ37" s="625">
        <v>0</v>
      </c>
      <c r="DA37" s="626"/>
      <c r="DB37" s="626"/>
      <c r="DC37" s="627"/>
      <c r="DD37" s="600">
        <v>37603</v>
      </c>
      <c r="DE37" s="617"/>
      <c r="DF37" s="617"/>
      <c r="DG37" s="617"/>
      <c r="DH37" s="617"/>
      <c r="DI37" s="617"/>
      <c r="DJ37" s="617"/>
      <c r="DK37" s="618"/>
      <c r="DL37" s="600">
        <v>37603</v>
      </c>
      <c r="DM37" s="617"/>
      <c r="DN37" s="617"/>
      <c r="DO37" s="617"/>
      <c r="DP37" s="617"/>
      <c r="DQ37" s="617"/>
      <c r="DR37" s="617"/>
      <c r="DS37" s="617"/>
      <c r="DT37" s="617"/>
      <c r="DU37" s="617"/>
      <c r="DV37" s="618"/>
      <c r="DW37" s="596">
        <v>0.1</v>
      </c>
      <c r="DX37" s="619"/>
      <c r="DY37" s="619"/>
      <c r="DZ37" s="619"/>
      <c r="EA37" s="619"/>
      <c r="EB37" s="619"/>
      <c r="EC37" s="620"/>
    </row>
    <row r="38" spans="2:133" ht="11.25" customHeight="1">
      <c r="AQ38" s="670" t="s">
        <v>320</v>
      </c>
      <c r="AR38" s="671"/>
      <c r="AS38" s="671"/>
      <c r="AT38" s="671"/>
      <c r="AU38" s="671"/>
      <c r="AV38" s="671"/>
      <c r="AW38" s="671"/>
      <c r="AX38" s="671"/>
      <c r="AY38" s="672"/>
      <c r="AZ38" s="591">
        <v>263000</v>
      </c>
      <c r="BA38" s="592"/>
      <c r="BB38" s="592"/>
      <c r="BC38" s="592"/>
      <c r="BD38" s="617"/>
      <c r="BE38" s="617"/>
      <c r="BF38" s="648"/>
      <c r="BG38" s="605" t="s">
        <v>321</v>
      </c>
      <c r="BH38" s="606"/>
      <c r="BI38" s="606"/>
      <c r="BJ38" s="606"/>
      <c r="BK38" s="606"/>
      <c r="BL38" s="606"/>
      <c r="BM38" s="606"/>
      <c r="BN38" s="606"/>
      <c r="BO38" s="606"/>
      <c r="BP38" s="606"/>
      <c r="BQ38" s="606"/>
      <c r="BR38" s="606"/>
      <c r="BS38" s="606"/>
      <c r="BT38" s="606"/>
      <c r="BU38" s="607"/>
      <c r="BV38" s="591">
        <v>66430</v>
      </c>
      <c r="BW38" s="592"/>
      <c r="BX38" s="592"/>
      <c r="BY38" s="592"/>
      <c r="BZ38" s="592"/>
      <c r="CA38" s="592"/>
      <c r="CB38" s="601"/>
      <c r="CD38" s="605" t="s">
        <v>322</v>
      </c>
      <c r="CE38" s="606"/>
      <c r="CF38" s="606"/>
      <c r="CG38" s="606"/>
      <c r="CH38" s="606"/>
      <c r="CI38" s="606"/>
      <c r="CJ38" s="606"/>
      <c r="CK38" s="606"/>
      <c r="CL38" s="606"/>
      <c r="CM38" s="606"/>
      <c r="CN38" s="606"/>
      <c r="CO38" s="606"/>
      <c r="CP38" s="606"/>
      <c r="CQ38" s="607"/>
      <c r="CR38" s="591">
        <v>13969664</v>
      </c>
      <c r="CS38" s="592"/>
      <c r="CT38" s="592"/>
      <c r="CU38" s="592"/>
      <c r="CV38" s="592"/>
      <c r="CW38" s="592"/>
      <c r="CX38" s="592"/>
      <c r="CY38" s="593"/>
      <c r="CZ38" s="625">
        <v>13.3</v>
      </c>
      <c r="DA38" s="626"/>
      <c r="DB38" s="626"/>
      <c r="DC38" s="627"/>
      <c r="DD38" s="600">
        <v>12859709</v>
      </c>
      <c r="DE38" s="592"/>
      <c r="DF38" s="592"/>
      <c r="DG38" s="592"/>
      <c r="DH38" s="592"/>
      <c r="DI38" s="592"/>
      <c r="DJ38" s="592"/>
      <c r="DK38" s="593"/>
      <c r="DL38" s="600">
        <v>11054911</v>
      </c>
      <c r="DM38" s="592"/>
      <c r="DN38" s="592"/>
      <c r="DO38" s="592"/>
      <c r="DP38" s="592"/>
      <c r="DQ38" s="592"/>
      <c r="DR38" s="592"/>
      <c r="DS38" s="592"/>
      <c r="DT38" s="592"/>
      <c r="DU38" s="592"/>
      <c r="DV38" s="593"/>
      <c r="DW38" s="596">
        <v>16.3</v>
      </c>
      <c r="DX38" s="619"/>
      <c r="DY38" s="619"/>
      <c r="DZ38" s="619"/>
      <c r="EA38" s="619"/>
      <c r="EB38" s="619"/>
      <c r="EC38" s="620"/>
    </row>
    <row r="39" spans="2:133" ht="11.25" customHeight="1">
      <c r="AQ39" s="670" t="s">
        <v>323</v>
      </c>
      <c r="AR39" s="671"/>
      <c r="AS39" s="671"/>
      <c r="AT39" s="671"/>
      <c r="AU39" s="671"/>
      <c r="AV39" s="671"/>
      <c r="AW39" s="671"/>
      <c r="AX39" s="671"/>
      <c r="AY39" s="672"/>
      <c r="AZ39" s="591">
        <v>170343</v>
      </c>
      <c r="BA39" s="592"/>
      <c r="BB39" s="592"/>
      <c r="BC39" s="592"/>
      <c r="BD39" s="617"/>
      <c r="BE39" s="617"/>
      <c r="BF39" s="648"/>
      <c r="BG39" s="674" t="s">
        <v>324</v>
      </c>
      <c r="BH39" s="675"/>
      <c r="BI39" s="675"/>
      <c r="BJ39" s="675"/>
      <c r="BK39" s="675"/>
      <c r="BL39" s="187"/>
      <c r="BM39" s="606" t="s">
        <v>325</v>
      </c>
      <c r="BN39" s="606"/>
      <c r="BO39" s="606"/>
      <c r="BP39" s="606"/>
      <c r="BQ39" s="606"/>
      <c r="BR39" s="606"/>
      <c r="BS39" s="606"/>
      <c r="BT39" s="606"/>
      <c r="BU39" s="607"/>
      <c r="BV39" s="591">
        <v>95</v>
      </c>
      <c r="BW39" s="592"/>
      <c r="BX39" s="592"/>
      <c r="BY39" s="592"/>
      <c r="BZ39" s="592"/>
      <c r="CA39" s="592"/>
      <c r="CB39" s="601"/>
      <c r="CD39" s="605" t="s">
        <v>326</v>
      </c>
      <c r="CE39" s="606"/>
      <c r="CF39" s="606"/>
      <c r="CG39" s="606"/>
      <c r="CH39" s="606"/>
      <c r="CI39" s="606"/>
      <c r="CJ39" s="606"/>
      <c r="CK39" s="606"/>
      <c r="CL39" s="606"/>
      <c r="CM39" s="606"/>
      <c r="CN39" s="606"/>
      <c r="CO39" s="606"/>
      <c r="CP39" s="606"/>
      <c r="CQ39" s="607"/>
      <c r="CR39" s="591">
        <v>1919638</v>
      </c>
      <c r="CS39" s="617"/>
      <c r="CT39" s="617"/>
      <c r="CU39" s="617"/>
      <c r="CV39" s="617"/>
      <c r="CW39" s="617"/>
      <c r="CX39" s="617"/>
      <c r="CY39" s="618"/>
      <c r="CZ39" s="625">
        <v>1.8</v>
      </c>
      <c r="DA39" s="626"/>
      <c r="DB39" s="626"/>
      <c r="DC39" s="627"/>
      <c r="DD39" s="600">
        <v>1837684</v>
      </c>
      <c r="DE39" s="617"/>
      <c r="DF39" s="617"/>
      <c r="DG39" s="617"/>
      <c r="DH39" s="617"/>
      <c r="DI39" s="617"/>
      <c r="DJ39" s="617"/>
      <c r="DK39" s="618"/>
      <c r="DL39" s="600" t="s">
        <v>327</v>
      </c>
      <c r="DM39" s="617"/>
      <c r="DN39" s="617"/>
      <c r="DO39" s="617"/>
      <c r="DP39" s="617"/>
      <c r="DQ39" s="617"/>
      <c r="DR39" s="617"/>
      <c r="DS39" s="617"/>
      <c r="DT39" s="617"/>
      <c r="DU39" s="617"/>
      <c r="DV39" s="618"/>
      <c r="DW39" s="596" t="s">
        <v>327</v>
      </c>
      <c r="DX39" s="619"/>
      <c r="DY39" s="619"/>
      <c r="DZ39" s="619"/>
      <c r="EA39" s="619"/>
      <c r="EB39" s="619"/>
      <c r="EC39" s="620"/>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328</v>
      </c>
      <c r="AR40" s="671"/>
      <c r="AS40" s="671"/>
      <c r="AT40" s="671"/>
      <c r="AU40" s="671"/>
      <c r="AV40" s="671"/>
      <c r="AW40" s="671"/>
      <c r="AX40" s="671"/>
      <c r="AY40" s="672"/>
      <c r="AZ40" s="591">
        <v>1528803</v>
      </c>
      <c r="BA40" s="592"/>
      <c r="BB40" s="592"/>
      <c r="BC40" s="592"/>
      <c r="BD40" s="617"/>
      <c r="BE40" s="617"/>
      <c r="BF40" s="648"/>
      <c r="BG40" s="674"/>
      <c r="BH40" s="675"/>
      <c r="BI40" s="675"/>
      <c r="BJ40" s="675"/>
      <c r="BK40" s="675"/>
      <c r="BL40" s="187"/>
      <c r="BM40" s="606" t="s">
        <v>329</v>
      </c>
      <c r="BN40" s="606"/>
      <c r="BO40" s="606"/>
      <c r="BP40" s="606"/>
      <c r="BQ40" s="606"/>
      <c r="BR40" s="606"/>
      <c r="BS40" s="606"/>
      <c r="BT40" s="606"/>
      <c r="BU40" s="607"/>
      <c r="BV40" s="591">
        <v>89</v>
      </c>
      <c r="BW40" s="592"/>
      <c r="BX40" s="592"/>
      <c r="BY40" s="592"/>
      <c r="BZ40" s="592"/>
      <c r="CA40" s="592"/>
      <c r="CB40" s="601"/>
      <c r="CD40" s="605" t="s">
        <v>330</v>
      </c>
      <c r="CE40" s="606"/>
      <c r="CF40" s="606"/>
      <c r="CG40" s="606"/>
      <c r="CH40" s="606"/>
      <c r="CI40" s="606"/>
      <c r="CJ40" s="606"/>
      <c r="CK40" s="606"/>
      <c r="CL40" s="606"/>
      <c r="CM40" s="606"/>
      <c r="CN40" s="606"/>
      <c r="CO40" s="606"/>
      <c r="CP40" s="606"/>
      <c r="CQ40" s="607"/>
      <c r="CR40" s="591">
        <v>389000</v>
      </c>
      <c r="CS40" s="592"/>
      <c r="CT40" s="592"/>
      <c r="CU40" s="592"/>
      <c r="CV40" s="592"/>
      <c r="CW40" s="592"/>
      <c r="CX40" s="592"/>
      <c r="CY40" s="593"/>
      <c r="CZ40" s="625">
        <v>0.4</v>
      </c>
      <c r="DA40" s="626"/>
      <c r="DB40" s="626"/>
      <c r="DC40" s="627"/>
      <c r="DD40" s="600" t="s">
        <v>327</v>
      </c>
      <c r="DE40" s="592"/>
      <c r="DF40" s="592"/>
      <c r="DG40" s="592"/>
      <c r="DH40" s="592"/>
      <c r="DI40" s="592"/>
      <c r="DJ40" s="592"/>
      <c r="DK40" s="593"/>
      <c r="DL40" s="600" t="s">
        <v>327</v>
      </c>
      <c r="DM40" s="592"/>
      <c r="DN40" s="592"/>
      <c r="DO40" s="592"/>
      <c r="DP40" s="592"/>
      <c r="DQ40" s="592"/>
      <c r="DR40" s="592"/>
      <c r="DS40" s="592"/>
      <c r="DT40" s="592"/>
      <c r="DU40" s="592"/>
      <c r="DV40" s="593"/>
      <c r="DW40" s="596" t="s">
        <v>327</v>
      </c>
      <c r="DX40" s="619"/>
      <c r="DY40" s="619"/>
      <c r="DZ40" s="619"/>
      <c r="EA40" s="619"/>
      <c r="EB40" s="619"/>
      <c r="EC40" s="620"/>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331</v>
      </c>
      <c r="AR41" s="612"/>
      <c r="AS41" s="612"/>
      <c r="AT41" s="612"/>
      <c r="AU41" s="612"/>
      <c r="AV41" s="612"/>
      <c r="AW41" s="612"/>
      <c r="AX41" s="612"/>
      <c r="AY41" s="613"/>
      <c r="AZ41" s="663">
        <v>6435596</v>
      </c>
      <c r="BA41" s="664"/>
      <c r="BB41" s="664"/>
      <c r="BC41" s="664"/>
      <c r="BD41" s="659"/>
      <c r="BE41" s="659"/>
      <c r="BF41" s="661"/>
      <c r="BG41" s="676"/>
      <c r="BH41" s="677"/>
      <c r="BI41" s="677"/>
      <c r="BJ41" s="677"/>
      <c r="BK41" s="677"/>
      <c r="BL41" s="189"/>
      <c r="BM41" s="612" t="s">
        <v>332</v>
      </c>
      <c r="BN41" s="612"/>
      <c r="BO41" s="612"/>
      <c r="BP41" s="612"/>
      <c r="BQ41" s="612"/>
      <c r="BR41" s="612"/>
      <c r="BS41" s="612"/>
      <c r="BT41" s="612"/>
      <c r="BU41" s="613"/>
      <c r="BV41" s="663">
        <v>289</v>
      </c>
      <c r="BW41" s="664"/>
      <c r="BX41" s="664"/>
      <c r="BY41" s="664"/>
      <c r="BZ41" s="664"/>
      <c r="CA41" s="664"/>
      <c r="CB41" s="673"/>
      <c r="CD41" s="605" t="s">
        <v>333</v>
      </c>
      <c r="CE41" s="606"/>
      <c r="CF41" s="606"/>
      <c r="CG41" s="606"/>
      <c r="CH41" s="606"/>
      <c r="CI41" s="606"/>
      <c r="CJ41" s="606"/>
      <c r="CK41" s="606"/>
      <c r="CL41" s="606"/>
      <c r="CM41" s="606"/>
      <c r="CN41" s="606"/>
      <c r="CO41" s="606"/>
      <c r="CP41" s="606"/>
      <c r="CQ41" s="607"/>
      <c r="CR41" s="591" t="s">
        <v>334</v>
      </c>
      <c r="CS41" s="617"/>
      <c r="CT41" s="617"/>
      <c r="CU41" s="617"/>
      <c r="CV41" s="617"/>
      <c r="CW41" s="617"/>
      <c r="CX41" s="617"/>
      <c r="CY41" s="618"/>
      <c r="CZ41" s="625" t="s">
        <v>334</v>
      </c>
      <c r="DA41" s="626"/>
      <c r="DB41" s="626"/>
      <c r="DC41" s="627"/>
      <c r="DD41" s="600" t="s">
        <v>334</v>
      </c>
      <c r="DE41" s="617"/>
      <c r="DF41" s="617"/>
      <c r="DG41" s="617"/>
      <c r="DH41" s="617"/>
      <c r="DI41" s="617"/>
      <c r="DJ41" s="617"/>
      <c r="DK41" s="618"/>
      <c r="DL41" s="678"/>
      <c r="DM41" s="679"/>
      <c r="DN41" s="679"/>
      <c r="DO41" s="679"/>
      <c r="DP41" s="679"/>
      <c r="DQ41" s="679"/>
      <c r="DR41" s="679"/>
      <c r="DS41" s="679"/>
      <c r="DT41" s="679"/>
      <c r="DU41" s="679"/>
      <c r="DV41" s="680"/>
      <c r="DW41" s="681"/>
      <c r="DX41" s="682"/>
      <c r="DY41" s="682"/>
      <c r="DZ41" s="682"/>
      <c r="EA41" s="682"/>
      <c r="EB41" s="682"/>
      <c r="EC41" s="683"/>
    </row>
    <row r="42" spans="2:133" ht="11.25" customHeight="1">
      <c r="B42" s="181" t="s">
        <v>335</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336</v>
      </c>
      <c r="CE42" s="589"/>
      <c r="CF42" s="589"/>
      <c r="CG42" s="589"/>
      <c r="CH42" s="589"/>
      <c r="CI42" s="589"/>
      <c r="CJ42" s="589"/>
      <c r="CK42" s="589"/>
      <c r="CL42" s="589"/>
      <c r="CM42" s="589"/>
      <c r="CN42" s="589"/>
      <c r="CO42" s="589"/>
      <c r="CP42" s="589"/>
      <c r="CQ42" s="590"/>
      <c r="CR42" s="591">
        <v>16000922</v>
      </c>
      <c r="CS42" s="592"/>
      <c r="CT42" s="592"/>
      <c r="CU42" s="592"/>
      <c r="CV42" s="592"/>
      <c r="CW42" s="592"/>
      <c r="CX42" s="592"/>
      <c r="CY42" s="593"/>
      <c r="CZ42" s="625">
        <v>15.2</v>
      </c>
      <c r="DA42" s="684"/>
      <c r="DB42" s="684"/>
      <c r="DC42" s="685"/>
      <c r="DD42" s="600">
        <v>5710399</v>
      </c>
      <c r="DE42" s="592"/>
      <c r="DF42" s="592"/>
      <c r="DG42" s="592"/>
      <c r="DH42" s="592"/>
      <c r="DI42" s="592"/>
      <c r="DJ42" s="592"/>
      <c r="DK42" s="593"/>
      <c r="DL42" s="678"/>
      <c r="DM42" s="679"/>
      <c r="DN42" s="679"/>
      <c r="DO42" s="679"/>
      <c r="DP42" s="679"/>
      <c r="DQ42" s="679"/>
      <c r="DR42" s="679"/>
      <c r="DS42" s="679"/>
      <c r="DT42" s="679"/>
      <c r="DU42" s="679"/>
      <c r="DV42" s="680"/>
      <c r="DW42" s="681"/>
      <c r="DX42" s="682"/>
      <c r="DY42" s="682"/>
      <c r="DZ42" s="682"/>
      <c r="EA42" s="682"/>
      <c r="EB42" s="682"/>
      <c r="EC42" s="683"/>
    </row>
    <row r="43" spans="2:133" ht="11.25" customHeight="1">
      <c r="B43" s="191" t="s">
        <v>337</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338</v>
      </c>
      <c r="CE43" s="589"/>
      <c r="CF43" s="589"/>
      <c r="CG43" s="589"/>
      <c r="CH43" s="589"/>
      <c r="CI43" s="589"/>
      <c r="CJ43" s="589"/>
      <c r="CK43" s="589"/>
      <c r="CL43" s="589"/>
      <c r="CM43" s="589"/>
      <c r="CN43" s="589"/>
      <c r="CO43" s="589"/>
      <c r="CP43" s="589"/>
      <c r="CQ43" s="590"/>
      <c r="CR43" s="591">
        <v>898403</v>
      </c>
      <c r="CS43" s="617"/>
      <c r="CT43" s="617"/>
      <c r="CU43" s="617"/>
      <c r="CV43" s="617"/>
      <c r="CW43" s="617"/>
      <c r="CX43" s="617"/>
      <c r="CY43" s="618"/>
      <c r="CZ43" s="625">
        <v>0.9</v>
      </c>
      <c r="DA43" s="626"/>
      <c r="DB43" s="626"/>
      <c r="DC43" s="627"/>
      <c r="DD43" s="600">
        <v>898403</v>
      </c>
      <c r="DE43" s="617"/>
      <c r="DF43" s="617"/>
      <c r="DG43" s="617"/>
      <c r="DH43" s="617"/>
      <c r="DI43" s="617"/>
      <c r="DJ43" s="617"/>
      <c r="DK43" s="618"/>
      <c r="DL43" s="678"/>
      <c r="DM43" s="679"/>
      <c r="DN43" s="679"/>
      <c r="DO43" s="679"/>
      <c r="DP43" s="679"/>
      <c r="DQ43" s="679"/>
      <c r="DR43" s="679"/>
      <c r="DS43" s="679"/>
      <c r="DT43" s="679"/>
      <c r="DU43" s="679"/>
      <c r="DV43" s="680"/>
      <c r="DW43" s="681"/>
      <c r="DX43" s="682"/>
      <c r="DY43" s="682"/>
      <c r="DZ43" s="682"/>
      <c r="EA43" s="682"/>
      <c r="EB43" s="682"/>
      <c r="EC43" s="683"/>
    </row>
    <row r="44" spans="2:133" ht="11.25" customHeight="1">
      <c r="B44" s="192" t="s">
        <v>339</v>
      </c>
      <c r="CD44" s="697" t="s">
        <v>290</v>
      </c>
      <c r="CE44" s="698"/>
      <c r="CF44" s="588" t="s">
        <v>340</v>
      </c>
      <c r="CG44" s="589"/>
      <c r="CH44" s="589"/>
      <c r="CI44" s="589"/>
      <c r="CJ44" s="589"/>
      <c r="CK44" s="589"/>
      <c r="CL44" s="589"/>
      <c r="CM44" s="589"/>
      <c r="CN44" s="589"/>
      <c r="CO44" s="589"/>
      <c r="CP44" s="589"/>
      <c r="CQ44" s="590"/>
      <c r="CR44" s="591">
        <v>15348729</v>
      </c>
      <c r="CS44" s="592"/>
      <c r="CT44" s="592"/>
      <c r="CU44" s="592"/>
      <c r="CV44" s="592"/>
      <c r="CW44" s="592"/>
      <c r="CX44" s="592"/>
      <c r="CY44" s="593"/>
      <c r="CZ44" s="625">
        <v>14.6</v>
      </c>
      <c r="DA44" s="684"/>
      <c r="DB44" s="684"/>
      <c r="DC44" s="685"/>
      <c r="DD44" s="600">
        <v>5533346</v>
      </c>
      <c r="DE44" s="592"/>
      <c r="DF44" s="592"/>
      <c r="DG44" s="592"/>
      <c r="DH44" s="592"/>
      <c r="DI44" s="592"/>
      <c r="DJ44" s="592"/>
      <c r="DK44" s="593"/>
      <c r="DL44" s="678"/>
      <c r="DM44" s="679"/>
      <c r="DN44" s="679"/>
      <c r="DO44" s="679"/>
      <c r="DP44" s="679"/>
      <c r="DQ44" s="679"/>
      <c r="DR44" s="679"/>
      <c r="DS44" s="679"/>
      <c r="DT44" s="679"/>
      <c r="DU44" s="679"/>
      <c r="DV44" s="680"/>
      <c r="DW44" s="681"/>
      <c r="DX44" s="682"/>
      <c r="DY44" s="682"/>
      <c r="DZ44" s="682"/>
      <c r="EA44" s="682"/>
      <c r="EB44" s="682"/>
      <c r="EC44" s="683"/>
    </row>
    <row r="45" spans="2:133" ht="11.25" customHeight="1">
      <c r="CD45" s="699"/>
      <c r="CE45" s="700"/>
      <c r="CF45" s="588" t="s">
        <v>341</v>
      </c>
      <c r="CG45" s="589"/>
      <c r="CH45" s="589"/>
      <c r="CI45" s="589"/>
      <c r="CJ45" s="589"/>
      <c r="CK45" s="589"/>
      <c r="CL45" s="589"/>
      <c r="CM45" s="589"/>
      <c r="CN45" s="589"/>
      <c r="CO45" s="589"/>
      <c r="CP45" s="589"/>
      <c r="CQ45" s="590"/>
      <c r="CR45" s="591">
        <v>4827144</v>
      </c>
      <c r="CS45" s="617"/>
      <c r="CT45" s="617"/>
      <c r="CU45" s="617"/>
      <c r="CV45" s="617"/>
      <c r="CW45" s="617"/>
      <c r="CX45" s="617"/>
      <c r="CY45" s="618"/>
      <c r="CZ45" s="625">
        <v>4.5999999999999996</v>
      </c>
      <c r="DA45" s="626"/>
      <c r="DB45" s="626"/>
      <c r="DC45" s="627"/>
      <c r="DD45" s="600">
        <v>432797</v>
      </c>
      <c r="DE45" s="617"/>
      <c r="DF45" s="617"/>
      <c r="DG45" s="617"/>
      <c r="DH45" s="617"/>
      <c r="DI45" s="617"/>
      <c r="DJ45" s="617"/>
      <c r="DK45" s="618"/>
      <c r="DL45" s="678"/>
      <c r="DM45" s="679"/>
      <c r="DN45" s="679"/>
      <c r="DO45" s="679"/>
      <c r="DP45" s="679"/>
      <c r="DQ45" s="679"/>
      <c r="DR45" s="679"/>
      <c r="DS45" s="679"/>
      <c r="DT45" s="679"/>
      <c r="DU45" s="679"/>
      <c r="DV45" s="680"/>
      <c r="DW45" s="681"/>
      <c r="DX45" s="682"/>
      <c r="DY45" s="682"/>
      <c r="DZ45" s="682"/>
      <c r="EA45" s="682"/>
      <c r="EB45" s="682"/>
      <c r="EC45" s="683"/>
    </row>
    <row r="46" spans="2:133" ht="11.25" customHeight="1">
      <c r="CD46" s="699"/>
      <c r="CE46" s="700"/>
      <c r="CF46" s="588" t="s">
        <v>342</v>
      </c>
      <c r="CG46" s="589"/>
      <c r="CH46" s="589"/>
      <c r="CI46" s="589"/>
      <c r="CJ46" s="589"/>
      <c r="CK46" s="589"/>
      <c r="CL46" s="589"/>
      <c r="CM46" s="589"/>
      <c r="CN46" s="589"/>
      <c r="CO46" s="589"/>
      <c r="CP46" s="589"/>
      <c r="CQ46" s="590"/>
      <c r="CR46" s="591">
        <v>9844769</v>
      </c>
      <c r="CS46" s="592"/>
      <c r="CT46" s="592"/>
      <c r="CU46" s="592"/>
      <c r="CV46" s="592"/>
      <c r="CW46" s="592"/>
      <c r="CX46" s="592"/>
      <c r="CY46" s="593"/>
      <c r="CZ46" s="625">
        <v>9.3000000000000007</v>
      </c>
      <c r="DA46" s="684"/>
      <c r="DB46" s="684"/>
      <c r="DC46" s="685"/>
      <c r="DD46" s="600">
        <v>5027206</v>
      </c>
      <c r="DE46" s="592"/>
      <c r="DF46" s="592"/>
      <c r="DG46" s="592"/>
      <c r="DH46" s="592"/>
      <c r="DI46" s="592"/>
      <c r="DJ46" s="592"/>
      <c r="DK46" s="593"/>
      <c r="DL46" s="678"/>
      <c r="DM46" s="679"/>
      <c r="DN46" s="679"/>
      <c r="DO46" s="679"/>
      <c r="DP46" s="679"/>
      <c r="DQ46" s="679"/>
      <c r="DR46" s="679"/>
      <c r="DS46" s="679"/>
      <c r="DT46" s="679"/>
      <c r="DU46" s="679"/>
      <c r="DV46" s="680"/>
      <c r="DW46" s="681"/>
      <c r="DX46" s="682"/>
      <c r="DY46" s="682"/>
      <c r="DZ46" s="682"/>
      <c r="EA46" s="682"/>
      <c r="EB46" s="682"/>
      <c r="EC46" s="683"/>
    </row>
    <row r="47" spans="2:133" ht="11.25" customHeight="1">
      <c r="CD47" s="699"/>
      <c r="CE47" s="700"/>
      <c r="CF47" s="588" t="s">
        <v>343</v>
      </c>
      <c r="CG47" s="589"/>
      <c r="CH47" s="589"/>
      <c r="CI47" s="589"/>
      <c r="CJ47" s="589"/>
      <c r="CK47" s="589"/>
      <c r="CL47" s="589"/>
      <c r="CM47" s="589"/>
      <c r="CN47" s="589"/>
      <c r="CO47" s="589"/>
      <c r="CP47" s="589"/>
      <c r="CQ47" s="590"/>
      <c r="CR47" s="591">
        <v>652193</v>
      </c>
      <c r="CS47" s="617"/>
      <c r="CT47" s="617"/>
      <c r="CU47" s="617"/>
      <c r="CV47" s="617"/>
      <c r="CW47" s="617"/>
      <c r="CX47" s="617"/>
      <c r="CY47" s="618"/>
      <c r="CZ47" s="625">
        <v>0.6</v>
      </c>
      <c r="DA47" s="626"/>
      <c r="DB47" s="626"/>
      <c r="DC47" s="627"/>
      <c r="DD47" s="600">
        <v>177053</v>
      </c>
      <c r="DE47" s="617"/>
      <c r="DF47" s="617"/>
      <c r="DG47" s="617"/>
      <c r="DH47" s="617"/>
      <c r="DI47" s="617"/>
      <c r="DJ47" s="617"/>
      <c r="DK47" s="618"/>
      <c r="DL47" s="678"/>
      <c r="DM47" s="679"/>
      <c r="DN47" s="679"/>
      <c r="DO47" s="679"/>
      <c r="DP47" s="679"/>
      <c r="DQ47" s="679"/>
      <c r="DR47" s="679"/>
      <c r="DS47" s="679"/>
      <c r="DT47" s="679"/>
      <c r="DU47" s="679"/>
      <c r="DV47" s="680"/>
      <c r="DW47" s="681"/>
      <c r="DX47" s="682"/>
      <c r="DY47" s="682"/>
      <c r="DZ47" s="682"/>
      <c r="EA47" s="682"/>
      <c r="EB47" s="682"/>
      <c r="EC47" s="683"/>
    </row>
    <row r="48" spans="2:133">
      <c r="CD48" s="701"/>
      <c r="CE48" s="702"/>
      <c r="CF48" s="588" t="s">
        <v>344</v>
      </c>
      <c r="CG48" s="589"/>
      <c r="CH48" s="589"/>
      <c r="CI48" s="589"/>
      <c r="CJ48" s="589"/>
      <c r="CK48" s="589"/>
      <c r="CL48" s="589"/>
      <c r="CM48" s="589"/>
      <c r="CN48" s="589"/>
      <c r="CO48" s="589"/>
      <c r="CP48" s="589"/>
      <c r="CQ48" s="590"/>
      <c r="CR48" s="591" t="s">
        <v>345</v>
      </c>
      <c r="CS48" s="592"/>
      <c r="CT48" s="592"/>
      <c r="CU48" s="592"/>
      <c r="CV48" s="592"/>
      <c r="CW48" s="592"/>
      <c r="CX48" s="592"/>
      <c r="CY48" s="593"/>
      <c r="CZ48" s="625" t="s">
        <v>345</v>
      </c>
      <c r="DA48" s="684"/>
      <c r="DB48" s="684"/>
      <c r="DC48" s="685"/>
      <c r="DD48" s="600" t="s">
        <v>345</v>
      </c>
      <c r="DE48" s="592"/>
      <c r="DF48" s="592"/>
      <c r="DG48" s="592"/>
      <c r="DH48" s="592"/>
      <c r="DI48" s="592"/>
      <c r="DJ48" s="592"/>
      <c r="DK48" s="593"/>
      <c r="DL48" s="678"/>
      <c r="DM48" s="679"/>
      <c r="DN48" s="679"/>
      <c r="DO48" s="679"/>
      <c r="DP48" s="679"/>
      <c r="DQ48" s="679"/>
      <c r="DR48" s="679"/>
      <c r="DS48" s="679"/>
      <c r="DT48" s="679"/>
      <c r="DU48" s="679"/>
      <c r="DV48" s="680"/>
      <c r="DW48" s="681"/>
      <c r="DX48" s="682"/>
      <c r="DY48" s="682"/>
      <c r="DZ48" s="682"/>
      <c r="EA48" s="682"/>
      <c r="EB48" s="682"/>
      <c r="EC48" s="683"/>
    </row>
    <row r="49" spans="82:133" ht="11.25" customHeight="1">
      <c r="CD49" s="634" t="s">
        <v>346</v>
      </c>
      <c r="CE49" s="635"/>
      <c r="CF49" s="635"/>
      <c r="CG49" s="635"/>
      <c r="CH49" s="635"/>
      <c r="CI49" s="635"/>
      <c r="CJ49" s="635"/>
      <c r="CK49" s="635"/>
      <c r="CL49" s="635"/>
      <c r="CM49" s="635"/>
      <c r="CN49" s="635"/>
      <c r="CO49" s="635"/>
      <c r="CP49" s="635"/>
      <c r="CQ49" s="636"/>
      <c r="CR49" s="663">
        <v>105294532</v>
      </c>
      <c r="CS49" s="659"/>
      <c r="CT49" s="659"/>
      <c r="CU49" s="659"/>
      <c r="CV49" s="659"/>
      <c r="CW49" s="659"/>
      <c r="CX49" s="659"/>
      <c r="CY49" s="686"/>
      <c r="CZ49" s="687">
        <v>100</v>
      </c>
      <c r="DA49" s="688"/>
      <c r="DB49" s="688"/>
      <c r="DC49" s="689"/>
      <c r="DD49" s="690">
        <v>73244168</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5" zoomScaleNormal="75" zoomScaleSheetLayoutView="70" workbookViewId="0">
      <selection activeCell="A2" sqref="A2"/>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347</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348</v>
      </c>
      <c r="DK2" s="733"/>
      <c r="DL2" s="733"/>
      <c r="DM2" s="733"/>
      <c r="DN2" s="733"/>
      <c r="DO2" s="734"/>
      <c r="DP2" s="200"/>
      <c r="DQ2" s="732" t="s">
        <v>349</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350</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351</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352</v>
      </c>
      <c r="B5" s="727"/>
      <c r="C5" s="727"/>
      <c r="D5" s="727"/>
      <c r="E5" s="727"/>
      <c r="F5" s="727"/>
      <c r="G5" s="727"/>
      <c r="H5" s="727"/>
      <c r="I5" s="727"/>
      <c r="J5" s="727"/>
      <c r="K5" s="727"/>
      <c r="L5" s="727"/>
      <c r="M5" s="727"/>
      <c r="N5" s="727"/>
      <c r="O5" s="727"/>
      <c r="P5" s="728"/>
      <c r="Q5" s="703" t="s">
        <v>353</v>
      </c>
      <c r="R5" s="704"/>
      <c r="S5" s="704"/>
      <c r="T5" s="704"/>
      <c r="U5" s="705"/>
      <c r="V5" s="703" t="s">
        <v>354</v>
      </c>
      <c r="W5" s="704"/>
      <c r="X5" s="704"/>
      <c r="Y5" s="704"/>
      <c r="Z5" s="705"/>
      <c r="AA5" s="703" t="s">
        <v>355</v>
      </c>
      <c r="AB5" s="704"/>
      <c r="AC5" s="704"/>
      <c r="AD5" s="704"/>
      <c r="AE5" s="704"/>
      <c r="AF5" s="736" t="s">
        <v>356</v>
      </c>
      <c r="AG5" s="704"/>
      <c r="AH5" s="704"/>
      <c r="AI5" s="704"/>
      <c r="AJ5" s="715"/>
      <c r="AK5" s="704" t="s">
        <v>357</v>
      </c>
      <c r="AL5" s="704"/>
      <c r="AM5" s="704"/>
      <c r="AN5" s="704"/>
      <c r="AO5" s="705"/>
      <c r="AP5" s="703" t="s">
        <v>358</v>
      </c>
      <c r="AQ5" s="704"/>
      <c r="AR5" s="704"/>
      <c r="AS5" s="704"/>
      <c r="AT5" s="705"/>
      <c r="AU5" s="703" t="s">
        <v>359</v>
      </c>
      <c r="AV5" s="704"/>
      <c r="AW5" s="704"/>
      <c r="AX5" s="704"/>
      <c r="AY5" s="715"/>
      <c r="AZ5" s="207"/>
      <c r="BA5" s="207"/>
      <c r="BB5" s="207"/>
      <c r="BC5" s="207"/>
      <c r="BD5" s="207"/>
      <c r="BE5" s="208"/>
      <c r="BF5" s="208"/>
      <c r="BG5" s="208"/>
      <c r="BH5" s="208"/>
      <c r="BI5" s="208"/>
      <c r="BJ5" s="208"/>
      <c r="BK5" s="208"/>
      <c r="BL5" s="208"/>
      <c r="BM5" s="208"/>
      <c r="BN5" s="208"/>
      <c r="BO5" s="208"/>
      <c r="BP5" s="208"/>
      <c r="BQ5" s="726" t="s">
        <v>360</v>
      </c>
      <c r="BR5" s="727"/>
      <c r="BS5" s="727"/>
      <c r="BT5" s="727"/>
      <c r="BU5" s="727"/>
      <c r="BV5" s="727"/>
      <c r="BW5" s="727"/>
      <c r="BX5" s="727"/>
      <c r="BY5" s="727"/>
      <c r="BZ5" s="727"/>
      <c r="CA5" s="727"/>
      <c r="CB5" s="727"/>
      <c r="CC5" s="727"/>
      <c r="CD5" s="727"/>
      <c r="CE5" s="727"/>
      <c r="CF5" s="727"/>
      <c r="CG5" s="728"/>
      <c r="CH5" s="703" t="s">
        <v>361</v>
      </c>
      <c r="CI5" s="704"/>
      <c r="CJ5" s="704"/>
      <c r="CK5" s="704"/>
      <c r="CL5" s="705"/>
      <c r="CM5" s="703" t="s">
        <v>362</v>
      </c>
      <c r="CN5" s="704"/>
      <c r="CO5" s="704"/>
      <c r="CP5" s="704"/>
      <c r="CQ5" s="705"/>
      <c r="CR5" s="703" t="s">
        <v>363</v>
      </c>
      <c r="CS5" s="704"/>
      <c r="CT5" s="704"/>
      <c r="CU5" s="704"/>
      <c r="CV5" s="705"/>
      <c r="CW5" s="703" t="s">
        <v>364</v>
      </c>
      <c r="CX5" s="704"/>
      <c r="CY5" s="704"/>
      <c r="CZ5" s="704"/>
      <c r="DA5" s="705"/>
      <c r="DB5" s="703" t="s">
        <v>365</v>
      </c>
      <c r="DC5" s="704"/>
      <c r="DD5" s="704"/>
      <c r="DE5" s="704"/>
      <c r="DF5" s="705"/>
      <c r="DG5" s="709" t="s">
        <v>366</v>
      </c>
      <c r="DH5" s="710"/>
      <c r="DI5" s="710"/>
      <c r="DJ5" s="710"/>
      <c r="DK5" s="711"/>
      <c r="DL5" s="709" t="s">
        <v>367</v>
      </c>
      <c r="DM5" s="710"/>
      <c r="DN5" s="710"/>
      <c r="DO5" s="710"/>
      <c r="DP5" s="711"/>
      <c r="DQ5" s="703" t="s">
        <v>368</v>
      </c>
      <c r="DR5" s="704"/>
      <c r="DS5" s="704"/>
      <c r="DT5" s="704"/>
      <c r="DU5" s="705"/>
      <c r="DV5" s="703" t="s">
        <v>359</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369</v>
      </c>
      <c r="C7" s="718"/>
      <c r="D7" s="718"/>
      <c r="E7" s="718"/>
      <c r="F7" s="718"/>
      <c r="G7" s="718"/>
      <c r="H7" s="718"/>
      <c r="I7" s="718"/>
      <c r="J7" s="718"/>
      <c r="K7" s="718"/>
      <c r="L7" s="718"/>
      <c r="M7" s="718"/>
      <c r="N7" s="718"/>
      <c r="O7" s="718"/>
      <c r="P7" s="719"/>
      <c r="Q7" s="720">
        <v>107563</v>
      </c>
      <c r="R7" s="721"/>
      <c r="S7" s="721"/>
      <c r="T7" s="721"/>
      <c r="U7" s="721"/>
      <c r="V7" s="721">
        <v>105179</v>
      </c>
      <c r="W7" s="721"/>
      <c r="X7" s="721"/>
      <c r="Y7" s="721"/>
      <c r="Z7" s="721"/>
      <c r="AA7" s="721">
        <v>2384</v>
      </c>
      <c r="AB7" s="721"/>
      <c r="AC7" s="721"/>
      <c r="AD7" s="721"/>
      <c r="AE7" s="722"/>
      <c r="AF7" s="723">
        <v>1849</v>
      </c>
      <c r="AG7" s="724"/>
      <c r="AH7" s="724"/>
      <c r="AI7" s="724"/>
      <c r="AJ7" s="725"/>
      <c r="AK7" s="760">
        <v>17</v>
      </c>
      <c r="AL7" s="761"/>
      <c r="AM7" s="761"/>
      <c r="AN7" s="761"/>
      <c r="AO7" s="761"/>
      <c r="AP7" s="761">
        <v>92883</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556</v>
      </c>
      <c r="BT7" s="765"/>
      <c r="BU7" s="765"/>
      <c r="BV7" s="765"/>
      <c r="BW7" s="765"/>
      <c r="BX7" s="765"/>
      <c r="BY7" s="765"/>
      <c r="BZ7" s="765"/>
      <c r="CA7" s="765"/>
      <c r="CB7" s="765"/>
      <c r="CC7" s="765"/>
      <c r="CD7" s="765"/>
      <c r="CE7" s="765"/>
      <c r="CF7" s="765"/>
      <c r="CG7" s="766"/>
      <c r="CH7" s="757">
        <v>-5</v>
      </c>
      <c r="CI7" s="758"/>
      <c r="CJ7" s="758"/>
      <c r="CK7" s="758"/>
      <c r="CL7" s="759"/>
      <c r="CM7" s="757">
        <v>151</v>
      </c>
      <c r="CN7" s="758"/>
      <c r="CO7" s="758"/>
      <c r="CP7" s="758"/>
      <c r="CQ7" s="759"/>
      <c r="CR7" s="757">
        <v>10</v>
      </c>
      <c r="CS7" s="758"/>
      <c r="CT7" s="758"/>
      <c r="CU7" s="758"/>
      <c r="CV7" s="759"/>
      <c r="CW7" s="757">
        <v>30</v>
      </c>
      <c r="CX7" s="758"/>
      <c r="CY7" s="758"/>
      <c r="CZ7" s="758"/>
      <c r="DA7" s="759"/>
      <c r="DB7" s="757" t="s">
        <v>545</v>
      </c>
      <c r="DC7" s="758"/>
      <c r="DD7" s="758"/>
      <c r="DE7" s="758"/>
      <c r="DF7" s="759"/>
      <c r="DG7" s="757" t="s">
        <v>545</v>
      </c>
      <c r="DH7" s="758"/>
      <c r="DI7" s="758"/>
      <c r="DJ7" s="758"/>
      <c r="DK7" s="759"/>
      <c r="DL7" s="757" t="s">
        <v>544</v>
      </c>
      <c r="DM7" s="758"/>
      <c r="DN7" s="758"/>
      <c r="DO7" s="758"/>
      <c r="DP7" s="759"/>
      <c r="DQ7" s="757" t="s">
        <v>544</v>
      </c>
      <c r="DR7" s="758"/>
      <c r="DS7" s="758"/>
      <c r="DT7" s="758"/>
      <c r="DU7" s="759"/>
      <c r="DV7" s="738"/>
      <c r="DW7" s="739"/>
      <c r="DX7" s="739"/>
      <c r="DY7" s="739"/>
      <c r="DZ7" s="740"/>
      <c r="EA7" s="205"/>
    </row>
    <row r="8" spans="1:131" s="206" customFormat="1" ht="26.25" customHeight="1">
      <c r="A8" s="212">
        <v>2</v>
      </c>
      <c r="B8" s="741" t="s">
        <v>370</v>
      </c>
      <c r="C8" s="742"/>
      <c r="D8" s="742"/>
      <c r="E8" s="742"/>
      <c r="F8" s="742"/>
      <c r="G8" s="742"/>
      <c r="H8" s="742"/>
      <c r="I8" s="742"/>
      <c r="J8" s="742"/>
      <c r="K8" s="742"/>
      <c r="L8" s="742"/>
      <c r="M8" s="742"/>
      <c r="N8" s="742"/>
      <c r="O8" s="742"/>
      <c r="P8" s="743"/>
      <c r="Q8" s="744">
        <v>878</v>
      </c>
      <c r="R8" s="745"/>
      <c r="S8" s="745"/>
      <c r="T8" s="745"/>
      <c r="U8" s="745"/>
      <c r="V8" s="745">
        <v>865</v>
      </c>
      <c r="W8" s="745"/>
      <c r="X8" s="745"/>
      <c r="Y8" s="745"/>
      <c r="Z8" s="745"/>
      <c r="AA8" s="745">
        <v>13</v>
      </c>
      <c r="AB8" s="745"/>
      <c r="AC8" s="745"/>
      <c r="AD8" s="745"/>
      <c r="AE8" s="746"/>
      <c r="AF8" s="747">
        <v>0</v>
      </c>
      <c r="AG8" s="748"/>
      <c r="AH8" s="748"/>
      <c r="AI8" s="748"/>
      <c r="AJ8" s="749"/>
      <c r="AK8" s="750">
        <v>814</v>
      </c>
      <c r="AL8" s="751"/>
      <c r="AM8" s="751"/>
      <c r="AN8" s="751"/>
      <c r="AO8" s="751"/>
      <c r="AP8" s="751">
        <v>1545</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557</v>
      </c>
      <c r="BT8" s="755"/>
      <c r="BU8" s="755"/>
      <c r="BV8" s="755"/>
      <c r="BW8" s="755"/>
      <c r="BX8" s="755"/>
      <c r="BY8" s="755"/>
      <c r="BZ8" s="755"/>
      <c r="CA8" s="755"/>
      <c r="CB8" s="755"/>
      <c r="CC8" s="755"/>
      <c r="CD8" s="755"/>
      <c r="CE8" s="755"/>
      <c r="CF8" s="755"/>
      <c r="CG8" s="756"/>
      <c r="CH8" s="767">
        <v>157</v>
      </c>
      <c r="CI8" s="768"/>
      <c r="CJ8" s="768"/>
      <c r="CK8" s="768"/>
      <c r="CL8" s="769"/>
      <c r="CM8" s="767">
        <v>919</v>
      </c>
      <c r="CN8" s="768"/>
      <c r="CO8" s="768"/>
      <c r="CP8" s="768"/>
      <c r="CQ8" s="769"/>
      <c r="CR8" s="767">
        <v>120</v>
      </c>
      <c r="CS8" s="768"/>
      <c r="CT8" s="768"/>
      <c r="CU8" s="768"/>
      <c r="CV8" s="769"/>
      <c r="CW8" s="767" t="s">
        <v>545</v>
      </c>
      <c r="CX8" s="768"/>
      <c r="CY8" s="768"/>
      <c r="CZ8" s="768"/>
      <c r="DA8" s="769"/>
      <c r="DB8" s="767" t="s">
        <v>545</v>
      </c>
      <c r="DC8" s="768"/>
      <c r="DD8" s="768"/>
      <c r="DE8" s="768"/>
      <c r="DF8" s="769"/>
      <c r="DG8" s="767" t="s">
        <v>545</v>
      </c>
      <c r="DH8" s="768"/>
      <c r="DI8" s="768"/>
      <c r="DJ8" s="768"/>
      <c r="DK8" s="769"/>
      <c r="DL8" s="767" t="s">
        <v>545</v>
      </c>
      <c r="DM8" s="768"/>
      <c r="DN8" s="768"/>
      <c r="DO8" s="768"/>
      <c r="DP8" s="769"/>
      <c r="DQ8" s="767" t="s">
        <v>545</v>
      </c>
      <c r="DR8" s="768"/>
      <c r="DS8" s="768"/>
      <c r="DT8" s="768"/>
      <c r="DU8" s="769"/>
      <c r="DV8" s="770"/>
      <c r="DW8" s="771"/>
      <c r="DX8" s="771"/>
      <c r="DY8" s="771"/>
      <c r="DZ8" s="772"/>
      <c r="EA8" s="205"/>
    </row>
    <row r="9" spans="1:131" s="206" customFormat="1" ht="26.25" customHeight="1">
      <c r="A9" s="212">
        <v>3</v>
      </c>
      <c r="B9" s="741" t="s">
        <v>371</v>
      </c>
      <c r="C9" s="742"/>
      <c r="D9" s="742"/>
      <c r="E9" s="742"/>
      <c r="F9" s="742"/>
      <c r="G9" s="742"/>
      <c r="H9" s="742"/>
      <c r="I9" s="742"/>
      <c r="J9" s="742"/>
      <c r="K9" s="742"/>
      <c r="L9" s="742"/>
      <c r="M9" s="742"/>
      <c r="N9" s="742"/>
      <c r="O9" s="742"/>
      <c r="P9" s="743"/>
      <c r="Q9" s="744">
        <v>91</v>
      </c>
      <c r="R9" s="745"/>
      <c r="S9" s="745"/>
      <c r="T9" s="745"/>
      <c r="U9" s="745"/>
      <c r="V9" s="745">
        <v>81</v>
      </c>
      <c r="W9" s="745"/>
      <c r="X9" s="745"/>
      <c r="Y9" s="745"/>
      <c r="Z9" s="745"/>
      <c r="AA9" s="745">
        <v>9</v>
      </c>
      <c r="AB9" s="745"/>
      <c r="AC9" s="745"/>
      <c r="AD9" s="745"/>
      <c r="AE9" s="746"/>
      <c r="AF9" s="747">
        <v>9</v>
      </c>
      <c r="AG9" s="748"/>
      <c r="AH9" s="748"/>
      <c r="AI9" s="748"/>
      <c r="AJ9" s="749"/>
      <c r="AK9" s="750" t="s">
        <v>545</v>
      </c>
      <c r="AL9" s="751"/>
      <c r="AM9" s="751"/>
      <c r="AN9" s="751"/>
      <c r="AO9" s="751"/>
      <c r="AP9" s="751">
        <v>154</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558</v>
      </c>
      <c r="BT9" s="755"/>
      <c r="BU9" s="755"/>
      <c r="BV9" s="755"/>
      <c r="BW9" s="755"/>
      <c r="BX9" s="755"/>
      <c r="BY9" s="755"/>
      <c r="BZ9" s="755"/>
      <c r="CA9" s="755"/>
      <c r="CB9" s="755"/>
      <c r="CC9" s="755"/>
      <c r="CD9" s="755"/>
      <c r="CE9" s="755"/>
      <c r="CF9" s="755"/>
      <c r="CG9" s="756"/>
      <c r="CH9" s="767">
        <v>3</v>
      </c>
      <c r="CI9" s="768"/>
      <c r="CJ9" s="768"/>
      <c r="CK9" s="768"/>
      <c r="CL9" s="769"/>
      <c r="CM9" s="767">
        <v>142</v>
      </c>
      <c r="CN9" s="768"/>
      <c r="CO9" s="768"/>
      <c r="CP9" s="768"/>
      <c r="CQ9" s="769"/>
      <c r="CR9" s="767">
        <v>52</v>
      </c>
      <c r="CS9" s="768"/>
      <c r="CT9" s="768"/>
      <c r="CU9" s="768"/>
      <c r="CV9" s="769"/>
      <c r="CW9" s="767" t="s">
        <v>545</v>
      </c>
      <c r="CX9" s="768"/>
      <c r="CY9" s="768"/>
      <c r="CZ9" s="768"/>
      <c r="DA9" s="769"/>
      <c r="DB9" s="767" t="s">
        <v>545</v>
      </c>
      <c r="DC9" s="768"/>
      <c r="DD9" s="768"/>
      <c r="DE9" s="768"/>
      <c r="DF9" s="769"/>
      <c r="DG9" s="767" t="s">
        <v>545</v>
      </c>
      <c r="DH9" s="768"/>
      <c r="DI9" s="768"/>
      <c r="DJ9" s="768"/>
      <c r="DK9" s="769"/>
      <c r="DL9" s="767" t="s">
        <v>545</v>
      </c>
      <c r="DM9" s="768"/>
      <c r="DN9" s="768"/>
      <c r="DO9" s="768"/>
      <c r="DP9" s="769"/>
      <c r="DQ9" s="767" t="s">
        <v>545</v>
      </c>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559</v>
      </c>
      <c r="BT10" s="755"/>
      <c r="BU10" s="755"/>
      <c r="BV10" s="755"/>
      <c r="BW10" s="755"/>
      <c r="BX10" s="755"/>
      <c r="BY10" s="755"/>
      <c r="BZ10" s="755"/>
      <c r="CA10" s="755"/>
      <c r="CB10" s="755"/>
      <c r="CC10" s="755"/>
      <c r="CD10" s="755"/>
      <c r="CE10" s="755"/>
      <c r="CF10" s="755"/>
      <c r="CG10" s="756"/>
      <c r="CH10" s="767">
        <v>1</v>
      </c>
      <c r="CI10" s="768"/>
      <c r="CJ10" s="768"/>
      <c r="CK10" s="768"/>
      <c r="CL10" s="769"/>
      <c r="CM10" s="767">
        <v>39</v>
      </c>
      <c r="CN10" s="768"/>
      <c r="CO10" s="768"/>
      <c r="CP10" s="768"/>
      <c r="CQ10" s="769"/>
      <c r="CR10" s="767">
        <v>15</v>
      </c>
      <c r="CS10" s="768"/>
      <c r="CT10" s="768"/>
      <c r="CU10" s="768"/>
      <c r="CV10" s="769"/>
      <c r="CW10" s="767">
        <v>1</v>
      </c>
      <c r="CX10" s="768"/>
      <c r="CY10" s="768"/>
      <c r="CZ10" s="768"/>
      <c r="DA10" s="769"/>
      <c r="DB10" s="767" t="s">
        <v>545</v>
      </c>
      <c r="DC10" s="768"/>
      <c r="DD10" s="768"/>
      <c r="DE10" s="768"/>
      <c r="DF10" s="769"/>
      <c r="DG10" s="767" t="s">
        <v>545</v>
      </c>
      <c r="DH10" s="768"/>
      <c r="DI10" s="768"/>
      <c r="DJ10" s="768"/>
      <c r="DK10" s="769"/>
      <c r="DL10" s="767" t="s">
        <v>545</v>
      </c>
      <c r="DM10" s="768"/>
      <c r="DN10" s="768"/>
      <c r="DO10" s="768"/>
      <c r="DP10" s="769"/>
      <c r="DQ10" s="767" t="s">
        <v>545</v>
      </c>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t="s">
        <v>560</v>
      </c>
      <c r="BT11" s="755"/>
      <c r="BU11" s="755"/>
      <c r="BV11" s="755"/>
      <c r="BW11" s="755"/>
      <c r="BX11" s="755"/>
      <c r="BY11" s="755"/>
      <c r="BZ11" s="755"/>
      <c r="CA11" s="755"/>
      <c r="CB11" s="755"/>
      <c r="CC11" s="755"/>
      <c r="CD11" s="755"/>
      <c r="CE11" s="755"/>
      <c r="CF11" s="755"/>
      <c r="CG11" s="756"/>
      <c r="CH11" s="767">
        <v>49</v>
      </c>
      <c r="CI11" s="768"/>
      <c r="CJ11" s="768"/>
      <c r="CK11" s="768"/>
      <c r="CL11" s="769"/>
      <c r="CM11" s="767">
        <v>1479</v>
      </c>
      <c r="CN11" s="768"/>
      <c r="CO11" s="768"/>
      <c r="CP11" s="768"/>
      <c r="CQ11" s="769"/>
      <c r="CR11" s="767">
        <v>351</v>
      </c>
      <c r="CS11" s="768"/>
      <c r="CT11" s="768"/>
      <c r="CU11" s="768"/>
      <c r="CV11" s="769"/>
      <c r="CW11" s="767" t="s">
        <v>545</v>
      </c>
      <c r="CX11" s="768"/>
      <c r="CY11" s="768"/>
      <c r="CZ11" s="768"/>
      <c r="DA11" s="769"/>
      <c r="DB11" s="767" t="s">
        <v>545</v>
      </c>
      <c r="DC11" s="768"/>
      <c r="DD11" s="768"/>
      <c r="DE11" s="768"/>
      <c r="DF11" s="769"/>
      <c r="DG11" s="767" t="s">
        <v>545</v>
      </c>
      <c r="DH11" s="768"/>
      <c r="DI11" s="768"/>
      <c r="DJ11" s="768"/>
      <c r="DK11" s="769"/>
      <c r="DL11" s="767" t="s">
        <v>545</v>
      </c>
      <c r="DM11" s="768"/>
      <c r="DN11" s="768"/>
      <c r="DO11" s="768"/>
      <c r="DP11" s="769"/>
      <c r="DQ11" s="767" t="s">
        <v>545</v>
      </c>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t="s">
        <v>561</v>
      </c>
      <c r="BT12" s="755"/>
      <c r="BU12" s="755"/>
      <c r="BV12" s="755"/>
      <c r="BW12" s="755"/>
      <c r="BX12" s="755"/>
      <c r="BY12" s="755"/>
      <c r="BZ12" s="755"/>
      <c r="CA12" s="755"/>
      <c r="CB12" s="755"/>
      <c r="CC12" s="755"/>
      <c r="CD12" s="755"/>
      <c r="CE12" s="755"/>
      <c r="CF12" s="755"/>
      <c r="CG12" s="756"/>
      <c r="CH12" s="767">
        <v>8</v>
      </c>
      <c r="CI12" s="768"/>
      <c r="CJ12" s="768"/>
      <c r="CK12" s="768"/>
      <c r="CL12" s="769"/>
      <c r="CM12" s="767">
        <v>1465</v>
      </c>
      <c r="CN12" s="768"/>
      <c r="CO12" s="768"/>
      <c r="CP12" s="768"/>
      <c r="CQ12" s="769"/>
      <c r="CR12" s="767">
        <v>520</v>
      </c>
      <c r="CS12" s="768"/>
      <c r="CT12" s="768"/>
      <c r="CU12" s="768"/>
      <c r="CV12" s="769"/>
      <c r="CW12" s="767" t="s">
        <v>544</v>
      </c>
      <c r="CX12" s="768"/>
      <c r="CY12" s="768"/>
      <c r="CZ12" s="768"/>
      <c r="DA12" s="769"/>
      <c r="DB12" s="767" t="s">
        <v>545</v>
      </c>
      <c r="DC12" s="768"/>
      <c r="DD12" s="768"/>
      <c r="DE12" s="768"/>
      <c r="DF12" s="769"/>
      <c r="DG12" s="767" t="s">
        <v>545</v>
      </c>
      <c r="DH12" s="768"/>
      <c r="DI12" s="768"/>
      <c r="DJ12" s="768"/>
      <c r="DK12" s="769"/>
      <c r="DL12" s="767" t="s">
        <v>545</v>
      </c>
      <c r="DM12" s="768"/>
      <c r="DN12" s="768"/>
      <c r="DO12" s="768"/>
      <c r="DP12" s="769"/>
      <c r="DQ12" s="767" t="s">
        <v>545</v>
      </c>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t="s">
        <v>568</v>
      </c>
      <c r="BS13" s="754" t="s">
        <v>562</v>
      </c>
      <c r="BT13" s="755"/>
      <c r="BU13" s="755"/>
      <c r="BV13" s="755"/>
      <c r="BW13" s="755"/>
      <c r="BX13" s="755"/>
      <c r="BY13" s="755"/>
      <c r="BZ13" s="755"/>
      <c r="CA13" s="755"/>
      <c r="CB13" s="755"/>
      <c r="CC13" s="755"/>
      <c r="CD13" s="755"/>
      <c r="CE13" s="755"/>
      <c r="CF13" s="755"/>
      <c r="CG13" s="756"/>
      <c r="CH13" s="767">
        <v>-20</v>
      </c>
      <c r="CI13" s="768"/>
      <c r="CJ13" s="768"/>
      <c r="CK13" s="768"/>
      <c r="CL13" s="769"/>
      <c r="CM13" s="767">
        <v>1000</v>
      </c>
      <c r="CN13" s="768"/>
      <c r="CO13" s="768"/>
      <c r="CP13" s="768"/>
      <c r="CQ13" s="769"/>
      <c r="CR13" s="767">
        <v>10</v>
      </c>
      <c r="CS13" s="768"/>
      <c r="CT13" s="768"/>
      <c r="CU13" s="768"/>
      <c r="CV13" s="769"/>
      <c r="CW13" s="767" t="s">
        <v>545</v>
      </c>
      <c r="CX13" s="768"/>
      <c r="CY13" s="768"/>
      <c r="CZ13" s="768"/>
      <c r="DA13" s="769"/>
      <c r="DB13" s="767" t="s">
        <v>545</v>
      </c>
      <c r="DC13" s="768"/>
      <c r="DD13" s="768"/>
      <c r="DE13" s="768"/>
      <c r="DF13" s="769"/>
      <c r="DG13" s="767">
        <v>6400</v>
      </c>
      <c r="DH13" s="768"/>
      <c r="DI13" s="768"/>
      <c r="DJ13" s="768"/>
      <c r="DK13" s="769"/>
      <c r="DL13" s="767" t="s">
        <v>545</v>
      </c>
      <c r="DM13" s="768"/>
      <c r="DN13" s="768"/>
      <c r="DO13" s="768"/>
      <c r="DP13" s="769"/>
      <c r="DQ13" s="767">
        <v>2037</v>
      </c>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t="s">
        <v>563</v>
      </c>
      <c r="BT14" s="755"/>
      <c r="BU14" s="755"/>
      <c r="BV14" s="755"/>
      <c r="BW14" s="755"/>
      <c r="BX14" s="755"/>
      <c r="BY14" s="755"/>
      <c r="BZ14" s="755"/>
      <c r="CA14" s="755"/>
      <c r="CB14" s="755"/>
      <c r="CC14" s="755"/>
      <c r="CD14" s="755"/>
      <c r="CE14" s="755"/>
      <c r="CF14" s="755"/>
      <c r="CG14" s="756"/>
      <c r="CH14" s="767">
        <v>1</v>
      </c>
      <c r="CI14" s="768"/>
      <c r="CJ14" s="768"/>
      <c r="CK14" s="768"/>
      <c r="CL14" s="769"/>
      <c r="CM14" s="767">
        <v>47</v>
      </c>
      <c r="CN14" s="768"/>
      <c r="CO14" s="768"/>
      <c r="CP14" s="768"/>
      <c r="CQ14" s="769"/>
      <c r="CR14" s="767">
        <v>20</v>
      </c>
      <c r="CS14" s="768"/>
      <c r="CT14" s="768"/>
      <c r="CU14" s="768"/>
      <c r="CV14" s="769"/>
      <c r="CW14" s="767" t="s">
        <v>545</v>
      </c>
      <c r="CX14" s="768"/>
      <c r="CY14" s="768"/>
      <c r="CZ14" s="768"/>
      <c r="DA14" s="769"/>
      <c r="DB14" s="767" t="s">
        <v>545</v>
      </c>
      <c r="DC14" s="768"/>
      <c r="DD14" s="768"/>
      <c r="DE14" s="768"/>
      <c r="DF14" s="769"/>
      <c r="DG14" s="767" t="s">
        <v>545</v>
      </c>
      <c r="DH14" s="768"/>
      <c r="DI14" s="768"/>
      <c r="DJ14" s="768"/>
      <c r="DK14" s="769"/>
      <c r="DL14" s="767" t="s">
        <v>545</v>
      </c>
      <c r="DM14" s="768"/>
      <c r="DN14" s="768"/>
      <c r="DO14" s="768"/>
      <c r="DP14" s="769"/>
      <c r="DQ14" s="767" t="s">
        <v>545</v>
      </c>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t="s">
        <v>564</v>
      </c>
      <c r="BT15" s="755"/>
      <c r="BU15" s="755"/>
      <c r="BV15" s="755"/>
      <c r="BW15" s="755"/>
      <c r="BX15" s="755"/>
      <c r="BY15" s="755"/>
      <c r="BZ15" s="755"/>
      <c r="CA15" s="755"/>
      <c r="CB15" s="755"/>
      <c r="CC15" s="755"/>
      <c r="CD15" s="755"/>
      <c r="CE15" s="755"/>
      <c r="CF15" s="755"/>
      <c r="CG15" s="756"/>
      <c r="CH15" s="767">
        <v>-3</v>
      </c>
      <c r="CI15" s="768"/>
      <c r="CJ15" s="768"/>
      <c r="CK15" s="768"/>
      <c r="CL15" s="769"/>
      <c r="CM15" s="767">
        <v>12</v>
      </c>
      <c r="CN15" s="768"/>
      <c r="CO15" s="768"/>
      <c r="CP15" s="768"/>
      <c r="CQ15" s="769"/>
      <c r="CR15" s="767">
        <v>10</v>
      </c>
      <c r="CS15" s="768"/>
      <c r="CT15" s="768"/>
      <c r="CU15" s="768"/>
      <c r="CV15" s="769"/>
      <c r="CW15" s="767" t="s">
        <v>545</v>
      </c>
      <c r="CX15" s="768"/>
      <c r="CY15" s="768"/>
      <c r="CZ15" s="768"/>
      <c r="DA15" s="769"/>
      <c r="DB15" s="767" t="s">
        <v>545</v>
      </c>
      <c r="DC15" s="768"/>
      <c r="DD15" s="768"/>
      <c r="DE15" s="768"/>
      <c r="DF15" s="769"/>
      <c r="DG15" s="767" t="s">
        <v>545</v>
      </c>
      <c r="DH15" s="768"/>
      <c r="DI15" s="768"/>
      <c r="DJ15" s="768"/>
      <c r="DK15" s="769"/>
      <c r="DL15" s="767" t="s">
        <v>545</v>
      </c>
      <c r="DM15" s="768"/>
      <c r="DN15" s="768"/>
      <c r="DO15" s="768"/>
      <c r="DP15" s="769"/>
      <c r="DQ15" s="767" t="s">
        <v>545</v>
      </c>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t="s">
        <v>565</v>
      </c>
      <c r="BT16" s="755"/>
      <c r="BU16" s="755"/>
      <c r="BV16" s="755"/>
      <c r="BW16" s="755"/>
      <c r="BX16" s="755"/>
      <c r="BY16" s="755"/>
      <c r="BZ16" s="755"/>
      <c r="CA16" s="755"/>
      <c r="CB16" s="755"/>
      <c r="CC16" s="755"/>
      <c r="CD16" s="755"/>
      <c r="CE16" s="755"/>
      <c r="CF16" s="755"/>
      <c r="CG16" s="756"/>
      <c r="CH16" s="767">
        <v>0</v>
      </c>
      <c r="CI16" s="768"/>
      <c r="CJ16" s="768"/>
      <c r="CK16" s="768"/>
      <c r="CL16" s="769"/>
      <c r="CM16" s="767">
        <v>-40</v>
      </c>
      <c r="CN16" s="768"/>
      <c r="CO16" s="768"/>
      <c r="CP16" s="768"/>
      <c r="CQ16" s="769"/>
      <c r="CR16" s="767">
        <v>3</v>
      </c>
      <c r="CS16" s="768"/>
      <c r="CT16" s="768"/>
      <c r="CU16" s="768"/>
      <c r="CV16" s="769"/>
      <c r="CW16" s="767" t="s">
        <v>545</v>
      </c>
      <c r="CX16" s="768"/>
      <c r="CY16" s="768"/>
      <c r="CZ16" s="768"/>
      <c r="DA16" s="769"/>
      <c r="DB16" s="767" t="s">
        <v>545</v>
      </c>
      <c r="DC16" s="768"/>
      <c r="DD16" s="768"/>
      <c r="DE16" s="768"/>
      <c r="DF16" s="769"/>
      <c r="DG16" s="767" t="s">
        <v>544</v>
      </c>
      <c r="DH16" s="768"/>
      <c r="DI16" s="768"/>
      <c r="DJ16" s="768"/>
      <c r="DK16" s="769"/>
      <c r="DL16" s="767" t="s">
        <v>545</v>
      </c>
      <c r="DM16" s="768"/>
      <c r="DN16" s="768"/>
      <c r="DO16" s="768"/>
      <c r="DP16" s="769"/>
      <c r="DQ16" s="767" t="s">
        <v>545</v>
      </c>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372</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373</v>
      </c>
      <c r="B23" s="776" t="s">
        <v>374</v>
      </c>
      <c r="C23" s="777"/>
      <c r="D23" s="777"/>
      <c r="E23" s="777"/>
      <c r="F23" s="777"/>
      <c r="G23" s="777"/>
      <c r="H23" s="777"/>
      <c r="I23" s="777"/>
      <c r="J23" s="777"/>
      <c r="K23" s="777"/>
      <c r="L23" s="777"/>
      <c r="M23" s="777"/>
      <c r="N23" s="777"/>
      <c r="O23" s="777"/>
      <c r="P23" s="778"/>
      <c r="Q23" s="779">
        <v>107700</v>
      </c>
      <c r="R23" s="780"/>
      <c r="S23" s="780"/>
      <c r="T23" s="780"/>
      <c r="U23" s="780"/>
      <c r="V23" s="780">
        <v>105295</v>
      </c>
      <c r="W23" s="780"/>
      <c r="X23" s="780"/>
      <c r="Y23" s="780"/>
      <c r="Z23" s="780"/>
      <c r="AA23" s="780">
        <v>2406</v>
      </c>
      <c r="AB23" s="780"/>
      <c r="AC23" s="780"/>
      <c r="AD23" s="780"/>
      <c r="AE23" s="781"/>
      <c r="AF23" s="782">
        <v>1858</v>
      </c>
      <c r="AG23" s="780"/>
      <c r="AH23" s="780"/>
      <c r="AI23" s="780"/>
      <c r="AJ23" s="783"/>
      <c r="AK23" s="784"/>
      <c r="AL23" s="785"/>
      <c r="AM23" s="785"/>
      <c r="AN23" s="785"/>
      <c r="AO23" s="785"/>
      <c r="AP23" s="780">
        <v>94582</v>
      </c>
      <c r="AQ23" s="780"/>
      <c r="AR23" s="780"/>
      <c r="AS23" s="780"/>
      <c r="AT23" s="780"/>
      <c r="AU23" s="786"/>
      <c r="AV23" s="786"/>
      <c r="AW23" s="786"/>
      <c r="AX23" s="786"/>
      <c r="AY23" s="787"/>
      <c r="AZ23" s="795" t="s">
        <v>223</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375</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376</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352</v>
      </c>
      <c r="B26" s="727"/>
      <c r="C26" s="727"/>
      <c r="D26" s="727"/>
      <c r="E26" s="727"/>
      <c r="F26" s="727"/>
      <c r="G26" s="727"/>
      <c r="H26" s="727"/>
      <c r="I26" s="727"/>
      <c r="J26" s="727"/>
      <c r="K26" s="727"/>
      <c r="L26" s="727"/>
      <c r="M26" s="727"/>
      <c r="N26" s="727"/>
      <c r="O26" s="727"/>
      <c r="P26" s="728"/>
      <c r="Q26" s="703" t="s">
        <v>377</v>
      </c>
      <c r="R26" s="704"/>
      <c r="S26" s="704"/>
      <c r="T26" s="704"/>
      <c r="U26" s="705"/>
      <c r="V26" s="703" t="s">
        <v>378</v>
      </c>
      <c r="W26" s="704"/>
      <c r="X26" s="704"/>
      <c r="Y26" s="704"/>
      <c r="Z26" s="705"/>
      <c r="AA26" s="703" t="s">
        <v>379</v>
      </c>
      <c r="AB26" s="704"/>
      <c r="AC26" s="704"/>
      <c r="AD26" s="704"/>
      <c r="AE26" s="704"/>
      <c r="AF26" s="798" t="s">
        <v>380</v>
      </c>
      <c r="AG26" s="799"/>
      <c r="AH26" s="799"/>
      <c r="AI26" s="799"/>
      <c r="AJ26" s="800"/>
      <c r="AK26" s="704" t="s">
        <v>381</v>
      </c>
      <c r="AL26" s="704"/>
      <c r="AM26" s="704"/>
      <c r="AN26" s="704"/>
      <c r="AO26" s="705"/>
      <c r="AP26" s="703" t="s">
        <v>382</v>
      </c>
      <c r="AQ26" s="704"/>
      <c r="AR26" s="704"/>
      <c r="AS26" s="704"/>
      <c r="AT26" s="705"/>
      <c r="AU26" s="703" t="s">
        <v>383</v>
      </c>
      <c r="AV26" s="704"/>
      <c r="AW26" s="704"/>
      <c r="AX26" s="704"/>
      <c r="AY26" s="705"/>
      <c r="AZ26" s="703" t="s">
        <v>384</v>
      </c>
      <c r="BA26" s="704"/>
      <c r="BB26" s="704"/>
      <c r="BC26" s="704"/>
      <c r="BD26" s="705"/>
      <c r="BE26" s="703" t="s">
        <v>359</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385</v>
      </c>
      <c r="C28" s="718"/>
      <c r="D28" s="718"/>
      <c r="E28" s="718"/>
      <c r="F28" s="718"/>
      <c r="G28" s="718"/>
      <c r="H28" s="718"/>
      <c r="I28" s="718"/>
      <c r="J28" s="718"/>
      <c r="K28" s="718"/>
      <c r="L28" s="718"/>
      <c r="M28" s="718"/>
      <c r="N28" s="718"/>
      <c r="O28" s="718"/>
      <c r="P28" s="719"/>
      <c r="Q28" s="808">
        <v>28583</v>
      </c>
      <c r="R28" s="809"/>
      <c r="S28" s="809"/>
      <c r="T28" s="809"/>
      <c r="U28" s="809"/>
      <c r="V28" s="809">
        <v>28219</v>
      </c>
      <c r="W28" s="809"/>
      <c r="X28" s="809"/>
      <c r="Y28" s="809"/>
      <c r="Z28" s="809"/>
      <c r="AA28" s="809">
        <v>363</v>
      </c>
      <c r="AB28" s="809"/>
      <c r="AC28" s="809"/>
      <c r="AD28" s="809"/>
      <c r="AE28" s="810"/>
      <c r="AF28" s="811">
        <v>363</v>
      </c>
      <c r="AG28" s="809"/>
      <c r="AH28" s="809"/>
      <c r="AI28" s="809"/>
      <c r="AJ28" s="812"/>
      <c r="AK28" s="813">
        <v>1529</v>
      </c>
      <c r="AL28" s="804"/>
      <c r="AM28" s="804"/>
      <c r="AN28" s="804"/>
      <c r="AO28" s="804"/>
      <c r="AP28" s="804">
        <v>1</v>
      </c>
      <c r="AQ28" s="804"/>
      <c r="AR28" s="804"/>
      <c r="AS28" s="804"/>
      <c r="AT28" s="804"/>
      <c r="AU28" s="804" t="s">
        <v>544</v>
      </c>
      <c r="AV28" s="804"/>
      <c r="AW28" s="804"/>
      <c r="AX28" s="804"/>
      <c r="AY28" s="804"/>
      <c r="AZ28" s="805" t="s">
        <v>544</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386</v>
      </c>
      <c r="C29" s="742"/>
      <c r="D29" s="742"/>
      <c r="E29" s="742"/>
      <c r="F29" s="742"/>
      <c r="G29" s="742"/>
      <c r="H29" s="742"/>
      <c r="I29" s="742"/>
      <c r="J29" s="742"/>
      <c r="K29" s="742"/>
      <c r="L29" s="742"/>
      <c r="M29" s="742"/>
      <c r="N29" s="742"/>
      <c r="O29" s="742"/>
      <c r="P29" s="743"/>
      <c r="Q29" s="744">
        <v>25163</v>
      </c>
      <c r="R29" s="745"/>
      <c r="S29" s="745"/>
      <c r="T29" s="745"/>
      <c r="U29" s="745"/>
      <c r="V29" s="745">
        <v>24773</v>
      </c>
      <c r="W29" s="745"/>
      <c r="X29" s="745"/>
      <c r="Y29" s="745"/>
      <c r="Z29" s="745"/>
      <c r="AA29" s="745">
        <v>390</v>
      </c>
      <c r="AB29" s="745"/>
      <c r="AC29" s="745"/>
      <c r="AD29" s="745"/>
      <c r="AE29" s="746"/>
      <c r="AF29" s="747">
        <v>390</v>
      </c>
      <c r="AG29" s="748"/>
      <c r="AH29" s="748"/>
      <c r="AI29" s="748"/>
      <c r="AJ29" s="749"/>
      <c r="AK29" s="816">
        <v>3397</v>
      </c>
      <c r="AL29" s="817"/>
      <c r="AM29" s="817"/>
      <c r="AN29" s="817"/>
      <c r="AO29" s="817"/>
      <c r="AP29" s="817" t="s">
        <v>544</v>
      </c>
      <c r="AQ29" s="817"/>
      <c r="AR29" s="817"/>
      <c r="AS29" s="817"/>
      <c r="AT29" s="817"/>
      <c r="AU29" s="817" t="s">
        <v>544</v>
      </c>
      <c r="AV29" s="817"/>
      <c r="AW29" s="817"/>
      <c r="AX29" s="817"/>
      <c r="AY29" s="817"/>
      <c r="AZ29" s="818" t="s">
        <v>544</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387</v>
      </c>
      <c r="C30" s="742"/>
      <c r="D30" s="742"/>
      <c r="E30" s="742"/>
      <c r="F30" s="742"/>
      <c r="G30" s="742"/>
      <c r="H30" s="742"/>
      <c r="I30" s="742"/>
      <c r="J30" s="742"/>
      <c r="K30" s="742"/>
      <c r="L30" s="742"/>
      <c r="M30" s="742"/>
      <c r="N30" s="742"/>
      <c r="O30" s="742"/>
      <c r="P30" s="743"/>
      <c r="Q30" s="744">
        <v>5317</v>
      </c>
      <c r="R30" s="745"/>
      <c r="S30" s="745"/>
      <c r="T30" s="745"/>
      <c r="U30" s="745"/>
      <c r="V30" s="745">
        <v>5272</v>
      </c>
      <c r="W30" s="745"/>
      <c r="X30" s="745"/>
      <c r="Y30" s="745"/>
      <c r="Z30" s="745"/>
      <c r="AA30" s="745">
        <v>45</v>
      </c>
      <c r="AB30" s="745"/>
      <c r="AC30" s="745"/>
      <c r="AD30" s="745"/>
      <c r="AE30" s="746"/>
      <c r="AF30" s="747">
        <v>45</v>
      </c>
      <c r="AG30" s="748"/>
      <c r="AH30" s="748"/>
      <c r="AI30" s="748"/>
      <c r="AJ30" s="749"/>
      <c r="AK30" s="816">
        <v>2986</v>
      </c>
      <c r="AL30" s="817"/>
      <c r="AM30" s="817"/>
      <c r="AN30" s="817"/>
      <c r="AO30" s="817"/>
      <c r="AP30" s="817" t="s">
        <v>544</v>
      </c>
      <c r="AQ30" s="817"/>
      <c r="AR30" s="817"/>
      <c r="AS30" s="817"/>
      <c r="AT30" s="817"/>
      <c r="AU30" s="817" t="s">
        <v>544</v>
      </c>
      <c r="AV30" s="817"/>
      <c r="AW30" s="817"/>
      <c r="AX30" s="817"/>
      <c r="AY30" s="817"/>
      <c r="AZ30" s="818" t="s">
        <v>545</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388</v>
      </c>
      <c r="C31" s="742"/>
      <c r="D31" s="742"/>
      <c r="E31" s="742"/>
      <c r="F31" s="742"/>
      <c r="G31" s="742"/>
      <c r="H31" s="742"/>
      <c r="I31" s="742"/>
      <c r="J31" s="742"/>
      <c r="K31" s="742"/>
      <c r="L31" s="742"/>
      <c r="M31" s="742"/>
      <c r="N31" s="742"/>
      <c r="O31" s="742"/>
      <c r="P31" s="743"/>
      <c r="Q31" s="744">
        <v>45449</v>
      </c>
      <c r="R31" s="745"/>
      <c r="S31" s="745"/>
      <c r="T31" s="745"/>
      <c r="U31" s="745"/>
      <c r="V31" s="745">
        <v>45437</v>
      </c>
      <c r="W31" s="745"/>
      <c r="X31" s="745"/>
      <c r="Y31" s="745"/>
      <c r="Z31" s="745"/>
      <c r="AA31" s="745">
        <v>12</v>
      </c>
      <c r="AB31" s="745"/>
      <c r="AC31" s="745"/>
      <c r="AD31" s="745"/>
      <c r="AE31" s="746"/>
      <c r="AF31" s="747">
        <v>12</v>
      </c>
      <c r="AG31" s="748"/>
      <c r="AH31" s="748"/>
      <c r="AI31" s="748"/>
      <c r="AJ31" s="749"/>
      <c r="AK31" s="816" t="s">
        <v>544</v>
      </c>
      <c r="AL31" s="817"/>
      <c r="AM31" s="817"/>
      <c r="AN31" s="817"/>
      <c r="AO31" s="817"/>
      <c r="AP31" s="817">
        <v>2281</v>
      </c>
      <c r="AQ31" s="817"/>
      <c r="AR31" s="817"/>
      <c r="AS31" s="817"/>
      <c r="AT31" s="817"/>
      <c r="AU31" s="817" t="s">
        <v>544</v>
      </c>
      <c r="AV31" s="817"/>
      <c r="AW31" s="817"/>
      <c r="AX31" s="817"/>
      <c r="AY31" s="817"/>
      <c r="AZ31" s="818" t="s">
        <v>544</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389</v>
      </c>
      <c r="C32" s="742"/>
      <c r="D32" s="742"/>
      <c r="E32" s="742"/>
      <c r="F32" s="742"/>
      <c r="G32" s="742"/>
      <c r="H32" s="742"/>
      <c r="I32" s="742"/>
      <c r="J32" s="742"/>
      <c r="K32" s="742"/>
      <c r="L32" s="742"/>
      <c r="M32" s="742"/>
      <c r="N32" s="742"/>
      <c r="O32" s="742"/>
      <c r="P32" s="743"/>
      <c r="Q32" s="744">
        <v>157</v>
      </c>
      <c r="R32" s="745"/>
      <c r="S32" s="745"/>
      <c r="T32" s="745"/>
      <c r="U32" s="745"/>
      <c r="V32" s="745">
        <v>153</v>
      </c>
      <c r="W32" s="745"/>
      <c r="X32" s="745"/>
      <c r="Y32" s="745"/>
      <c r="Z32" s="745"/>
      <c r="AA32" s="745">
        <v>4</v>
      </c>
      <c r="AB32" s="745"/>
      <c r="AC32" s="745"/>
      <c r="AD32" s="745"/>
      <c r="AE32" s="746"/>
      <c r="AF32" s="747">
        <v>265</v>
      </c>
      <c r="AG32" s="748"/>
      <c r="AH32" s="748"/>
      <c r="AI32" s="748"/>
      <c r="AJ32" s="749"/>
      <c r="AK32" s="816">
        <v>73</v>
      </c>
      <c r="AL32" s="817"/>
      <c r="AM32" s="817"/>
      <c r="AN32" s="817"/>
      <c r="AO32" s="817"/>
      <c r="AP32" s="817" t="s">
        <v>544</v>
      </c>
      <c r="AQ32" s="817"/>
      <c r="AR32" s="817"/>
      <c r="AS32" s="817"/>
      <c r="AT32" s="817"/>
      <c r="AU32" s="817" t="s">
        <v>544</v>
      </c>
      <c r="AV32" s="817"/>
      <c r="AW32" s="817"/>
      <c r="AX32" s="817"/>
      <c r="AY32" s="817"/>
      <c r="AZ32" s="818" t="s">
        <v>544</v>
      </c>
      <c r="BA32" s="818"/>
      <c r="BB32" s="818"/>
      <c r="BC32" s="818"/>
      <c r="BD32" s="818"/>
      <c r="BE32" s="814" t="s">
        <v>390</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391</v>
      </c>
      <c r="C33" s="742"/>
      <c r="D33" s="742"/>
      <c r="E33" s="742"/>
      <c r="F33" s="742"/>
      <c r="G33" s="742"/>
      <c r="H33" s="742"/>
      <c r="I33" s="742"/>
      <c r="J33" s="742"/>
      <c r="K33" s="742"/>
      <c r="L33" s="742"/>
      <c r="M33" s="742"/>
      <c r="N33" s="742"/>
      <c r="O33" s="742"/>
      <c r="P33" s="743"/>
      <c r="Q33" s="744">
        <v>6514</v>
      </c>
      <c r="R33" s="745"/>
      <c r="S33" s="745"/>
      <c r="T33" s="745"/>
      <c r="U33" s="745"/>
      <c r="V33" s="745">
        <v>6490</v>
      </c>
      <c r="W33" s="745"/>
      <c r="X33" s="745"/>
      <c r="Y33" s="745"/>
      <c r="Z33" s="745"/>
      <c r="AA33" s="745">
        <v>24</v>
      </c>
      <c r="AB33" s="745"/>
      <c r="AC33" s="745"/>
      <c r="AD33" s="745"/>
      <c r="AE33" s="746"/>
      <c r="AF33" s="747">
        <v>6044</v>
      </c>
      <c r="AG33" s="748"/>
      <c r="AH33" s="748"/>
      <c r="AI33" s="748"/>
      <c r="AJ33" s="749"/>
      <c r="AK33" s="816">
        <v>170</v>
      </c>
      <c r="AL33" s="817"/>
      <c r="AM33" s="817"/>
      <c r="AN33" s="817"/>
      <c r="AO33" s="817"/>
      <c r="AP33" s="817">
        <v>13732</v>
      </c>
      <c r="AQ33" s="817"/>
      <c r="AR33" s="817"/>
      <c r="AS33" s="817"/>
      <c r="AT33" s="817"/>
      <c r="AU33" s="817">
        <v>1277</v>
      </c>
      <c r="AV33" s="817"/>
      <c r="AW33" s="817"/>
      <c r="AX33" s="817"/>
      <c r="AY33" s="817"/>
      <c r="AZ33" s="818" t="s">
        <v>544</v>
      </c>
      <c r="BA33" s="818"/>
      <c r="BB33" s="818"/>
      <c r="BC33" s="818"/>
      <c r="BD33" s="818"/>
      <c r="BE33" s="814" t="s">
        <v>390</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392</v>
      </c>
      <c r="C34" s="742"/>
      <c r="D34" s="742"/>
      <c r="E34" s="742"/>
      <c r="F34" s="742"/>
      <c r="G34" s="742"/>
      <c r="H34" s="742"/>
      <c r="I34" s="742"/>
      <c r="J34" s="742"/>
      <c r="K34" s="742"/>
      <c r="L34" s="742"/>
      <c r="M34" s="742"/>
      <c r="N34" s="742"/>
      <c r="O34" s="742"/>
      <c r="P34" s="743"/>
      <c r="Q34" s="744">
        <v>23</v>
      </c>
      <c r="R34" s="745"/>
      <c r="S34" s="745"/>
      <c r="T34" s="745"/>
      <c r="U34" s="745"/>
      <c r="V34" s="745">
        <v>19</v>
      </c>
      <c r="W34" s="745"/>
      <c r="X34" s="745"/>
      <c r="Y34" s="745"/>
      <c r="Z34" s="745"/>
      <c r="AA34" s="745">
        <v>4</v>
      </c>
      <c r="AB34" s="745"/>
      <c r="AC34" s="745"/>
      <c r="AD34" s="745"/>
      <c r="AE34" s="746"/>
      <c r="AF34" s="747">
        <v>126</v>
      </c>
      <c r="AG34" s="748"/>
      <c r="AH34" s="748"/>
      <c r="AI34" s="748"/>
      <c r="AJ34" s="749"/>
      <c r="AK34" s="816" t="s">
        <v>544</v>
      </c>
      <c r="AL34" s="817"/>
      <c r="AM34" s="817"/>
      <c r="AN34" s="817"/>
      <c r="AO34" s="817"/>
      <c r="AP34" s="817" t="s">
        <v>544</v>
      </c>
      <c r="AQ34" s="817"/>
      <c r="AR34" s="817"/>
      <c r="AS34" s="817"/>
      <c r="AT34" s="817"/>
      <c r="AU34" s="817" t="s">
        <v>544</v>
      </c>
      <c r="AV34" s="817"/>
      <c r="AW34" s="817"/>
      <c r="AX34" s="817"/>
      <c r="AY34" s="817"/>
      <c r="AZ34" s="818" t="s">
        <v>544</v>
      </c>
      <c r="BA34" s="818"/>
      <c r="BB34" s="818"/>
      <c r="BC34" s="818"/>
      <c r="BD34" s="818"/>
      <c r="BE34" s="814" t="s">
        <v>390</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393</v>
      </c>
      <c r="C35" s="742"/>
      <c r="D35" s="742"/>
      <c r="E35" s="742"/>
      <c r="F35" s="742"/>
      <c r="G35" s="742"/>
      <c r="H35" s="742"/>
      <c r="I35" s="742"/>
      <c r="J35" s="742"/>
      <c r="K35" s="742"/>
      <c r="L35" s="742"/>
      <c r="M35" s="742"/>
      <c r="N35" s="742"/>
      <c r="O35" s="742"/>
      <c r="P35" s="743"/>
      <c r="Q35" s="744">
        <v>236</v>
      </c>
      <c r="R35" s="745"/>
      <c r="S35" s="745"/>
      <c r="T35" s="745"/>
      <c r="U35" s="745"/>
      <c r="V35" s="745">
        <v>183</v>
      </c>
      <c r="W35" s="745"/>
      <c r="X35" s="745"/>
      <c r="Y35" s="745"/>
      <c r="Z35" s="745"/>
      <c r="AA35" s="745">
        <v>53</v>
      </c>
      <c r="AB35" s="745"/>
      <c r="AC35" s="745"/>
      <c r="AD35" s="745"/>
      <c r="AE35" s="746"/>
      <c r="AF35" s="747">
        <v>209</v>
      </c>
      <c r="AG35" s="748"/>
      <c r="AH35" s="748"/>
      <c r="AI35" s="748"/>
      <c r="AJ35" s="749"/>
      <c r="AK35" s="816">
        <v>263</v>
      </c>
      <c r="AL35" s="817"/>
      <c r="AM35" s="817"/>
      <c r="AN35" s="817"/>
      <c r="AO35" s="817"/>
      <c r="AP35" s="817">
        <v>244</v>
      </c>
      <c r="AQ35" s="817"/>
      <c r="AR35" s="817"/>
      <c r="AS35" s="817"/>
      <c r="AT35" s="817"/>
      <c r="AU35" s="817" t="s">
        <v>544</v>
      </c>
      <c r="AV35" s="817"/>
      <c r="AW35" s="817"/>
      <c r="AX35" s="817"/>
      <c r="AY35" s="817"/>
      <c r="AZ35" s="818" t="s">
        <v>544</v>
      </c>
      <c r="BA35" s="818"/>
      <c r="BB35" s="818"/>
      <c r="BC35" s="818"/>
      <c r="BD35" s="818"/>
      <c r="BE35" s="814" t="s">
        <v>390</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t="s">
        <v>394</v>
      </c>
      <c r="C36" s="742"/>
      <c r="D36" s="742"/>
      <c r="E36" s="742"/>
      <c r="F36" s="742"/>
      <c r="G36" s="742"/>
      <c r="H36" s="742"/>
      <c r="I36" s="742"/>
      <c r="J36" s="742"/>
      <c r="K36" s="742"/>
      <c r="L36" s="742"/>
      <c r="M36" s="742"/>
      <c r="N36" s="742"/>
      <c r="O36" s="742"/>
      <c r="P36" s="743"/>
      <c r="Q36" s="744">
        <v>835</v>
      </c>
      <c r="R36" s="745"/>
      <c r="S36" s="745"/>
      <c r="T36" s="745"/>
      <c r="U36" s="745"/>
      <c r="V36" s="745">
        <v>811</v>
      </c>
      <c r="W36" s="745"/>
      <c r="X36" s="745"/>
      <c r="Y36" s="745"/>
      <c r="Z36" s="745"/>
      <c r="AA36" s="745">
        <v>23</v>
      </c>
      <c r="AB36" s="745"/>
      <c r="AC36" s="745"/>
      <c r="AD36" s="745"/>
      <c r="AE36" s="746"/>
      <c r="AF36" s="747">
        <v>23</v>
      </c>
      <c r="AG36" s="748"/>
      <c r="AH36" s="748"/>
      <c r="AI36" s="748"/>
      <c r="AJ36" s="749"/>
      <c r="AK36" s="816">
        <v>390</v>
      </c>
      <c r="AL36" s="817"/>
      <c r="AM36" s="817"/>
      <c r="AN36" s="817"/>
      <c r="AO36" s="817"/>
      <c r="AP36" s="817">
        <v>3907</v>
      </c>
      <c r="AQ36" s="817"/>
      <c r="AR36" s="817"/>
      <c r="AS36" s="817"/>
      <c r="AT36" s="817"/>
      <c r="AU36" s="817">
        <v>3493</v>
      </c>
      <c r="AV36" s="817"/>
      <c r="AW36" s="817"/>
      <c r="AX36" s="817"/>
      <c r="AY36" s="817"/>
      <c r="AZ36" s="818" t="s">
        <v>544</v>
      </c>
      <c r="BA36" s="818"/>
      <c r="BB36" s="818"/>
      <c r="BC36" s="818"/>
      <c r="BD36" s="818"/>
      <c r="BE36" s="814" t="s">
        <v>395</v>
      </c>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t="s">
        <v>396</v>
      </c>
      <c r="C37" s="742"/>
      <c r="D37" s="742"/>
      <c r="E37" s="742"/>
      <c r="F37" s="742"/>
      <c r="G37" s="742"/>
      <c r="H37" s="742"/>
      <c r="I37" s="742"/>
      <c r="J37" s="742"/>
      <c r="K37" s="742"/>
      <c r="L37" s="742"/>
      <c r="M37" s="742"/>
      <c r="N37" s="742"/>
      <c r="O37" s="742"/>
      <c r="P37" s="743"/>
      <c r="Q37" s="744">
        <v>10637</v>
      </c>
      <c r="R37" s="745"/>
      <c r="S37" s="745"/>
      <c r="T37" s="745"/>
      <c r="U37" s="745"/>
      <c r="V37" s="745">
        <v>10595</v>
      </c>
      <c r="W37" s="745"/>
      <c r="X37" s="745"/>
      <c r="Y37" s="745"/>
      <c r="Z37" s="745"/>
      <c r="AA37" s="745">
        <v>42</v>
      </c>
      <c r="AB37" s="745"/>
      <c r="AC37" s="745"/>
      <c r="AD37" s="745"/>
      <c r="AE37" s="746"/>
      <c r="AF37" s="747">
        <v>3</v>
      </c>
      <c r="AG37" s="748"/>
      <c r="AH37" s="748"/>
      <c r="AI37" s="748"/>
      <c r="AJ37" s="749"/>
      <c r="AK37" s="816">
        <v>5279</v>
      </c>
      <c r="AL37" s="817"/>
      <c r="AM37" s="817"/>
      <c r="AN37" s="817"/>
      <c r="AO37" s="817"/>
      <c r="AP37" s="817">
        <v>73021</v>
      </c>
      <c r="AQ37" s="817"/>
      <c r="AR37" s="817"/>
      <c r="AS37" s="817"/>
      <c r="AT37" s="817"/>
      <c r="AU37" s="817">
        <v>64331</v>
      </c>
      <c r="AV37" s="817"/>
      <c r="AW37" s="817"/>
      <c r="AX37" s="817"/>
      <c r="AY37" s="817"/>
      <c r="AZ37" s="818" t="s">
        <v>544</v>
      </c>
      <c r="BA37" s="818"/>
      <c r="BB37" s="818"/>
      <c r="BC37" s="818"/>
      <c r="BD37" s="818"/>
      <c r="BE37" s="814" t="s">
        <v>395</v>
      </c>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t="s">
        <v>397</v>
      </c>
      <c r="C38" s="742"/>
      <c r="D38" s="742"/>
      <c r="E38" s="742"/>
      <c r="F38" s="742"/>
      <c r="G38" s="742"/>
      <c r="H38" s="742"/>
      <c r="I38" s="742"/>
      <c r="J38" s="742"/>
      <c r="K38" s="742"/>
      <c r="L38" s="742"/>
      <c r="M38" s="742"/>
      <c r="N38" s="742"/>
      <c r="O38" s="742"/>
      <c r="P38" s="743"/>
      <c r="Q38" s="744">
        <v>557</v>
      </c>
      <c r="R38" s="745"/>
      <c r="S38" s="745"/>
      <c r="T38" s="745"/>
      <c r="U38" s="745"/>
      <c r="V38" s="745">
        <v>557</v>
      </c>
      <c r="W38" s="745"/>
      <c r="X38" s="745"/>
      <c r="Y38" s="745"/>
      <c r="Z38" s="745"/>
      <c r="AA38" s="745">
        <v>0</v>
      </c>
      <c r="AB38" s="745"/>
      <c r="AC38" s="745"/>
      <c r="AD38" s="745"/>
      <c r="AE38" s="746"/>
      <c r="AF38" s="747">
        <v>0</v>
      </c>
      <c r="AG38" s="748"/>
      <c r="AH38" s="748"/>
      <c r="AI38" s="748"/>
      <c r="AJ38" s="749"/>
      <c r="AK38" s="816">
        <v>411</v>
      </c>
      <c r="AL38" s="817"/>
      <c r="AM38" s="817"/>
      <c r="AN38" s="817"/>
      <c r="AO38" s="817"/>
      <c r="AP38" s="817">
        <v>3863</v>
      </c>
      <c r="AQ38" s="817"/>
      <c r="AR38" s="817"/>
      <c r="AS38" s="817"/>
      <c r="AT38" s="817"/>
      <c r="AU38" s="817">
        <v>3708</v>
      </c>
      <c r="AV38" s="817"/>
      <c r="AW38" s="817"/>
      <c r="AX38" s="817"/>
      <c r="AY38" s="817"/>
      <c r="AZ38" s="818" t="s">
        <v>544</v>
      </c>
      <c r="BA38" s="818"/>
      <c r="BB38" s="818"/>
      <c r="BC38" s="818"/>
      <c r="BD38" s="818"/>
      <c r="BE38" s="814" t="s">
        <v>395</v>
      </c>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398</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373</v>
      </c>
      <c r="B63" s="776" t="s">
        <v>399</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7481</v>
      </c>
      <c r="AG63" s="828"/>
      <c r="AH63" s="828"/>
      <c r="AI63" s="828"/>
      <c r="AJ63" s="829"/>
      <c r="AK63" s="830"/>
      <c r="AL63" s="825"/>
      <c r="AM63" s="825"/>
      <c r="AN63" s="825"/>
      <c r="AO63" s="825"/>
      <c r="AP63" s="828">
        <v>97049</v>
      </c>
      <c r="AQ63" s="828"/>
      <c r="AR63" s="828"/>
      <c r="AS63" s="828"/>
      <c r="AT63" s="828"/>
      <c r="AU63" s="828">
        <v>72809</v>
      </c>
      <c r="AV63" s="828"/>
      <c r="AW63" s="828"/>
      <c r="AX63" s="828"/>
      <c r="AY63" s="828"/>
      <c r="AZ63" s="832"/>
      <c r="BA63" s="832"/>
      <c r="BB63" s="832"/>
      <c r="BC63" s="832"/>
      <c r="BD63" s="832"/>
      <c r="BE63" s="833"/>
      <c r="BF63" s="833"/>
      <c r="BG63" s="833"/>
      <c r="BH63" s="833"/>
      <c r="BI63" s="834"/>
      <c r="BJ63" s="835" t="s">
        <v>223</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400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401</v>
      </c>
      <c r="B66" s="727"/>
      <c r="C66" s="727"/>
      <c r="D66" s="727"/>
      <c r="E66" s="727"/>
      <c r="F66" s="727"/>
      <c r="G66" s="727"/>
      <c r="H66" s="727"/>
      <c r="I66" s="727"/>
      <c r="J66" s="727"/>
      <c r="K66" s="727"/>
      <c r="L66" s="727"/>
      <c r="M66" s="727"/>
      <c r="N66" s="727"/>
      <c r="O66" s="727"/>
      <c r="P66" s="728"/>
      <c r="Q66" s="703" t="s">
        <v>377</v>
      </c>
      <c r="R66" s="704"/>
      <c r="S66" s="704"/>
      <c r="T66" s="704"/>
      <c r="U66" s="705"/>
      <c r="V66" s="703" t="s">
        <v>378</v>
      </c>
      <c r="W66" s="704"/>
      <c r="X66" s="704"/>
      <c r="Y66" s="704"/>
      <c r="Z66" s="705"/>
      <c r="AA66" s="703" t="s">
        <v>379</v>
      </c>
      <c r="AB66" s="704"/>
      <c r="AC66" s="704"/>
      <c r="AD66" s="704"/>
      <c r="AE66" s="705"/>
      <c r="AF66" s="838" t="s">
        <v>380</v>
      </c>
      <c r="AG66" s="799"/>
      <c r="AH66" s="799"/>
      <c r="AI66" s="799"/>
      <c r="AJ66" s="839"/>
      <c r="AK66" s="703" t="s">
        <v>381</v>
      </c>
      <c r="AL66" s="727"/>
      <c r="AM66" s="727"/>
      <c r="AN66" s="727"/>
      <c r="AO66" s="728"/>
      <c r="AP66" s="703" t="s">
        <v>382</v>
      </c>
      <c r="AQ66" s="704"/>
      <c r="AR66" s="704"/>
      <c r="AS66" s="704"/>
      <c r="AT66" s="705"/>
      <c r="AU66" s="703" t="s">
        <v>402</v>
      </c>
      <c r="AV66" s="704"/>
      <c r="AW66" s="704"/>
      <c r="AX66" s="704"/>
      <c r="AY66" s="705"/>
      <c r="AZ66" s="703" t="s">
        <v>359</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546</v>
      </c>
      <c r="C68" s="856"/>
      <c r="D68" s="856"/>
      <c r="E68" s="856"/>
      <c r="F68" s="856"/>
      <c r="G68" s="856"/>
      <c r="H68" s="856"/>
      <c r="I68" s="856"/>
      <c r="J68" s="856"/>
      <c r="K68" s="856"/>
      <c r="L68" s="856"/>
      <c r="M68" s="856"/>
      <c r="N68" s="856"/>
      <c r="O68" s="856"/>
      <c r="P68" s="857"/>
      <c r="Q68" s="858">
        <v>278</v>
      </c>
      <c r="R68" s="859"/>
      <c r="S68" s="859"/>
      <c r="T68" s="859"/>
      <c r="U68" s="860"/>
      <c r="V68" s="852">
        <v>268</v>
      </c>
      <c r="W68" s="852"/>
      <c r="X68" s="852"/>
      <c r="Y68" s="852"/>
      <c r="Z68" s="852"/>
      <c r="AA68" s="852">
        <v>10</v>
      </c>
      <c r="AB68" s="852"/>
      <c r="AC68" s="852"/>
      <c r="AD68" s="852"/>
      <c r="AE68" s="852"/>
      <c r="AF68" s="852">
        <v>10</v>
      </c>
      <c r="AG68" s="852"/>
      <c r="AH68" s="852"/>
      <c r="AI68" s="852"/>
      <c r="AJ68" s="852"/>
      <c r="AK68" s="852">
        <v>79</v>
      </c>
      <c r="AL68" s="852"/>
      <c r="AM68" s="852"/>
      <c r="AN68" s="852"/>
      <c r="AO68" s="852"/>
      <c r="AP68" s="852" t="s">
        <v>544</v>
      </c>
      <c r="AQ68" s="852"/>
      <c r="AR68" s="852"/>
      <c r="AS68" s="852"/>
      <c r="AT68" s="852"/>
      <c r="AU68" s="852" t="s">
        <v>544</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61" t="s">
        <v>547</v>
      </c>
      <c r="C69" s="862"/>
      <c r="D69" s="862"/>
      <c r="E69" s="862"/>
      <c r="F69" s="862"/>
      <c r="G69" s="862"/>
      <c r="H69" s="862"/>
      <c r="I69" s="862"/>
      <c r="J69" s="862"/>
      <c r="K69" s="862"/>
      <c r="L69" s="862"/>
      <c r="M69" s="862"/>
      <c r="N69" s="862"/>
      <c r="O69" s="862"/>
      <c r="P69" s="863"/>
      <c r="Q69" s="864">
        <v>7441</v>
      </c>
      <c r="R69" s="865"/>
      <c r="S69" s="865"/>
      <c r="T69" s="865"/>
      <c r="U69" s="816"/>
      <c r="V69" s="817">
        <v>6767</v>
      </c>
      <c r="W69" s="817"/>
      <c r="X69" s="817"/>
      <c r="Y69" s="817"/>
      <c r="Z69" s="817"/>
      <c r="AA69" s="817">
        <v>674</v>
      </c>
      <c r="AB69" s="817"/>
      <c r="AC69" s="817"/>
      <c r="AD69" s="817"/>
      <c r="AE69" s="817"/>
      <c r="AF69" s="817">
        <v>674</v>
      </c>
      <c r="AG69" s="817"/>
      <c r="AH69" s="817"/>
      <c r="AI69" s="817"/>
      <c r="AJ69" s="817"/>
      <c r="AK69" s="817">
        <v>16</v>
      </c>
      <c r="AL69" s="817"/>
      <c r="AM69" s="817"/>
      <c r="AN69" s="817"/>
      <c r="AO69" s="817"/>
      <c r="AP69" s="817" t="s">
        <v>544</v>
      </c>
      <c r="AQ69" s="817"/>
      <c r="AR69" s="817"/>
      <c r="AS69" s="817"/>
      <c r="AT69" s="817"/>
      <c r="AU69" s="817" t="s">
        <v>544</v>
      </c>
      <c r="AV69" s="817"/>
      <c r="AW69" s="817"/>
      <c r="AX69" s="817"/>
      <c r="AY69" s="817"/>
      <c r="AZ69" s="866"/>
      <c r="BA69" s="866"/>
      <c r="BB69" s="866"/>
      <c r="BC69" s="866"/>
      <c r="BD69" s="867"/>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61" t="s">
        <v>548</v>
      </c>
      <c r="C70" s="862"/>
      <c r="D70" s="862"/>
      <c r="E70" s="862"/>
      <c r="F70" s="862"/>
      <c r="G70" s="862"/>
      <c r="H70" s="862"/>
      <c r="I70" s="862"/>
      <c r="J70" s="862"/>
      <c r="K70" s="862"/>
      <c r="L70" s="862"/>
      <c r="M70" s="862"/>
      <c r="N70" s="862"/>
      <c r="O70" s="862"/>
      <c r="P70" s="863"/>
      <c r="Q70" s="864">
        <v>169</v>
      </c>
      <c r="R70" s="865"/>
      <c r="S70" s="865"/>
      <c r="T70" s="865"/>
      <c r="U70" s="816"/>
      <c r="V70" s="817">
        <v>168</v>
      </c>
      <c r="W70" s="817"/>
      <c r="X70" s="817"/>
      <c r="Y70" s="817"/>
      <c r="Z70" s="817"/>
      <c r="AA70" s="817">
        <v>1</v>
      </c>
      <c r="AB70" s="817"/>
      <c r="AC70" s="817"/>
      <c r="AD70" s="817"/>
      <c r="AE70" s="817"/>
      <c r="AF70" s="817">
        <v>1</v>
      </c>
      <c r="AG70" s="817"/>
      <c r="AH70" s="817"/>
      <c r="AI70" s="817"/>
      <c r="AJ70" s="817"/>
      <c r="AK70" s="817" t="s">
        <v>544</v>
      </c>
      <c r="AL70" s="817"/>
      <c r="AM70" s="817"/>
      <c r="AN70" s="817"/>
      <c r="AO70" s="817"/>
      <c r="AP70" s="817" t="s">
        <v>544</v>
      </c>
      <c r="AQ70" s="817"/>
      <c r="AR70" s="817"/>
      <c r="AS70" s="817"/>
      <c r="AT70" s="817"/>
      <c r="AU70" s="817" t="s">
        <v>544</v>
      </c>
      <c r="AV70" s="817"/>
      <c r="AW70" s="817"/>
      <c r="AX70" s="817"/>
      <c r="AY70" s="817"/>
      <c r="AZ70" s="866"/>
      <c r="BA70" s="866"/>
      <c r="BB70" s="866"/>
      <c r="BC70" s="866"/>
      <c r="BD70" s="867"/>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61" t="s">
        <v>555</v>
      </c>
      <c r="C71" s="862"/>
      <c r="D71" s="862"/>
      <c r="E71" s="862"/>
      <c r="F71" s="862"/>
      <c r="G71" s="862"/>
      <c r="H71" s="862"/>
      <c r="I71" s="862"/>
      <c r="J71" s="862"/>
      <c r="K71" s="862"/>
      <c r="L71" s="862"/>
      <c r="M71" s="862"/>
      <c r="N71" s="862"/>
      <c r="O71" s="862"/>
      <c r="P71" s="863"/>
      <c r="Q71" s="864">
        <v>61</v>
      </c>
      <c r="R71" s="865"/>
      <c r="S71" s="865"/>
      <c r="T71" s="865"/>
      <c r="U71" s="816"/>
      <c r="V71" s="817">
        <v>59</v>
      </c>
      <c r="W71" s="817"/>
      <c r="X71" s="817"/>
      <c r="Y71" s="817"/>
      <c r="Z71" s="817"/>
      <c r="AA71" s="817">
        <v>2</v>
      </c>
      <c r="AB71" s="817"/>
      <c r="AC71" s="817"/>
      <c r="AD71" s="817"/>
      <c r="AE71" s="817"/>
      <c r="AF71" s="817">
        <v>2</v>
      </c>
      <c r="AG71" s="817"/>
      <c r="AH71" s="817"/>
      <c r="AI71" s="817"/>
      <c r="AJ71" s="817"/>
      <c r="AK71" s="817" t="s">
        <v>544</v>
      </c>
      <c r="AL71" s="817"/>
      <c r="AM71" s="817"/>
      <c r="AN71" s="817"/>
      <c r="AO71" s="817"/>
      <c r="AP71" s="817" t="s">
        <v>544</v>
      </c>
      <c r="AQ71" s="817"/>
      <c r="AR71" s="817"/>
      <c r="AS71" s="817"/>
      <c r="AT71" s="817"/>
      <c r="AU71" s="817" t="s">
        <v>544</v>
      </c>
      <c r="AV71" s="817"/>
      <c r="AW71" s="817"/>
      <c r="AX71" s="817"/>
      <c r="AY71" s="817"/>
      <c r="AZ71" s="866"/>
      <c r="BA71" s="866"/>
      <c r="BB71" s="866"/>
      <c r="BC71" s="866"/>
      <c r="BD71" s="867"/>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61" t="s">
        <v>549</v>
      </c>
      <c r="C72" s="862"/>
      <c r="D72" s="862"/>
      <c r="E72" s="862"/>
      <c r="F72" s="862"/>
      <c r="G72" s="862"/>
      <c r="H72" s="862"/>
      <c r="I72" s="862"/>
      <c r="J72" s="862"/>
      <c r="K72" s="862"/>
      <c r="L72" s="862"/>
      <c r="M72" s="862"/>
      <c r="N72" s="862"/>
      <c r="O72" s="862"/>
      <c r="P72" s="863"/>
      <c r="Q72" s="864">
        <v>23</v>
      </c>
      <c r="R72" s="865"/>
      <c r="S72" s="865"/>
      <c r="T72" s="865"/>
      <c r="U72" s="816"/>
      <c r="V72" s="817">
        <v>20</v>
      </c>
      <c r="W72" s="817"/>
      <c r="X72" s="817"/>
      <c r="Y72" s="817"/>
      <c r="Z72" s="817"/>
      <c r="AA72" s="817">
        <v>3</v>
      </c>
      <c r="AB72" s="817"/>
      <c r="AC72" s="817"/>
      <c r="AD72" s="817"/>
      <c r="AE72" s="817"/>
      <c r="AF72" s="817">
        <v>3</v>
      </c>
      <c r="AG72" s="817"/>
      <c r="AH72" s="817"/>
      <c r="AI72" s="817"/>
      <c r="AJ72" s="817"/>
      <c r="AK72" s="817" t="s">
        <v>544</v>
      </c>
      <c r="AL72" s="817"/>
      <c r="AM72" s="817"/>
      <c r="AN72" s="817"/>
      <c r="AO72" s="817"/>
      <c r="AP72" s="817" t="s">
        <v>544</v>
      </c>
      <c r="AQ72" s="817"/>
      <c r="AR72" s="817"/>
      <c r="AS72" s="817"/>
      <c r="AT72" s="817"/>
      <c r="AU72" s="817" t="s">
        <v>544</v>
      </c>
      <c r="AV72" s="817"/>
      <c r="AW72" s="817"/>
      <c r="AX72" s="817"/>
      <c r="AY72" s="817"/>
      <c r="AZ72" s="866"/>
      <c r="BA72" s="866"/>
      <c r="BB72" s="866"/>
      <c r="BC72" s="866"/>
      <c r="BD72" s="867"/>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61" t="s">
        <v>550</v>
      </c>
      <c r="C73" s="862"/>
      <c r="D73" s="862"/>
      <c r="E73" s="862"/>
      <c r="F73" s="862"/>
      <c r="G73" s="862"/>
      <c r="H73" s="862"/>
      <c r="I73" s="862"/>
      <c r="J73" s="862"/>
      <c r="K73" s="862"/>
      <c r="L73" s="862"/>
      <c r="M73" s="862"/>
      <c r="N73" s="862"/>
      <c r="O73" s="862"/>
      <c r="P73" s="863"/>
      <c r="Q73" s="864">
        <v>5</v>
      </c>
      <c r="R73" s="865"/>
      <c r="S73" s="865"/>
      <c r="T73" s="865"/>
      <c r="U73" s="816"/>
      <c r="V73" s="817">
        <v>2</v>
      </c>
      <c r="W73" s="817"/>
      <c r="X73" s="817"/>
      <c r="Y73" s="817"/>
      <c r="Z73" s="817"/>
      <c r="AA73" s="817">
        <v>3</v>
      </c>
      <c r="AB73" s="817"/>
      <c r="AC73" s="817"/>
      <c r="AD73" s="817"/>
      <c r="AE73" s="817"/>
      <c r="AF73" s="817">
        <v>3</v>
      </c>
      <c r="AG73" s="817"/>
      <c r="AH73" s="817"/>
      <c r="AI73" s="817"/>
      <c r="AJ73" s="817"/>
      <c r="AK73" s="817">
        <v>0</v>
      </c>
      <c r="AL73" s="817"/>
      <c r="AM73" s="817"/>
      <c r="AN73" s="817"/>
      <c r="AO73" s="817"/>
      <c r="AP73" s="817" t="s">
        <v>544</v>
      </c>
      <c r="AQ73" s="817"/>
      <c r="AR73" s="817"/>
      <c r="AS73" s="817"/>
      <c r="AT73" s="817"/>
      <c r="AU73" s="817" t="s">
        <v>544</v>
      </c>
      <c r="AV73" s="817"/>
      <c r="AW73" s="817"/>
      <c r="AX73" s="817"/>
      <c r="AY73" s="817"/>
      <c r="AZ73" s="866"/>
      <c r="BA73" s="866"/>
      <c r="BB73" s="866"/>
      <c r="BC73" s="866"/>
      <c r="BD73" s="867"/>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61" t="s">
        <v>551</v>
      </c>
      <c r="C74" s="862"/>
      <c r="D74" s="862"/>
      <c r="E74" s="862"/>
      <c r="F74" s="862"/>
      <c r="G74" s="862"/>
      <c r="H74" s="862"/>
      <c r="I74" s="862"/>
      <c r="J74" s="862"/>
      <c r="K74" s="862"/>
      <c r="L74" s="862"/>
      <c r="M74" s="862"/>
      <c r="N74" s="862"/>
      <c r="O74" s="862"/>
      <c r="P74" s="863"/>
      <c r="Q74" s="864">
        <v>1000</v>
      </c>
      <c r="R74" s="865"/>
      <c r="S74" s="865"/>
      <c r="T74" s="865"/>
      <c r="U74" s="816"/>
      <c r="V74" s="817">
        <v>1000</v>
      </c>
      <c r="W74" s="817"/>
      <c r="X74" s="817"/>
      <c r="Y74" s="817"/>
      <c r="Z74" s="817"/>
      <c r="AA74" s="817" t="s">
        <v>566</v>
      </c>
      <c r="AB74" s="817"/>
      <c r="AC74" s="817"/>
      <c r="AD74" s="817"/>
      <c r="AE74" s="817"/>
      <c r="AF74" s="817" t="s">
        <v>567</v>
      </c>
      <c r="AG74" s="817"/>
      <c r="AH74" s="817"/>
      <c r="AI74" s="817"/>
      <c r="AJ74" s="817"/>
      <c r="AK74" s="817" t="s">
        <v>544</v>
      </c>
      <c r="AL74" s="817"/>
      <c r="AM74" s="817"/>
      <c r="AN74" s="817"/>
      <c r="AO74" s="817"/>
      <c r="AP74" s="817">
        <v>1000</v>
      </c>
      <c r="AQ74" s="817"/>
      <c r="AR74" s="817"/>
      <c r="AS74" s="817"/>
      <c r="AT74" s="817"/>
      <c r="AU74" s="817">
        <v>69</v>
      </c>
      <c r="AV74" s="817"/>
      <c r="AW74" s="817"/>
      <c r="AX74" s="817"/>
      <c r="AY74" s="817"/>
      <c r="AZ74" s="866"/>
      <c r="BA74" s="866"/>
      <c r="BB74" s="866"/>
      <c r="BC74" s="866"/>
      <c r="BD74" s="867"/>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61" t="s">
        <v>552</v>
      </c>
      <c r="C75" s="862"/>
      <c r="D75" s="862"/>
      <c r="E75" s="862"/>
      <c r="F75" s="862"/>
      <c r="G75" s="862"/>
      <c r="H75" s="862"/>
      <c r="I75" s="862"/>
      <c r="J75" s="862"/>
      <c r="K75" s="862"/>
      <c r="L75" s="862"/>
      <c r="M75" s="862"/>
      <c r="N75" s="862"/>
      <c r="O75" s="862"/>
      <c r="P75" s="863"/>
      <c r="Q75" s="864">
        <v>291</v>
      </c>
      <c r="R75" s="865"/>
      <c r="S75" s="865"/>
      <c r="T75" s="865"/>
      <c r="U75" s="816"/>
      <c r="V75" s="868">
        <v>161</v>
      </c>
      <c r="W75" s="865"/>
      <c r="X75" s="865"/>
      <c r="Y75" s="865"/>
      <c r="Z75" s="816"/>
      <c r="AA75" s="868">
        <v>130</v>
      </c>
      <c r="AB75" s="865"/>
      <c r="AC75" s="865"/>
      <c r="AD75" s="865"/>
      <c r="AE75" s="816"/>
      <c r="AF75" s="868">
        <v>130</v>
      </c>
      <c r="AG75" s="865"/>
      <c r="AH75" s="865"/>
      <c r="AI75" s="865"/>
      <c r="AJ75" s="816"/>
      <c r="AK75" s="868" t="s">
        <v>545</v>
      </c>
      <c r="AL75" s="865"/>
      <c r="AM75" s="865"/>
      <c r="AN75" s="865"/>
      <c r="AO75" s="816"/>
      <c r="AP75" s="868" t="s">
        <v>545</v>
      </c>
      <c r="AQ75" s="865"/>
      <c r="AR75" s="865"/>
      <c r="AS75" s="865"/>
      <c r="AT75" s="816"/>
      <c r="AU75" s="868" t="s">
        <v>545</v>
      </c>
      <c r="AV75" s="865"/>
      <c r="AW75" s="865"/>
      <c r="AX75" s="865"/>
      <c r="AY75" s="816"/>
      <c r="AZ75" s="866"/>
      <c r="BA75" s="866"/>
      <c r="BB75" s="866"/>
      <c r="BC75" s="866"/>
      <c r="BD75" s="867"/>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61" t="s">
        <v>553</v>
      </c>
      <c r="C76" s="862"/>
      <c r="D76" s="862"/>
      <c r="E76" s="862"/>
      <c r="F76" s="862"/>
      <c r="G76" s="862"/>
      <c r="H76" s="862"/>
      <c r="I76" s="862"/>
      <c r="J76" s="862"/>
      <c r="K76" s="862"/>
      <c r="L76" s="862"/>
      <c r="M76" s="862"/>
      <c r="N76" s="862"/>
      <c r="O76" s="862"/>
      <c r="P76" s="863"/>
      <c r="Q76" s="864">
        <v>160</v>
      </c>
      <c r="R76" s="865"/>
      <c r="S76" s="865"/>
      <c r="T76" s="865"/>
      <c r="U76" s="816"/>
      <c r="V76" s="868">
        <v>159</v>
      </c>
      <c r="W76" s="865"/>
      <c r="X76" s="865"/>
      <c r="Y76" s="865"/>
      <c r="Z76" s="816"/>
      <c r="AA76" s="868">
        <v>1</v>
      </c>
      <c r="AB76" s="865"/>
      <c r="AC76" s="865"/>
      <c r="AD76" s="865"/>
      <c r="AE76" s="816"/>
      <c r="AF76" s="868">
        <v>1</v>
      </c>
      <c r="AG76" s="865"/>
      <c r="AH76" s="865"/>
      <c r="AI76" s="865"/>
      <c r="AJ76" s="816"/>
      <c r="AK76" s="868">
        <v>10</v>
      </c>
      <c r="AL76" s="865"/>
      <c r="AM76" s="865"/>
      <c r="AN76" s="865"/>
      <c r="AO76" s="816"/>
      <c r="AP76" s="868" t="s">
        <v>545</v>
      </c>
      <c r="AQ76" s="865"/>
      <c r="AR76" s="865"/>
      <c r="AS76" s="865"/>
      <c r="AT76" s="816"/>
      <c r="AU76" s="868" t="s">
        <v>545</v>
      </c>
      <c r="AV76" s="865"/>
      <c r="AW76" s="865"/>
      <c r="AX76" s="865"/>
      <c r="AY76" s="816"/>
      <c r="AZ76" s="866"/>
      <c r="BA76" s="866"/>
      <c r="BB76" s="866"/>
      <c r="BC76" s="866"/>
      <c r="BD76" s="867"/>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61" t="s">
        <v>554</v>
      </c>
      <c r="C77" s="862"/>
      <c r="D77" s="862"/>
      <c r="E77" s="862"/>
      <c r="F77" s="862"/>
      <c r="G77" s="862"/>
      <c r="H77" s="862"/>
      <c r="I77" s="862"/>
      <c r="J77" s="862"/>
      <c r="K77" s="862"/>
      <c r="L77" s="862"/>
      <c r="M77" s="862"/>
      <c r="N77" s="862"/>
      <c r="O77" s="862"/>
      <c r="P77" s="863"/>
      <c r="Q77" s="864">
        <v>190947</v>
      </c>
      <c r="R77" s="865"/>
      <c r="S77" s="865"/>
      <c r="T77" s="865"/>
      <c r="U77" s="816"/>
      <c r="V77" s="868">
        <v>184370</v>
      </c>
      <c r="W77" s="865"/>
      <c r="X77" s="865"/>
      <c r="Y77" s="865"/>
      <c r="Z77" s="816"/>
      <c r="AA77" s="868">
        <v>6577</v>
      </c>
      <c r="AB77" s="865"/>
      <c r="AC77" s="865"/>
      <c r="AD77" s="865"/>
      <c r="AE77" s="816"/>
      <c r="AF77" s="868">
        <v>6577</v>
      </c>
      <c r="AG77" s="865"/>
      <c r="AH77" s="865"/>
      <c r="AI77" s="865"/>
      <c r="AJ77" s="816"/>
      <c r="AK77" s="868">
        <v>1453</v>
      </c>
      <c r="AL77" s="865"/>
      <c r="AM77" s="865"/>
      <c r="AN77" s="865"/>
      <c r="AO77" s="816"/>
      <c r="AP77" s="868" t="s">
        <v>545</v>
      </c>
      <c r="AQ77" s="865"/>
      <c r="AR77" s="865"/>
      <c r="AS77" s="865"/>
      <c r="AT77" s="816"/>
      <c r="AU77" s="868" t="s">
        <v>545</v>
      </c>
      <c r="AV77" s="865"/>
      <c r="AW77" s="865"/>
      <c r="AX77" s="865"/>
      <c r="AY77" s="816"/>
      <c r="AZ77" s="866"/>
      <c r="BA77" s="866"/>
      <c r="BB77" s="866"/>
      <c r="BC77" s="866"/>
      <c r="BD77" s="867"/>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69"/>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6"/>
      <c r="BA78" s="866"/>
      <c r="BB78" s="866"/>
      <c r="BC78" s="866"/>
      <c r="BD78" s="867"/>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9"/>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6"/>
      <c r="BA79" s="866"/>
      <c r="BB79" s="866"/>
      <c r="BC79" s="866"/>
      <c r="BD79" s="867"/>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9"/>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6"/>
      <c r="BA80" s="866"/>
      <c r="BB80" s="866"/>
      <c r="BC80" s="866"/>
      <c r="BD80" s="867"/>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9"/>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6"/>
      <c r="BA81" s="866"/>
      <c r="BB81" s="866"/>
      <c r="BC81" s="866"/>
      <c r="BD81" s="867"/>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9"/>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6"/>
      <c r="BA82" s="866"/>
      <c r="BB82" s="866"/>
      <c r="BC82" s="866"/>
      <c r="BD82" s="867"/>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9"/>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6"/>
      <c r="BA83" s="866"/>
      <c r="BB83" s="866"/>
      <c r="BC83" s="866"/>
      <c r="BD83" s="867"/>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9"/>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6"/>
      <c r="BA84" s="866"/>
      <c r="BB84" s="866"/>
      <c r="BC84" s="866"/>
      <c r="BD84" s="867"/>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9"/>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6"/>
      <c r="BA85" s="866"/>
      <c r="BB85" s="866"/>
      <c r="BC85" s="866"/>
      <c r="BD85" s="867"/>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9"/>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6"/>
      <c r="BA86" s="866"/>
      <c r="BB86" s="866"/>
      <c r="BC86" s="866"/>
      <c r="BD86" s="867"/>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373</v>
      </c>
      <c r="B88" s="776" t="s">
        <v>403</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7401</v>
      </c>
      <c r="AG88" s="828"/>
      <c r="AH88" s="828"/>
      <c r="AI88" s="828"/>
      <c r="AJ88" s="828"/>
      <c r="AK88" s="825"/>
      <c r="AL88" s="825"/>
      <c r="AM88" s="825"/>
      <c r="AN88" s="825"/>
      <c r="AO88" s="825"/>
      <c r="AP88" s="828">
        <v>1000</v>
      </c>
      <c r="AQ88" s="828"/>
      <c r="AR88" s="828"/>
      <c r="AS88" s="828"/>
      <c r="AT88" s="828"/>
      <c r="AU88" s="828">
        <v>69</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373</v>
      </c>
      <c r="BR102" s="776" t="s">
        <v>404</v>
      </c>
      <c r="BS102" s="777"/>
      <c r="BT102" s="777"/>
      <c r="BU102" s="777"/>
      <c r="BV102" s="777"/>
      <c r="BW102" s="777"/>
      <c r="BX102" s="777"/>
      <c r="BY102" s="777"/>
      <c r="BZ102" s="777"/>
      <c r="CA102" s="777"/>
      <c r="CB102" s="777"/>
      <c r="CC102" s="777"/>
      <c r="CD102" s="777"/>
      <c r="CE102" s="777"/>
      <c r="CF102" s="777"/>
      <c r="CG102" s="778"/>
      <c r="CH102" s="877"/>
      <c r="CI102" s="878"/>
      <c r="CJ102" s="878"/>
      <c r="CK102" s="878"/>
      <c r="CL102" s="879"/>
      <c r="CM102" s="877"/>
      <c r="CN102" s="878"/>
      <c r="CO102" s="878"/>
      <c r="CP102" s="878"/>
      <c r="CQ102" s="879"/>
      <c r="CR102" s="880">
        <v>1111</v>
      </c>
      <c r="CS102" s="836"/>
      <c r="CT102" s="836"/>
      <c r="CU102" s="836"/>
      <c r="CV102" s="881"/>
      <c r="CW102" s="880">
        <v>31</v>
      </c>
      <c r="CX102" s="836"/>
      <c r="CY102" s="836"/>
      <c r="CZ102" s="836"/>
      <c r="DA102" s="881"/>
      <c r="DB102" s="880" t="s">
        <v>544</v>
      </c>
      <c r="DC102" s="836"/>
      <c r="DD102" s="836"/>
      <c r="DE102" s="836"/>
      <c r="DF102" s="881"/>
      <c r="DG102" s="880">
        <v>6400</v>
      </c>
      <c r="DH102" s="836"/>
      <c r="DI102" s="836"/>
      <c r="DJ102" s="836"/>
      <c r="DK102" s="881"/>
      <c r="DL102" s="880" t="s">
        <v>545</v>
      </c>
      <c r="DM102" s="836"/>
      <c r="DN102" s="836"/>
      <c r="DO102" s="836"/>
      <c r="DP102" s="881"/>
      <c r="DQ102" s="880">
        <v>2037</v>
      </c>
      <c r="DR102" s="836"/>
      <c r="DS102" s="836"/>
      <c r="DT102" s="836"/>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405</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406</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409</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410</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411</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412</v>
      </c>
      <c r="AB109" s="883"/>
      <c r="AC109" s="883"/>
      <c r="AD109" s="883"/>
      <c r="AE109" s="884"/>
      <c r="AF109" s="882" t="s">
        <v>289</v>
      </c>
      <c r="AG109" s="883"/>
      <c r="AH109" s="883"/>
      <c r="AI109" s="883"/>
      <c r="AJ109" s="884"/>
      <c r="AK109" s="882" t="s">
        <v>288</v>
      </c>
      <c r="AL109" s="883"/>
      <c r="AM109" s="883"/>
      <c r="AN109" s="883"/>
      <c r="AO109" s="884"/>
      <c r="AP109" s="882" t="s">
        <v>413</v>
      </c>
      <c r="AQ109" s="883"/>
      <c r="AR109" s="883"/>
      <c r="AS109" s="883"/>
      <c r="AT109" s="885"/>
      <c r="AU109" s="904" t="s">
        <v>411</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412</v>
      </c>
      <c r="BR109" s="883"/>
      <c r="BS109" s="883"/>
      <c r="BT109" s="883"/>
      <c r="BU109" s="884"/>
      <c r="BV109" s="882" t="s">
        <v>289</v>
      </c>
      <c r="BW109" s="883"/>
      <c r="BX109" s="883"/>
      <c r="BY109" s="883"/>
      <c r="BZ109" s="884"/>
      <c r="CA109" s="882" t="s">
        <v>288</v>
      </c>
      <c r="CB109" s="883"/>
      <c r="CC109" s="883"/>
      <c r="CD109" s="883"/>
      <c r="CE109" s="884"/>
      <c r="CF109" s="905" t="s">
        <v>413</v>
      </c>
      <c r="CG109" s="905"/>
      <c r="CH109" s="905"/>
      <c r="CI109" s="905"/>
      <c r="CJ109" s="905"/>
      <c r="CK109" s="882" t="s">
        <v>414</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412</v>
      </c>
      <c r="DH109" s="883"/>
      <c r="DI109" s="883"/>
      <c r="DJ109" s="883"/>
      <c r="DK109" s="884"/>
      <c r="DL109" s="882" t="s">
        <v>289</v>
      </c>
      <c r="DM109" s="883"/>
      <c r="DN109" s="883"/>
      <c r="DO109" s="883"/>
      <c r="DP109" s="884"/>
      <c r="DQ109" s="882" t="s">
        <v>288</v>
      </c>
      <c r="DR109" s="883"/>
      <c r="DS109" s="883"/>
      <c r="DT109" s="883"/>
      <c r="DU109" s="884"/>
      <c r="DV109" s="882" t="s">
        <v>413</v>
      </c>
      <c r="DW109" s="883"/>
      <c r="DX109" s="883"/>
      <c r="DY109" s="883"/>
      <c r="DZ109" s="885"/>
    </row>
    <row r="110" spans="1:131" s="197" customFormat="1" ht="26.25" customHeight="1">
      <c r="A110" s="886" t="s">
        <v>415</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12219517</v>
      </c>
      <c r="AB110" s="890"/>
      <c r="AC110" s="890"/>
      <c r="AD110" s="890"/>
      <c r="AE110" s="891"/>
      <c r="AF110" s="892">
        <v>11457632</v>
      </c>
      <c r="AG110" s="890"/>
      <c r="AH110" s="890"/>
      <c r="AI110" s="890"/>
      <c r="AJ110" s="891"/>
      <c r="AK110" s="892">
        <v>11070072</v>
      </c>
      <c r="AL110" s="890"/>
      <c r="AM110" s="890"/>
      <c r="AN110" s="890"/>
      <c r="AO110" s="891"/>
      <c r="AP110" s="893">
        <v>19.3</v>
      </c>
      <c r="AQ110" s="894"/>
      <c r="AR110" s="894"/>
      <c r="AS110" s="894"/>
      <c r="AT110" s="895"/>
      <c r="AU110" s="896" t="s">
        <v>61</v>
      </c>
      <c r="AV110" s="897"/>
      <c r="AW110" s="897"/>
      <c r="AX110" s="897"/>
      <c r="AY110" s="898"/>
      <c r="AZ110" s="940" t="s">
        <v>416</v>
      </c>
      <c r="BA110" s="887"/>
      <c r="BB110" s="887"/>
      <c r="BC110" s="887"/>
      <c r="BD110" s="887"/>
      <c r="BE110" s="887"/>
      <c r="BF110" s="887"/>
      <c r="BG110" s="887"/>
      <c r="BH110" s="887"/>
      <c r="BI110" s="887"/>
      <c r="BJ110" s="887"/>
      <c r="BK110" s="887"/>
      <c r="BL110" s="887"/>
      <c r="BM110" s="887"/>
      <c r="BN110" s="887"/>
      <c r="BO110" s="887"/>
      <c r="BP110" s="888"/>
      <c r="BQ110" s="926">
        <v>93780359</v>
      </c>
      <c r="BR110" s="927"/>
      <c r="BS110" s="927"/>
      <c r="BT110" s="927"/>
      <c r="BU110" s="927"/>
      <c r="BV110" s="927">
        <v>92083428</v>
      </c>
      <c r="BW110" s="927"/>
      <c r="BX110" s="927"/>
      <c r="BY110" s="927"/>
      <c r="BZ110" s="927"/>
      <c r="CA110" s="927">
        <v>94580758</v>
      </c>
      <c r="CB110" s="927"/>
      <c r="CC110" s="927"/>
      <c r="CD110" s="927"/>
      <c r="CE110" s="927"/>
      <c r="CF110" s="941">
        <v>164.9</v>
      </c>
      <c r="CG110" s="942"/>
      <c r="CH110" s="942"/>
      <c r="CI110" s="942"/>
      <c r="CJ110" s="942"/>
      <c r="CK110" s="943" t="s">
        <v>417</v>
      </c>
      <c r="CL110" s="944"/>
      <c r="CM110" s="923" t="s">
        <v>418</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223</v>
      </c>
      <c r="DH110" s="927"/>
      <c r="DI110" s="927"/>
      <c r="DJ110" s="927"/>
      <c r="DK110" s="927"/>
      <c r="DL110" s="927">
        <v>2435940</v>
      </c>
      <c r="DM110" s="927"/>
      <c r="DN110" s="927"/>
      <c r="DO110" s="927"/>
      <c r="DP110" s="927"/>
      <c r="DQ110" s="927">
        <v>2240697</v>
      </c>
      <c r="DR110" s="927"/>
      <c r="DS110" s="927"/>
      <c r="DT110" s="927"/>
      <c r="DU110" s="927"/>
      <c r="DV110" s="928">
        <v>3.9</v>
      </c>
      <c r="DW110" s="928"/>
      <c r="DX110" s="928"/>
      <c r="DY110" s="928"/>
      <c r="DZ110" s="929"/>
    </row>
    <row r="111" spans="1:131" s="197" customFormat="1" ht="26.25" customHeight="1">
      <c r="A111" s="930" t="s">
        <v>419</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223</v>
      </c>
      <c r="AB111" s="934"/>
      <c r="AC111" s="934"/>
      <c r="AD111" s="934"/>
      <c r="AE111" s="935"/>
      <c r="AF111" s="936" t="s">
        <v>223</v>
      </c>
      <c r="AG111" s="934"/>
      <c r="AH111" s="934"/>
      <c r="AI111" s="934"/>
      <c r="AJ111" s="935"/>
      <c r="AK111" s="936" t="s">
        <v>223</v>
      </c>
      <c r="AL111" s="934"/>
      <c r="AM111" s="934"/>
      <c r="AN111" s="934"/>
      <c r="AO111" s="935"/>
      <c r="AP111" s="937" t="s">
        <v>223</v>
      </c>
      <c r="AQ111" s="938"/>
      <c r="AR111" s="938"/>
      <c r="AS111" s="938"/>
      <c r="AT111" s="939"/>
      <c r="AU111" s="899"/>
      <c r="AV111" s="900"/>
      <c r="AW111" s="900"/>
      <c r="AX111" s="900"/>
      <c r="AY111" s="901"/>
      <c r="AZ111" s="949" t="s">
        <v>420</v>
      </c>
      <c r="BA111" s="950"/>
      <c r="BB111" s="950"/>
      <c r="BC111" s="950"/>
      <c r="BD111" s="950"/>
      <c r="BE111" s="950"/>
      <c r="BF111" s="950"/>
      <c r="BG111" s="950"/>
      <c r="BH111" s="950"/>
      <c r="BI111" s="950"/>
      <c r="BJ111" s="950"/>
      <c r="BK111" s="950"/>
      <c r="BL111" s="950"/>
      <c r="BM111" s="950"/>
      <c r="BN111" s="950"/>
      <c r="BO111" s="950"/>
      <c r="BP111" s="951"/>
      <c r="BQ111" s="919">
        <v>2531965</v>
      </c>
      <c r="BR111" s="920"/>
      <c r="BS111" s="920"/>
      <c r="BT111" s="920"/>
      <c r="BU111" s="920"/>
      <c r="BV111" s="920">
        <v>4353216</v>
      </c>
      <c r="BW111" s="920"/>
      <c r="BX111" s="920"/>
      <c r="BY111" s="920"/>
      <c r="BZ111" s="920"/>
      <c r="CA111" s="920">
        <v>3803556</v>
      </c>
      <c r="CB111" s="920"/>
      <c r="CC111" s="920"/>
      <c r="CD111" s="920"/>
      <c r="CE111" s="920"/>
      <c r="CF111" s="914">
        <v>6.6</v>
      </c>
      <c r="CG111" s="915"/>
      <c r="CH111" s="915"/>
      <c r="CI111" s="915"/>
      <c r="CJ111" s="915"/>
      <c r="CK111" s="945"/>
      <c r="CL111" s="946"/>
      <c r="CM111" s="916" t="s">
        <v>421</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422</v>
      </c>
      <c r="DH111" s="920"/>
      <c r="DI111" s="920"/>
      <c r="DJ111" s="920"/>
      <c r="DK111" s="920"/>
      <c r="DL111" s="920" t="s">
        <v>422</v>
      </c>
      <c r="DM111" s="920"/>
      <c r="DN111" s="920"/>
      <c r="DO111" s="920"/>
      <c r="DP111" s="920"/>
      <c r="DQ111" s="920" t="s">
        <v>422</v>
      </c>
      <c r="DR111" s="920"/>
      <c r="DS111" s="920"/>
      <c r="DT111" s="920"/>
      <c r="DU111" s="920"/>
      <c r="DV111" s="921" t="s">
        <v>422</v>
      </c>
      <c r="DW111" s="921"/>
      <c r="DX111" s="921"/>
      <c r="DY111" s="921"/>
      <c r="DZ111" s="922"/>
    </row>
    <row r="112" spans="1:131" s="197" customFormat="1" ht="26.25" customHeight="1">
      <c r="A112" s="952" t="s">
        <v>423</v>
      </c>
      <c r="B112" s="953"/>
      <c r="C112" s="950" t="s">
        <v>424</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223</v>
      </c>
      <c r="AB112" s="959"/>
      <c r="AC112" s="959"/>
      <c r="AD112" s="959"/>
      <c r="AE112" s="960"/>
      <c r="AF112" s="961" t="s">
        <v>223</v>
      </c>
      <c r="AG112" s="959"/>
      <c r="AH112" s="959"/>
      <c r="AI112" s="959"/>
      <c r="AJ112" s="960"/>
      <c r="AK112" s="961" t="s">
        <v>223</v>
      </c>
      <c r="AL112" s="959"/>
      <c r="AM112" s="959"/>
      <c r="AN112" s="959"/>
      <c r="AO112" s="960"/>
      <c r="AP112" s="962" t="s">
        <v>223</v>
      </c>
      <c r="AQ112" s="963"/>
      <c r="AR112" s="963"/>
      <c r="AS112" s="963"/>
      <c r="AT112" s="964"/>
      <c r="AU112" s="899"/>
      <c r="AV112" s="900"/>
      <c r="AW112" s="900"/>
      <c r="AX112" s="900"/>
      <c r="AY112" s="901"/>
      <c r="AZ112" s="949" t="s">
        <v>425</v>
      </c>
      <c r="BA112" s="950"/>
      <c r="BB112" s="950"/>
      <c r="BC112" s="950"/>
      <c r="BD112" s="950"/>
      <c r="BE112" s="950"/>
      <c r="BF112" s="950"/>
      <c r="BG112" s="950"/>
      <c r="BH112" s="950"/>
      <c r="BI112" s="950"/>
      <c r="BJ112" s="950"/>
      <c r="BK112" s="950"/>
      <c r="BL112" s="950"/>
      <c r="BM112" s="950"/>
      <c r="BN112" s="950"/>
      <c r="BO112" s="950"/>
      <c r="BP112" s="951"/>
      <c r="BQ112" s="919">
        <v>72002274</v>
      </c>
      <c r="BR112" s="920"/>
      <c r="BS112" s="920"/>
      <c r="BT112" s="920"/>
      <c r="BU112" s="920"/>
      <c r="BV112" s="920">
        <v>72318069</v>
      </c>
      <c r="BW112" s="920"/>
      <c r="BX112" s="920"/>
      <c r="BY112" s="920"/>
      <c r="BZ112" s="920"/>
      <c r="CA112" s="920">
        <v>72809497</v>
      </c>
      <c r="CB112" s="920"/>
      <c r="CC112" s="920"/>
      <c r="CD112" s="920"/>
      <c r="CE112" s="920"/>
      <c r="CF112" s="914">
        <v>127</v>
      </c>
      <c r="CG112" s="915"/>
      <c r="CH112" s="915"/>
      <c r="CI112" s="915"/>
      <c r="CJ112" s="915"/>
      <c r="CK112" s="945"/>
      <c r="CL112" s="946"/>
      <c r="CM112" s="916" t="s">
        <v>426</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v>550757</v>
      </c>
      <c r="DH112" s="920"/>
      <c r="DI112" s="920"/>
      <c r="DJ112" s="920"/>
      <c r="DK112" s="920"/>
      <c r="DL112" s="920">
        <v>326661</v>
      </c>
      <c r="DM112" s="920"/>
      <c r="DN112" s="920"/>
      <c r="DO112" s="920"/>
      <c r="DP112" s="920"/>
      <c r="DQ112" s="920">
        <v>156340</v>
      </c>
      <c r="DR112" s="920"/>
      <c r="DS112" s="920"/>
      <c r="DT112" s="920"/>
      <c r="DU112" s="920"/>
      <c r="DV112" s="921">
        <v>0.3</v>
      </c>
      <c r="DW112" s="921"/>
      <c r="DX112" s="921"/>
      <c r="DY112" s="921"/>
      <c r="DZ112" s="922"/>
    </row>
    <row r="113" spans="1:130" s="197" customFormat="1" ht="26.25" customHeight="1">
      <c r="A113" s="954"/>
      <c r="B113" s="955"/>
      <c r="C113" s="950" t="s">
        <v>427</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4491071</v>
      </c>
      <c r="AB113" s="934"/>
      <c r="AC113" s="934"/>
      <c r="AD113" s="934"/>
      <c r="AE113" s="935"/>
      <c r="AF113" s="936">
        <v>4501598</v>
      </c>
      <c r="AG113" s="934"/>
      <c r="AH113" s="934"/>
      <c r="AI113" s="934"/>
      <c r="AJ113" s="935"/>
      <c r="AK113" s="936">
        <v>4760401</v>
      </c>
      <c r="AL113" s="934"/>
      <c r="AM113" s="934"/>
      <c r="AN113" s="934"/>
      <c r="AO113" s="935"/>
      <c r="AP113" s="937">
        <v>8.3000000000000007</v>
      </c>
      <c r="AQ113" s="938"/>
      <c r="AR113" s="938"/>
      <c r="AS113" s="938"/>
      <c r="AT113" s="939"/>
      <c r="AU113" s="899"/>
      <c r="AV113" s="900"/>
      <c r="AW113" s="900"/>
      <c r="AX113" s="900"/>
      <c r="AY113" s="901"/>
      <c r="AZ113" s="949" t="s">
        <v>428</v>
      </c>
      <c r="BA113" s="950"/>
      <c r="BB113" s="950"/>
      <c r="BC113" s="950"/>
      <c r="BD113" s="950"/>
      <c r="BE113" s="950"/>
      <c r="BF113" s="950"/>
      <c r="BG113" s="950"/>
      <c r="BH113" s="950"/>
      <c r="BI113" s="950"/>
      <c r="BJ113" s="950"/>
      <c r="BK113" s="950"/>
      <c r="BL113" s="950"/>
      <c r="BM113" s="950"/>
      <c r="BN113" s="950"/>
      <c r="BO113" s="950"/>
      <c r="BP113" s="951"/>
      <c r="BQ113" s="919" t="s">
        <v>223</v>
      </c>
      <c r="BR113" s="920"/>
      <c r="BS113" s="920"/>
      <c r="BT113" s="920"/>
      <c r="BU113" s="920"/>
      <c r="BV113" s="920" t="s">
        <v>223</v>
      </c>
      <c r="BW113" s="920"/>
      <c r="BX113" s="920"/>
      <c r="BY113" s="920"/>
      <c r="BZ113" s="920"/>
      <c r="CA113" s="920">
        <v>69000</v>
      </c>
      <c r="CB113" s="920"/>
      <c r="CC113" s="920"/>
      <c r="CD113" s="920"/>
      <c r="CE113" s="920"/>
      <c r="CF113" s="914">
        <v>0.1</v>
      </c>
      <c r="CG113" s="915"/>
      <c r="CH113" s="915"/>
      <c r="CI113" s="915"/>
      <c r="CJ113" s="915"/>
      <c r="CK113" s="945"/>
      <c r="CL113" s="946"/>
      <c r="CM113" s="916" t="s">
        <v>429</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223</v>
      </c>
      <c r="DH113" s="959"/>
      <c r="DI113" s="959"/>
      <c r="DJ113" s="959"/>
      <c r="DK113" s="960"/>
      <c r="DL113" s="961" t="s">
        <v>223</v>
      </c>
      <c r="DM113" s="959"/>
      <c r="DN113" s="959"/>
      <c r="DO113" s="959"/>
      <c r="DP113" s="960"/>
      <c r="DQ113" s="961" t="s">
        <v>223</v>
      </c>
      <c r="DR113" s="959"/>
      <c r="DS113" s="959"/>
      <c r="DT113" s="959"/>
      <c r="DU113" s="960"/>
      <c r="DV113" s="962" t="s">
        <v>223</v>
      </c>
      <c r="DW113" s="963"/>
      <c r="DX113" s="963"/>
      <c r="DY113" s="963"/>
      <c r="DZ113" s="964"/>
    </row>
    <row r="114" spans="1:130" s="197" customFormat="1" ht="26.25" customHeight="1">
      <c r="A114" s="954"/>
      <c r="B114" s="955"/>
      <c r="C114" s="950" t="s">
        <v>430</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t="s">
        <v>223</v>
      </c>
      <c r="AB114" s="959"/>
      <c r="AC114" s="959"/>
      <c r="AD114" s="959"/>
      <c r="AE114" s="960"/>
      <c r="AF114" s="961" t="s">
        <v>223</v>
      </c>
      <c r="AG114" s="959"/>
      <c r="AH114" s="959"/>
      <c r="AI114" s="959"/>
      <c r="AJ114" s="960"/>
      <c r="AK114" s="961" t="s">
        <v>223</v>
      </c>
      <c r="AL114" s="959"/>
      <c r="AM114" s="959"/>
      <c r="AN114" s="959"/>
      <c r="AO114" s="960"/>
      <c r="AP114" s="962" t="s">
        <v>223</v>
      </c>
      <c r="AQ114" s="963"/>
      <c r="AR114" s="963"/>
      <c r="AS114" s="963"/>
      <c r="AT114" s="964"/>
      <c r="AU114" s="899"/>
      <c r="AV114" s="900"/>
      <c r="AW114" s="900"/>
      <c r="AX114" s="900"/>
      <c r="AY114" s="901"/>
      <c r="AZ114" s="949" t="s">
        <v>431</v>
      </c>
      <c r="BA114" s="950"/>
      <c r="BB114" s="950"/>
      <c r="BC114" s="950"/>
      <c r="BD114" s="950"/>
      <c r="BE114" s="950"/>
      <c r="BF114" s="950"/>
      <c r="BG114" s="950"/>
      <c r="BH114" s="950"/>
      <c r="BI114" s="950"/>
      <c r="BJ114" s="950"/>
      <c r="BK114" s="950"/>
      <c r="BL114" s="950"/>
      <c r="BM114" s="950"/>
      <c r="BN114" s="950"/>
      <c r="BO114" s="950"/>
      <c r="BP114" s="951"/>
      <c r="BQ114" s="919">
        <v>25259736</v>
      </c>
      <c r="BR114" s="920"/>
      <c r="BS114" s="920"/>
      <c r="BT114" s="920"/>
      <c r="BU114" s="920"/>
      <c r="BV114" s="920">
        <v>25576496</v>
      </c>
      <c r="BW114" s="920"/>
      <c r="BX114" s="920"/>
      <c r="BY114" s="920"/>
      <c r="BZ114" s="920"/>
      <c r="CA114" s="920">
        <v>24236348</v>
      </c>
      <c r="CB114" s="920"/>
      <c r="CC114" s="920"/>
      <c r="CD114" s="920"/>
      <c r="CE114" s="920"/>
      <c r="CF114" s="914">
        <v>42.3</v>
      </c>
      <c r="CG114" s="915"/>
      <c r="CH114" s="915"/>
      <c r="CI114" s="915"/>
      <c r="CJ114" s="915"/>
      <c r="CK114" s="945"/>
      <c r="CL114" s="946"/>
      <c r="CM114" s="916" t="s">
        <v>432</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223</v>
      </c>
      <c r="DH114" s="959"/>
      <c r="DI114" s="959"/>
      <c r="DJ114" s="959"/>
      <c r="DK114" s="960"/>
      <c r="DL114" s="961" t="s">
        <v>223</v>
      </c>
      <c r="DM114" s="959"/>
      <c r="DN114" s="959"/>
      <c r="DO114" s="959"/>
      <c r="DP114" s="960"/>
      <c r="DQ114" s="961" t="s">
        <v>223</v>
      </c>
      <c r="DR114" s="959"/>
      <c r="DS114" s="959"/>
      <c r="DT114" s="959"/>
      <c r="DU114" s="960"/>
      <c r="DV114" s="962" t="s">
        <v>223</v>
      </c>
      <c r="DW114" s="963"/>
      <c r="DX114" s="963"/>
      <c r="DY114" s="963"/>
      <c r="DZ114" s="964"/>
    </row>
    <row r="115" spans="1:130" s="197" customFormat="1" ht="26.25" customHeight="1">
      <c r="A115" s="954"/>
      <c r="B115" s="955"/>
      <c r="C115" s="950" t="s">
        <v>433</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612846</v>
      </c>
      <c r="AB115" s="934"/>
      <c r="AC115" s="934"/>
      <c r="AD115" s="934"/>
      <c r="AE115" s="935"/>
      <c r="AF115" s="936">
        <v>585503</v>
      </c>
      <c r="AG115" s="934"/>
      <c r="AH115" s="934"/>
      <c r="AI115" s="934"/>
      <c r="AJ115" s="935"/>
      <c r="AK115" s="936">
        <v>560037</v>
      </c>
      <c r="AL115" s="934"/>
      <c r="AM115" s="934"/>
      <c r="AN115" s="934"/>
      <c r="AO115" s="935"/>
      <c r="AP115" s="937">
        <v>1</v>
      </c>
      <c r="AQ115" s="938"/>
      <c r="AR115" s="938"/>
      <c r="AS115" s="938"/>
      <c r="AT115" s="939"/>
      <c r="AU115" s="899"/>
      <c r="AV115" s="900"/>
      <c r="AW115" s="900"/>
      <c r="AX115" s="900"/>
      <c r="AY115" s="901"/>
      <c r="AZ115" s="949" t="s">
        <v>434</v>
      </c>
      <c r="BA115" s="950"/>
      <c r="BB115" s="950"/>
      <c r="BC115" s="950"/>
      <c r="BD115" s="950"/>
      <c r="BE115" s="950"/>
      <c r="BF115" s="950"/>
      <c r="BG115" s="950"/>
      <c r="BH115" s="950"/>
      <c r="BI115" s="950"/>
      <c r="BJ115" s="950"/>
      <c r="BK115" s="950"/>
      <c r="BL115" s="950"/>
      <c r="BM115" s="950"/>
      <c r="BN115" s="950"/>
      <c r="BO115" s="950"/>
      <c r="BP115" s="951"/>
      <c r="BQ115" s="919">
        <v>1988766</v>
      </c>
      <c r="BR115" s="920"/>
      <c r="BS115" s="920"/>
      <c r="BT115" s="920"/>
      <c r="BU115" s="920"/>
      <c r="BV115" s="920">
        <v>2084124</v>
      </c>
      <c r="BW115" s="920"/>
      <c r="BX115" s="920"/>
      <c r="BY115" s="920"/>
      <c r="BZ115" s="920"/>
      <c r="CA115" s="920">
        <v>2037407</v>
      </c>
      <c r="CB115" s="920"/>
      <c r="CC115" s="920"/>
      <c r="CD115" s="920"/>
      <c r="CE115" s="920"/>
      <c r="CF115" s="914">
        <v>3.6</v>
      </c>
      <c r="CG115" s="915"/>
      <c r="CH115" s="915"/>
      <c r="CI115" s="915"/>
      <c r="CJ115" s="915"/>
      <c r="CK115" s="945"/>
      <c r="CL115" s="946"/>
      <c r="CM115" s="949" t="s">
        <v>435</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v>982222</v>
      </c>
      <c r="DH115" s="959"/>
      <c r="DI115" s="959"/>
      <c r="DJ115" s="959"/>
      <c r="DK115" s="960"/>
      <c r="DL115" s="961">
        <v>821120</v>
      </c>
      <c r="DM115" s="959"/>
      <c r="DN115" s="959"/>
      <c r="DO115" s="959"/>
      <c r="DP115" s="960"/>
      <c r="DQ115" s="961">
        <v>801416</v>
      </c>
      <c r="DR115" s="959"/>
      <c r="DS115" s="959"/>
      <c r="DT115" s="959"/>
      <c r="DU115" s="960"/>
      <c r="DV115" s="962">
        <v>1.4</v>
      </c>
      <c r="DW115" s="963"/>
      <c r="DX115" s="963"/>
      <c r="DY115" s="963"/>
      <c r="DZ115" s="964"/>
    </row>
    <row r="116" spans="1:130" s="197" customFormat="1" ht="26.25" customHeight="1">
      <c r="A116" s="956"/>
      <c r="B116" s="957"/>
      <c r="C116" s="971" t="s">
        <v>436</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223</v>
      </c>
      <c r="AB116" s="959"/>
      <c r="AC116" s="959"/>
      <c r="AD116" s="959"/>
      <c r="AE116" s="960"/>
      <c r="AF116" s="961">
        <v>2</v>
      </c>
      <c r="AG116" s="959"/>
      <c r="AH116" s="959"/>
      <c r="AI116" s="959"/>
      <c r="AJ116" s="960"/>
      <c r="AK116" s="961" t="s">
        <v>223</v>
      </c>
      <c r="AL116" s="959"/>
      <c r="AM116" s="959"/>
      <c r="AN116" s="959"/>
      <c r="AO116" s="960"/>
      <c r="AP116" s="962" t="s">
        <v>223</v>
      </c>
      <c r="AQ116" s="963"/>
      <c r="AR116" s="963"/>
      <c r="AS116" s="963"/>
      <c r="AT116" s="964"/>
      <c r="AU116" s="899"/>
      <c r="AV116" s="900"/>
      <c r="AW116" s="900"/>
      <c r="AX116" s="900"/>
      <c r="AY116" s="901"/>
      <c r="AZ116" s="949" t="s">
        <v>437</v>
      </c>
      <c r="BA116" s="950"/>
      <c r="BB116" s="950"/>
      <c r="BC116" s="950"/>
      <c r="BD116" s="950"/>
      <c r="BE116" s="950"/>
      <c r="BF116" s="950"/>
      <c r="BG116" s="950"/>
      <c r="BH116" s="950"/>
      <c r="BI116" s="950"/>
      <c r="BJ116" s="950"/>
      <c r="BK116" s="950"/>
      <c r="BL116" s="950"/>
      <c r="BM116" s="950"/>
      <c r="BN116" s="950"/>
      <c r="BO116" s="950"/>
      <c r="BP116" s="951"/>
      <c r="BQ116" s="919" t="s">
        <v>223</v>
      </c>
      <c r="BR116" s="920"/>
      <c r="BS116" s="920"/>
      <c r="BT116" s="920"/>
      <c r="BU116" s="920"/>
      <c r="BV116" s="920" t="s">
        <v>223</v>
      </c>
      <c r="BW116" s="920"/>
      <c r="BX116" s="920"/>
      <c r="BY116" s="920"/>
      <c r="BZ116" s="920"/>
      <c r="CA116" s="920" t="s">
        <v>223</v>
      </c>
      <c r="CB116" s="920"/>
      <c r="CC116" s="920"/>
      <c r="CD116" s="920"/>
      <c r="CE116" s="920"/>
      <c r="CF116" s="914" t="s">
        <v>223</v>
      </c>
      <c r="CG116" s="915"/>
      <c r="CH116" s="915"/>
      <c r="CI116" s="915"/>
      <c r="CJ116" s="915"/>
      <c r="CK116" s="945"/>
      <c r="CL116" s="946"/>
      <c r="CM116" s="916" t="s">
        <v>438</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223</v>
      </c>
      <c r="DH116" s="959"/>
      <c r="DI116" s="959"/>
      <c r="DJ116" s="959"/>
      <c r="DK116" s="960"/>
      <c r="DL116" s="961" t="s">
        <v>223</v>
      </c>
      <c r="DM116" s="959"/>
      <c r="DN116" s="959"/>
      <c r="DO116" s="959"/>
      <c r="DP116" s="960"/>
      <c r="DQ116" s="961" t="s">
        <v>223</v>
      </c>
      <c r="DR116" s="959"/>
      <c r="DS116" s="959"/>
      <c r="DT116" s="959"/>
      <c r="DU116" s="960"/>
      <c r="DV116" s="962" t="s">
        <v>223</v>
      </c>
      <c r="DW116" s="963"/>
      <c r="DX116" s="963"/>
      <c r="DY116" s="963"/>
      <c r="DZ116" s="964"/>
    </row>
    <row r="117" spans="1:130" s="197" customFormat="1" ht="26.25" customHeight="1">
      <c r="A117" s="904" t="s">
        <v>172</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439</v>
      </c>
      <c r="Z117" s="884"/>
      <c r="AA117" s="996">
        <v>17323434</v>
      </c>
      <c r="AB117" s="966"/>
      <c r="AC117" s="966"/>
      <c r="AD117" s="966"/>
      <c r="AE117" s="967"/>
      <c r="AF117" s="965">
        <v>16544735</v>
      </c>
      <c r="AG117" s="966"/>
      <c r="AH117" s="966"/>
      <c r="AI117" s="966"/>
      <c r="AJ117" s="967"/>
      <c r="AK117" s="965">
        <v>16390510</v>
      </c>
      <c r="AL117" s="966"/>
      <c r="AM117" s="966"/>
      <c r="AN117" s="966"/>
      <c r="AO117" s="967"/>
      <c r="AP117" s="968"/>
      <c r="AQ117" s="969"/>
      <c r="AR117" s="969"/>
      <c r="AS117" s="969"/>
      <c r="AT117" s="970"/>
      <c r="AU117" s="899"/>
      <c r="AV117" s="900"/>
      <c r="AW117" s="900"/>
      <c r="AX117" s="900"/>
      <c r="AY117" s="901"/>
      <c r="AZ117" s="995" t="s">
        <v>440</v>
      </c>
      <c r="BA117" s="971"/>
      <c r="BB117" s="971"/>
      <c r="BC117" s="971"/>
      <c r="BD117" s="971"/>
      <c r="BE117" s="971"/>
      <c r="BF117" s="971"/>
      <c r="BG117" s="971"/>
      <c r="BH117" s="971"/>
      <c r="BI117" s="971"/>
      <c r="BJ117" s="971"/>
      <c r="BK117" s="971"/>
      <c r="BL117" s="971"/>
      <c r="BM117" s="971"/>
      <c r="BN117" s="971"/>
      <c r="BO117" s="971"/>
      <c r="BP117" s="972"/>
      <c r="BQ117" s="985" t="s">
        <v>223</v>
      </c>
      <c r="BR117" s="986"/>
      <c r="BS117" s="986"/>
      <c r="BT117" s="986"/>
      <c r="BU117" s="986"/>
      <c r="BV117" s="986" t="s">
        <v>223</v>
      </c>
      <c r="BW117" s="986"/>
      <c r="BX117" s="986"/>
      <c r="BY117" s="986"/>
      <c r="BZ117" s="986"/>
      <c r="CA117" s="986" t="s">
        <v>223</v>
      </c>
      <c r="CB117" s="986"/>
      <c r="CC117" s="986"/>
      <c r="CD117" s="986"/>
      <c r="CE117" s="986"/>
      <c r="CF117" s="914" t="s">
        <v>223</v>
      </c>
      <c r="CG117" s="915"/>
      <c r="CH117" s="915"/>
      <c r="CI117" s="915"/>
      <c r="CJ117" s="915"/>
      <c r="CK117" s="945"/>
      <c r="CL117" s="946"/>
      <c r="CM117" s="916" t="s">
        <v>441</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223</v>
      </c>
      <c r="DH117" s="959"/>
      <c r="DI117" s="959"/>
      <c r="DJ117" s="959"/>
      <c r="DK117" s="960"/>
      <c r="DL117" s="961" t="s">
        <v>223</v>
      </c>
      <c r="DM117" s="959"/>
      <c r="DN117" s="959"/>
      <c r="DO117" s="959"/>
      <c r="DP117" s="960"/>
      <c r="DQ117" s="961" t="s">
        <v>223</v>
      </c>
      <c r="DR117" s="959"/>
      <c r="DS117" s="959"/>
      <c r="DT117" s="959"/>
      <c r="DU117" s="960"/>
      <c r="DV117" s="962" t="s">
        <v>223</v>
      </c>
      <c r="DW117" s="963"/>
      <c r="DX117" s="963"/>
      <c r="DY117" s="963"/>
      <c r="DZ117" s="964"/>
    </row>
    <row r="118" spans="1:130" s="197" customFormat="1" ht="26.25" customHeight="1">
      <c r="A118" s="904" t="s">
        <v>414</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412</v>
      </c>
      <c r="AB118" s="883"/>
      <c r="AC118" s="883"/>
      <c r="AD118" s="883"/>
      <c r="AE118" s="884"/>
      <c r="AF118" s="882" t="s">
        <v>289</v>
      </c>
      <c r="AG118" s="883"/>
      <c r="AH118" s="883"/>
      <c r="AI118" s="883"/>
      <c r="AJ118" s="884"/>
      <c r="AK118" s="882" t="s">
        <v>288</v>
      </c>
      <c r="AL118" s="883"/>
      <c r="AM118" s="883"/>
      <c r="AN118" s="883"/>
      <c r="AO118" s="884"/>
      <c r="AP118" s="990" t="s">
        <v>413</v>
      </c>
      <c r="AQ118" s="991"/>
      <c r="AR118" s="991"/>
      <c r="AS118" s="991"/>
      <c r="AT118" s="992"/>
      <c r="AU118" s="902"/>
      <c r="AV118" s="903"/>
      <c r="AW118" s="903"/>
      <c r="AX118" s="903"/>
      <c r="AY118" s="903"/>
      <c r="AZ118" s="228" t="s">
        <v>172</v>
      </c>
      <c r="BA118" s="228"/>
      <c r="BB118" s="228"/>
      <c r="BC118" s="228"/>
      <c r="BD118" s="228"/>
      <c r="BE118" s="228"/>
      <c r="BF118" s="228"/>
      <c r="BG118" s="228"/>
      <c r="BH118" s="228"/>
      <c r="BI118" s="228"/>
      <c r="BJ118" s="228"/>
      <c r="BK118" s="228"/>
      <c r="BL118" s="228"/>
      <c r="BM118" s="228"/>
      <c r="BN118" s="228"/>
      <c r="BO118" s="993" t="s">
        <v>442</v>
      </c>
      <c r="BP118" s="994"/>
      <c r="BQ118" s="985">
        <v>195563100</v>
      </c>
      <c r="BR118" s="986"/>
      <c r="BS118" s="986"/>
      <c r="BT118" s="986"/>
      <c r="BU118" s="986"/>
      <c r="BV118" s="986">
        <v>196415333</v>
      </c>
      <c r="BW118" s="986"/>
      <c r="BX118" s="986"/>
      <c r="BY118" s="986"/>
      <c r="BZ118" s="986"/>
      <c r="CA118" s="986">
        <v>197536566</v>
      </c>
      <c r="CB118" s="986"/>
      <c r="CC118" s="986"/>
      <c r="CD118" s="986"/>
      <c r="CE118" s="986"/>
      <c r="CF118" s="987"/>
      <c r="CG118" s="988"/>
      <c r="CH118" s="988"/>
      <c r="CI118" s="988"/>
      <c r="CJ118" s="989"/>
      <c r="CK118" s="945"/>
      <c r="CL118" s="946"/>
      <c r="CM118" s="916" t="s">
        <v>443</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223</v>
      </c>
      <c r="DH118" s="959"/>
      <c r="DI118" s="959"/>
      <c r="DJ118" s="959"/>
      <c r="DK118" s="960"/>
      <c r="DL118" s="961" t="s">
        <v>223</v>
      </c>
      <c r="DM118" s="959"/>
      <c r="DN118" s="959"/>
      <c r="DO118" s="959"/>
      <c r="DP118" s="960"/>
      <c r="DQ118" s="961" t="s">
        <v>223</v>
      </c>
      <c r="DR118" s="959"/>
      <c r="DS118" s="959"/>
      <c r="DT118" s="959"/>
      <c r="DU118" s="960"/>
      <c r="DV118" s="962" t="s">
        <v>223</v>
      </c>
      <c r="DW118" s="963"/>
      <c r="DX118" s="963"/>
      <c r="DY118" s="963"/>
      <c r="DZ118" s="964"/>
    </row>
    <row r="119" spans="1:130" s="197" customFormat="1" ht="26.25" customHeight="1">
      <c r="A119" s="974" t="s">
        <v>417</v>
      </c>
      <c r="B119" s="944"/>
      <c r="C119" s="923" t="s">
        <v>418</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223</v>
      </c>
      <c r="AB119" s="890"/>
      <c r="AC119" s="890"/>
      <c r="AD119" s="890"/>
      <c r="AE119" s="891"/>
      <c r="AF119" s="892" t="s">
        <v>223</v>
      </c>
      <c r="AG119" s="890"/>
      <c r="AH119" s="890"/>
      <c r="AI119" s="890"/>
      <c r="AJ119" s="891"/>
      <c r="AK119" s="892" t="s">
        <v>223</v>
      </c>
      <c r="AL119" s="890"/>
      <c r="AM119" s="890"/>
      <c r="AN119" s="890"/>
      <c r="AO119" s="891"/>
      <c r="AP119" s="893" t="s">
        <v>223</v>
      </c>
      <c r="AQ119" s="894"/>
      <c r="AR119" s="894"/>
      <c r="AS119" s="894"/>
      <c r="AT119" s="895"/>
      <c r="AU119" s="977" t="s">
        <v>444</v>
      </c>
      <c r="AV119" s="978"/>
      <c r="AW119" s="978"/>
      <c r="AX119" s="978"/>
      <c r="AY119" s="979"/>
      <c r="AZ119" s="940" t="s">
        <v>445</v>
      </c>
      <c r="BA119" s="887"/>
      <c r="BB119" s="887"/>
      <c r="BC119" s="887"/>
      <c r="BD119" s="887"/>
      <c r="BE119" s="887"/>
      <c r="BF119" s="887"/>
      <c r="BG119" s="887"/>
      <c r="BH119" s="887"/>
      <c r="BI119" s="887"/>
      <c r="BJ119" s="887"/>
      <c r="BK119" s="887"/>
      <c r="BL119" s="887"/>
      <c r="BM119" s="887"/>
      <c r="BN119" s="887"/>
      <c r="BO119" s="887"/>
      <c r="BP119" s="888"/>
      <c r="BQ119" s="926">
        <v>24120372</v>
      </c>
      <c r="BR119" s="927"/>
      <c r="BS119" s="927"/>
      <c r="BT119" s="927"/>
      <c r="BU119" s="927"/>
      <c r="BV119" s="927">
        <v>25571467</v>
      </c>
      <c r="BW119" s="927"/>
      <c r="BX119" s="927"/>
      <c r="BY119" s="927"/>
      <c r="BZ119" s="927"/>
      <c r="CA119" s="927">
        <v>26367477</v>
      </c>
      <c r="CB119" s="927"/>
      <c r="CC119" s="927"/>
      <c r="CD119" s="927"/>
      <c r="CE119" s="927"/>
      <c r="CF119" s="941">
        <v>46</v>
      </c>
      <c r="CG119" s="942"/>
      <c r="CH119" s="942"/>
      <c r="CI119" s="942"/>
      <c r="CJ119" s="942"/>
      <c r="CK119" s="947"/>
      <c r="CL119" s="948"/>
      <c r="CM119" s="1004" t="s">
        <v>446</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998986</v>
      </c>
      <c r="DH119" s="998"/>
      <c r="DI119" s="998"/>
      <c r="DJ119" s="998"/>
      <c r="DK119" s="999"/>
      <c r="DL119" s="1000">
        <v>769495</v>
      </c>
      <c r="DM119" s="998"/>
      <c r="DN119" s="998"/>
      <c r="DO119" s="998"/>
      <c r="DP119" s="999"/>
      <c r="DQ119" s="1000">
        <v>605103</v>
      </c>
      <c r="DR119" s="998"/>
      <c r="DS119" s="998"/>
      <c r="DT119" s="998"/>
      <c r="DU119" s="999"/>
      <c r="DV119" s="1001">
        <v>1.1000000000000001</v>
      </c>
      <c r="DW119" s="1002"/>
      <c r="DX119" s="1002"/>
      <c r="DY119" s="1002"/>
      <c r="DZ119" s="1003"/>
    </row>
    <row r="120" spans="1:130" s="197" customFormat="1" ht="26.25" customHeight="1">
      <c r="A120" s="975"/>
      <c r="B120" s="946"/>
      <c r="C120" s="916" t="s">
        <v>421</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223</v>
      </c>
      <c r="AB120" s="959"/>
      <c r="AC120" s="959"/>
      <c r="AD120" s="959"/>
      <c r="AE120" s="960"/>
      <c r="AF120" s="961" t="s">
        <v>223</v>
      </c>
      <c r="AG120" s="959"/>
      <c r="AH120" s="959"/>
      <c r="AI120" s="959"/>
      <c r="AJ120" s="960"/>
      <c r="AK120" s="961" t="s">
        <v>223</v>
      </c>
      <c r="AL120" s="959"/>
      <c r="AM120" s="959"/>
      <c r="AN120" s="959"/>
      <c r="AO120" s="960"/>
      <c r="AP120" s="962" t="s">
        <v>223</v>
      </c>
      <c r="AQ120" s="963"/>
      <c r="AR120" s="963"/>
      <c r="AS120" s="963"/>
      <c r="AT120" s="964"/>
      <c r="AU120" s="980"/>
      <c r="AV120" s="981"/>
      <c r="AW120" s="981"/>
      <c r="AX120" s="981"/>
      <c r="AY120" s="982"/>
      <c r="AZ120" s="949" t="s">
        <v>447</v>
      </c>
      <c r="BA120" s="950"/>
      <c r="BB120" s="950"/>
      <c r="BC120" s="950"/>
      <c r="BD120" s="950"/>
      <c r="BE120" s="950"/>
      <c r="BF120" s="950"/>
      <c r="BG120" s="950"/>
      <c r="BH120" s="950"/>
      <c r="BI120" s="950"/>
      <c r="BJ120" s="950"/>
      <c r="BK120" s="950"/>
      <c r="BL120" s="950"/>
      <c r="BM120" s="950"/>
      <c r="BN120" s="950"/>
      <c r="BO120" s="950"/>
      <c r="BP120" s="951"/>
      <c r="BQ120" s="919">
        <v>31273173</v>
      </c>
      <c r="BR120" s="920"/>
      <c r="BS120" s="920"/>
      <c r="BT120" s="920"/>
      <c r="BU120" s="920"/>
      <c r="BV120" s="920">
        <v>29510472</v>
      </c>
      <c r="BW120" s="920"/>
      <c r="BX120" s="920"/>
      <c r="BY120" s="920"/>
      <c r="BZ120" s="920"/>
      <c r="CA120" s="920">
        <v>26624634</v>
      </c>
      <c r="CB120" s="920"/>
      <c r="CC120" s="920"/>
      <c r="CD120" s="920"/>
      <c r="CE120" s="920"/>
      <c r="CF120" s="914">
        <v>46.4</v>
      </c>
      <c r="CG120" s="915"/>
      <c r="CH120" s="915"/>
      <c r="CI120" s="915"/>
      <c r="CJ120" s="915"/>
      <c r="CK120" s="1013" t="s">
        <v>448</v>
      </c>
      <c r="CL120" s="1014"/>
      <c r="CM120" s="1014"/>
      <c r="CN120" s="1014"/>
      <c r="CO120" s="1015"/>
      <c r="CP120" s="1021" t="s">
        <v>396</v>
      </c>
      <c r="CQ120" s="1022"/>
      <c r="CR120" s="1022"/>
      <c r="CS120" s="1022"/>
      <c r="CT120" s="1022"/>
      <c r="CU120" s="1022"/>
      <c r="CV120" s="1022"/>
      <c r="CW120" s="1022"/>
      <c r="CX120" s="1022"/>
      <c r="CY120" s="1022"/>
      <c r="CZ120" s="1022"/>
      <c r="DA120" s="1022"/>
      <c r="DB120" s="1022"/>
      <c r="DC120" s="1022"/>
      <c r="DD120" s="1022"/>
      <c r="DE120" s="1022"/>
      <c r="DF120" s="1023"/>
      <c r="DG120" s="926">
        <v>64227487</v>
      </c>
      <c r="DH120" s="927"/>
      <c r="DI120" s="927"/>
      <c r="DJ120" s="927"/>
      <c r="DK120" s="927"/>
      <c r="DL120" s="927">
        <v>63921213</v>
      </c>
      <c r="DM120" s="927"/>
      <c r="DN120" s="927"/>
      <c r="DO120" s="927"/>
      <c r="DP120" s="927"/>
      <c r="DQ120" s="927">
        <v>64331268</v>
      </c>
      <c r="DR120" s="927"/>
      <c r="DS120" s="927"/>
      <c r="DT120" s="927"/>
      <c r="DU120" s="927"/>
      <c r="DV120" s="928">
        <v>112.2</v>
      </c>
      <c r="DW120" s="928"/>
      <c r="DX120" s="928"/>
      <c r="DY120" s="928"/>
      <c r="DZ120" s="929"/>
    </row>
    <row r="121" spans="1:130" s="197" customFormat="1" ht="26.25" customHeight="1">
      <c r="A121" s="975"/>
      <c r="B121" s="946"/>
      <c r="C121" s="1010" t="s">
        <v>449</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v>463921</v>
      </c>
      <c r="AB121" s="959"/>
      <c r="AC121" s="959"/>
      <c r="AD121" s="959"/>
      <c r="AE121" s="960"/>
      <c r="AF121" s="961">
        <v>443967</v>
      </c>
      <c r="AG121" s="959"/>
      <c r="AH121" s="959"/>
      <c r="AI121" s="959"/>
      <c r="AJ121" s="960"/>
      <c r="AK121" s="961">
        <v>428226</v>
      </c>
      <c r="AL121" s="959"/>
      <c r="AM121" s="959"/>
      <c r="AN121" s="959"/>
      <c r="AO121" s="960"/>
      <c r="AP121" s="962">
        <v>0.7</v>
      </c>
      <c r="AQ121" s="963"/>
      <c r="AR121" s="963"/>
      <c r="AS121" s="963"/>
      <c r="AT121" s="964"/>
      <c r="AU121" s="980"/>
      <c r="AV121" s="981"/>
      <c r="AW121" s="981"/>
      <c r="AX121" s="981"/>
      <c r="AY121" s="982"/>
      <c r="AZ121" s="995" t="s">
        <v>450</v>
      </c>
      <c r="BA121" s="971"/>
      <c r="BB121" s="971"/>
      <c r="BC121" s="971"/>
      <c r="BD121" s="971"/>
      <c r="BE121" s="971"/>
      <c r="BF121" s="971"/>
      <c r="BG121" s="971"/>
      <c r="BH121" s="971"/>
      <c r="BI121" s="971"/>
      <c r="BJ121" s="971"/>
      <c r="BK121" s="971"/>
      <c r="BL121" s="971"/>
      <c r="BM121" s="971"/>
      <c r="BN121" s="971"/>
      <c r="BO121" s="971"/>
      <c r="BP121" s="972"/>
      <c r="BQ121" s="985">
        <v>110853497</v>
      </c>
      <c r="BR121" s="986"/>
      <c r="BS121" s="986"/>
      <c r="BT121" s="986"/>
      <c r="BU121" s="986"/>
      <c r="BV121" s="986">
        <v>111524084</v>
      </c>
      <c r="BW121" s="986"/>
      <c r="BX121" s="986"/>
      <c r="BY121" s="986"/>
      <c r="BZ121" s="986"/>
      <c r="CA121" s="986">
        <v>114824147</v>
      </c>
      <c r="CB121" s="986"/>
      <c r="CC121" s="986"/>
      <c r="CD121" s="986"/>
      <c r="CE121" s="986"/>
      <c r="CF121" s="1024">
        <v>200.2</v>
      </c>
      <c r="CG121" s="1025"/>
      <c r="CH121" s="1025"/>
      <c r="CI121" s="1025"/>
      <c r="CJ121" s="1025"/>
      <c r="CK121" s="1016"/>
      <c r="CL121" s="1017"/>
      <c r="CM121" s="1017"/>
      <c r="CN121" s="1017"/>
      <c r="CO121" s="1018"/>
      <c r="CP121" s="1007" t="s">
        <v>397</v>
      </c>
      <c r="CQ121" s="1008"/>
      <c r="CR121" s="1008"/>
      <c r="CS121" s="1008"/>
      <c r="CT121" s="1008"/>
      <c r="CU121" s="1008"/>
      <c r="CV121" s="1008"/>
      <c r="CW121" s="1008"/>
      <c r="CX121" s="1008"/>
      <c r="CY121" s="1008"/>
      <c r="CZ121" s="1008"/>
      <c r="DA121" s="1008"/>
      <c r="DB121" s="1008"/>
      <c r="DC121" s="1008"/>
      <c r="DD121" s="1008"/>
      <c r="DE121" s="1008"/>
      <c r="DF121" s="1009"/>
      <c r="DG121" s="919">
        <v>4026384</v>
      </c>
      <c r="DH121" s="920"/>
      <c r="DI121" s="920"/>
      <c r="DJ121" s="920"/>
      <c r="DK121" s="920"/>
      <c r="DL121" s="920">
        <v>3800854</v>
      </c>
      <c r="DM121" s="920"/>
      <c r="DN121" s="920"/>
      <c r="DO121" s="920"/>
      <c r="DP121" s="920"/>
      <c r="DQ121" s="920">
        <v>3708148</v>
      </c>
      <c r="DR121" s="920"/>
      <c r="DS121" s="920"/>
      <c r="DT121" s="920"/>
      <c r="DU121" s="920"/>
      <c r="DV121" s="921">
        <v>6.5</v>
      </c>
      <c r="DW121" s="921"/>
      <c r="DX121" s="921"/>
      <c r="DY121" s="921"/>
      <c r="DZ121" s="922"/>
    </row>
    <row r="122" spans="1:130" s="197" customFormat="1" ht="26.25" customHeight="1">
      <c r="A122" s="975"/>
      <c r="B122" s="946"/>
      <c r="C122" s="916" t="s">
        <v>432</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223</v>
      </c>
      <c r="AB122" s="959"/>
      <c r="AC122" s="959"/>
      <c r="AD122" s="959"/>
      <c r="AE122" s="960"/>
      <c r="AF122" s="961" t="s">
        <v>223</v>
      </c>
      <c r="AG122" s="959"/>
      <c r="AH122" s="959"/>
      <c r="AI122" s="959"/>
      <c r="AJ122" s="960"/>
      <c r="AK122" s="961" t="s">
        <v>223</v>
      </c>
      <c r="AL122" s="959"/>
      <c r="AM122" s="959"/>
      <c r="AN122" s="959"/>
      <c r="AO122" s="960"/>
      <c r="AP122" s="962" t="s">
        <v>223</v>
      </c>
      <c r="AQ122" s="963"/>
      <c r="AR122" s="963"/>
      <c r="AS122" s="963"/>
      <c r="AT122" s="964"/>
      <c r="AU122" s="983"/>
      <c r="AV122" s="984"/>
      <c r="AW122" s="984"/>
      <c r="AX122" s="984"/>
      <c r="AY122" s="984"/>
      <c r="AZ122" s="228" t="s">
        <v>172</v>
      </c>
      <c r="BA122" s="228"/>
      <c r="BB122" s="228"/>
      <c r="BC122" s="228"/>
      <c r="BD122" s="228"/>
      <c r="BE122" s="228"/>
      <c r="BF122" s="228"/>
      <c r="BG122" s="228"/>
      <c r="BH122" s="228"/>
      <c r="BI122" s="228"/>
      <c r="BJ122" s="228"/>
      <c r="BK122" s="228"/>
      <c r="BL122" s="228"/>
      <c r="BM122" s="228"/>
      <c r="BN122" s="228"/>
      <c r="BO122" s="993" t="s">
        <v>451</v>
      </c>
      <c r="BP122" s="994"/>
      <c r="BQ122" s="1034">
        <v>166247042</v>
      </c>
      <c r="BR122" s="1035"/>
      <c r="BS122" s="1035"/>
      <c r="BT122" s="1035"/>
      <c r="BU122" s="1035"/>
      <c r="BV122" s="1035">
        <v>166606023</v>
      </c>
      <c r="BW122" s="1035"/>
      <c r="BX122" s="1035"/>
      <c r="BY122" s="1035"/>
      <c r="BZ122" s="1035"/>
      <c r="CA122" s="1035">
        <v>167816258</v>
      </c>
      <c r="CB122" s="1035"/>
      <c r="CC122" s="1035"/>
      <c r="CD122" s="1035"/>
      <c r="CE122" s="1035"/>
      <c r="CF122" s="987"/>
      <c r="CG122" s="988"/>
      <c r="CH122" s="988"/>
      <c r="CI122" s="988"/>
      <c r="CJ122" s="989"/>
      <c r="CK122" s="1016"/>
      <c r="CL122" s="1017"/>
      <c r="CM122" s="1017"/>
      <c r="CN122" s="1017"/>
      <c r="CO122" s="1018"/>
      <c r="CP122" s="1007" t="s">
        <v>394</v>
      </c>
      <c r="CQ122" s="1008"/>
      <c r="CR122" s="1008"/>
      <c r="CS122" s="1008"/>
      <c r="CT122" s="1008"/>
      <c r="CU122" s="1008"/>
      <c r="CV122" s="1008"/>
      <c r="CW122" s="1008"/>
      <c r="CX122" s="1008"/>
      <c r="CY122" s="1008"/>
      <c r="CZ122" s="1008"/>
      <c r="DA122" s="1008"/>
      <c r="DB122" s="1008"/>
      <c r="DC122" s="1008"/>
      <c r="DD122" s="1008"/>
      <c r="DE122" s="1008"/>
      <c r="DF122" s="1009"/>
      <c r="DG122" s="919">
        <v>2875029</v>
      </c>
      <c r="DH122" s="920"/>
      <c r="DI122" s="920"/>
      <c r="DJ122" s="920"/>
      <c r="DK122" s="920"/>
      <c r="DL122" s="920">
        <v>3347093</v>
      </c>
      <c r="DM122" s="920"/>
      <c r="DN122" s="920"/>
      <c r="DO122" s="920"/>
      <c r="DP122" s="920"/>
      <c r="DQ122" s="920">
        <v>3493036</v>
      </c>
      <c r="DR122" s="920"/>
      <c r="DS122" s="920"/>
      <c r="DT122" s="920"/>
      <c r="DU122" s="920"/>
      <c r="DV122" s="921">
        <v>6.1</v>
      </c>
      <c r="DW122" s="921"/>
      <c r="DX122" s="921"/>
      <c r="DY122" s="921"/>
      <c r="DZ122" s="922"/>
    </row>
    <row r="123" spans="1:130" s="197" customFormat="1" ht="26.25" customHeight="1" thickBot="1">
      <c r="A123" s="975"/>
      <c r="B123" s="946"/>
      <c r="C123" s="916" t="s">
        <v>438</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223</v>
      </c>
      <c r="AB123" s="959"/>
      <c r="AC123" s="959"/>
      <c r="AD123" s="959"/>
      <c r="AE123" s="960"/>
      <c r="AF123" s="961" t="s">
        <v>223</v>
      </c>
      <c r="AG123" s="959"/>
      <c r="AH123" s="959"/>
      <c r="AI123" s="959"/>
      <c r="AJ123" s="960"/>
      <c r="AK123" s="961" t="s">
        <v>223</v>
      </c>
      <c r="AL123" s="959"/>
      <c r="AM123" s="959"/>
      <c r="AN123" s="959"/>
      <c r="AO123" s="960"/>
      <c r="AP123" s="962" t="s">
        <v>223</v>
      </c>
      <c r="AQ123" s="963"/>
      <c r="AR123" s="963"/>
      <c r="AS123" s="963"/>
      <c r="AT123" s="964"/>
      <c r="AU123" s="1031" t="s">
        <v>452</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51.5</v>
      </c>
      <c r="BR123" s="1027"/>
      <c r="BS123" s="1027"/>
      <c r="BT123" s="1027"/>
      <c r="BU123" s="1027"/>
      <c r="BV123" s="1027">
        <v>52.2</v>
      </c>
      <c r="BW123" s="1027"/>
      <c r="BX123" s="1027"/>
      <c r="BY123" s="1027"/>
      <c r="BZ123" s="1027"/>
      <c r="CA123" s="1027">
        <v>51.8</v>
      </c>
      <c r="CB123" s="1027"/>
      <c r="CC123" s="1027"/>
      <c r="CD123" s="1027"/>
      <c r="CE123" s="1027"/>
      <c r="CF123" s="1028"/>
      <c r="CG123" s="1029"/>
      <c r="CH123" s="1029"/>
      <c r="CI123" s="1029"/>
      <c r="CJ123" s="1030"/>
      <c r="CK123" s="1016"/>
      <c r="CL123" s="1017"/>
      <c r="CM123" s="1017"/>
      <c r="CN123" s="1017"/>
      <c r="CO123" s="1018"/>
      <c r="CP123" s="1007" t="s">
        <v>391</v>
      </c>
      <c r="CQ123" s="1008"/>
      <c r="CR123" s="1008"/>
      <c r="CS123" s="1008"/>
      <c r="CT123" s="1008"/>
      <c r="CU123" s="1008"/>
      <c r="CV123" s="1008"/>
      <c r="CW123" s="1008"/>
      <c r="CX123" s="1008"/>
      <c r="CY123" s="1008"/>
      <c r="CZ123" s="1008"/>
      <c r="DA123" s="1008"/>
      <c r="DB123" s="1008"/>
      <c r="DC123" s="1008"/>
      <c r="DD123" s="1008"/>
      <c r="DE123" s="1008"/>
      <c r="DF123" s="1009"/>
      <c r="DG123" s="958">
        <v>861025</v>
      </c>
      <c r="DH123" s="959"/>
      <c r="DI123" s="959"/>
      <c r="DJ123" s="959"/>
      <c r="DK123" s="960"/>
      <c r="DL123" s="961">
        <v>1248909</v>
      </c>
      <c r="DM123" s="959"/>
      <c r="DN123" s="959"/>
      <c r="DO123" s="959"/>
      <c r="DP123" s="960"/>
      <c r="DQ123" s="961">
        <v>1277045</v>
      </c>
      <c r="DR123" s="959"/>
      <c r="DS123" s="959"/>
      <c r="DT123" s="959"/>
      <c r="DU123" s="960"/>
      <c r="DV123" s="962">
        <v>2.2000000000000002</v>
      </c>
      <c r="DW123" s="963"/>
      <c r="DX123" s="963"/>
      <c r="DY123" s="963"/>
      <c r="DZ123" s="964"/>
    </row>
    <row r="124" spans="1:130" s="197" customFormat="1" ht="26.25" customHeight="1">
      <c r="A124" s="975"/>
      <c r="B124" s="946"/>
      <c r="C124" s="916" t="s">
        <v>441</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223</v>
      </c>
      <c r="AB124" s="959"/>
      <c r="AC124" s="959"/>
      <c r="AD124" s="959"/>
      <c r="AE124" s="960"/>
      <c r="AF124" s="961" t="s">
        <v>223</v>
      </c>
      <c r="AG124" s="959"/>
      <c r="AH124" s="959"/>
      <c r="AI124" s="959"/>
      <c r="AJ124" s="960"/>
      <c r="AK124" s="961" t="s">
        <v>223</v>
      </c>
      <c r="AL124" s="959"/>
      <c r="AM124" s="959"/>
      <c r="AN124" s="959"/>
      <c r="AO124" s="960"/>
      <c r="AP124" s="962" t="s">
        <v>223</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453</v>
      </c>
      <c r="CQ124" s="1008"/>
      <c r="CR124" s="1008"/>
      <c r="CS124" s="1008"/>
      <c r="CT124" s="1008"/>
      <c r="CU124" s="1008"/>
      <c r="CV124" s="1008"/>
      <c r="CW124" s="1008"/>
      <c r="CX124" s="1008"/>
      <c r="CY124" s="1008"/>
      <c r="CZ124" s="1008"/>
      <c r="DA124" s="1008"/>
      <c r="DB124" s="1008"/>
      <c r="DC124" s="1008"/>
      <c r="DD124" s="1008"/>
      <c r="DE124" s="1008"/>
      <c r="DF124" s="1009"/>
      <c r="DG124" s="997">
        <v>12349</v>
      </c>
      <c r="DH124" s="998"/>
      <c r="DI124" s="998"/>
      <c r="DJ124" s="998"/>
      <c r="DK124" s="999"/>
      <c r="DL124" s="1000" t="s">
        <v>223</v>
      </c>
      <c r="DM124" s="998"/>
      <c r="DN124" s="998"/>
      <c r="DO124" s="998"/>
      <c r="DP124" s="999"/>
      <c r="DQ124" s="1000" t="s">
        <v>223</v>
      </c>
      <c r="DR124" s="998"/>
      <c r="DS124" s="998"/>
      <c r="DT124" s="998"/>
      <c r="DU124" s="999"/>
      <c r="DV124" s="1001" t="s">
        <v>223</v>
      </c>
      <c r="DW124" s="1002"/>
      <c r="DX124" s="1002"/>
      <c r="DY124" s="1002"/>
      <c r="DZ124" s="1003"/>
    </row>
    <row r="125" spans="1:130" s="197" customFormat="1" ht="26.25" customHeight="1" thickBot="1">
      <c r="A125" s="975"/>
      <c r="B125" s="946"/>
      <c r="C125" s="916" t="s">
        <v>443</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223</v>
      </c>
      <c r="AB125" s="959"/>
      <c r="AC125" s="959"/>
      <c r="AD125" s="959"/>
      <c r="AE125" s="960"/>
      <c r="AF125" s="961" t="s">
        <v>223</v>
      </c>
      <c r="AG125" s="959"/>
      <c r="AH125" s="959"/>
      <c r="AI125" s="959"/>
      <c r="AJ125" s="960"/>
      <c r="AK125" s="961" t="s">
        <v>223</v>
      </c>
      <c r="AL125" s="959"/>
      <c r="AM125" s="959"/>
      <c r="AN125" s="959"/>
      <c r="AO125" s="960"/>
      <c r="AP125" s="962" t="s">
        <v>223</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454</v>
      </c>
      <c r="CL125" s="1014"/>
      <c r="CM125" s="1014"/>
      <c r="CN125" s="1014"/>
      <c r="CO125" s="1015"/>
      <c r="CP125" s="940" t="s">
        <v>455</v>
      </c>
      <c r="CQ125" s="887"/>
      <c r="CR125" s="887"/>
      <c r="CS125" s="887"/>
      <c r="CT125" s="887"/>
      <c r="CU125" s="887"/>
      <c r="CV125" s="887"/>
      <c r="CW125" s="887"/>
      <c r="CX125" s="887"/>
      <c r="CY125" s="887"/>
      <c r="CZ125" s="887"/>
      <c r="DA125" s="887"/>
      <c r="DB125" s="887"/>
      <c r="DC125" s="887"/>
      <c r="DD125" s="887"/>
      <c r="DE125" s="887"/>
      <c r="DF125" s="888"/>
      <c r="DG125" s="926" t="s">
        <v>223</v>
      </c>
      <c r="DH125" s="927"/>
      <c r="DI125" s="927"/>
      <c r="DJ125" s="927"/>
      <c r="DK125" s="927"/>
      <c r="DL125" s="927" t="s">
        <v>223</v>
      </c>
      <c r="DM125" s="927"/>
      <c r="DN125" s="927"/>
      <c r="DO125" s="927"/>
      <c r="DP125" s="927"/>
      <c r="DQ125" s="927" t="s">
        <v>223</v>
      </c>
      <c r="DR125" s="927"/>
      <c r="DS125" s="927"/>
      <c r="DT125" s="927"/>
      <c r="DU125" s="927"/>
      <c r="DV125" s="928" t="s">
        <v>223</v>
      </c>
      <c r="DW125" s="928"/>
      <c r="DX125" s="928"/>
      <c r="DY125" s="928"/>
      <c r="DZ125" s="929"/>
    </row>
    <row r="126" spans="1:130" s="197" customFormat="1" ht="26.25" customHeight="1">
      <c r="A126" s="975"/>
      <c r="B126" s="946"/>
      <c r="C126" s="916" t="s">
        <v>446</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148457</v>
      </c>
      <c r="AB126" s="959"/>
      <c r="AC126" s="959"/>
      <c r="AD126" s="959"/>
      <c r="AE126" s="960"/>
      <c r="AF126" s="961">
        <v>141246</v>
      </c>
      <c r="AG126" s="959"/>
      <c r="AH126" s="959"/>
      <c r="AI126" s="959"/>
      <c r="AJ126" s="960"/>
      <c r="AK126" s="961">
        <v>131650</v>
      </c>
      <c r="AL126" s="959"/>
      <c r="AM126" s="959"/>
      <c r="AN126" s="959"/>
      <c r="AO126" s="960"/>
      <c r="AP126" s="962">
        <v>0.2</v>
      </c>
      <c r="AQ126" s="963"/>
      <c r="AR126" s="963"/>
      <c r="AS126" s="963"/>
      <c r="AT126" s="964"/>
      <c r="AU126" s="233"/>
      <c r="AV126" s="233"/>
      <c r="AW126" s="233"/>
      <c r="AX126" s="1036" t="s">
        <v>456</v>
      </c>
      <c r="AY126" s="1037"/>
      <c r="AZ126" s="1037"/>
      <c r="BA126" s="1037"/>
      <c r="BB126" s="1037"/>
      <c r="BC126" s="1037"/>
      <c r="BD126" s="1037"/>
      <c r="BE126" s="1038"/>
      <c r="BF126" s="1052" t="s">
        <v>457</v>
      </c>
      <c r="BG126" s="1037"/>
      <c r="BH126" s="1037"/>
      <c r="BI126" s="1037"/>
      <c r="BJ126" s="1037"/>
      <c r="BK126" s="1037"/>
      <c r="BL126" s="1038"/>
      <c r="BM126" s="1052" t="s">
        <v>458</v>
      </c>
      <c r="BN126" s="1037"/>
      <c r="BO126" s="1037"/>
      <c r="BP126" s="1037"/>
      <c r="BQ126" s="1037"/>
      <c r="BR126" s="1037"/>
      <c r="BS126" s="1038"/>
      <c r="BT126" s="1052" t="s">
        <v>459</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460</v>
      </c>
      <c r="CQ126" s="950"/>
      <c r="CR126" s="950"/>
      <c r="CS126" s="950"/>
      <c r="CT126" s="950"/>
      <c r="CU126" s="950"/>
      <c r="CV126" s="950"/>
      <c r="CW126" s="950"/>
      <c r="CX126" s="950"/>
      <c r="CY126" s="950"/>
      <c r="CZ126" s="950"/>
      <c r="DA126" s="950"/>
      <c r="DB126" s="950"/>
      <c r="DC126" s="950"/>
      <c r="DD126" s="950"/>
      <c r="DE126" s="950"/>
      <c r="DF126" s="951"/>
      <c r="DG126" s="919">
        <v>1923677</v>
      </c>
      <c r="DH126" s="920"/>
      <c r="DI126" s="920"/>
      <c r="DJ126" s="920"/>
      <c r="DK126" s="920"/>
      <c r="DL126" s="920">
        <v>1865599</v>
      </c>
      <c r="DM126" s="920"/>
      <c r="DN126" s="920"/>
      <c r="DO126" s="920"/>
      <c r="DP126" s="920"/>
      <c r="DQ126" s="920">
        <v>2037407</v>
      </c>
      <c r="DR126" s="920"/>
      <c r="DS126" s="920"/>
      <c r="DT126" s="920"/>
      <c r="DU126" s="920"/>
      <c r="DV126" s="921">
        <v>3.6</v>
      </c>
      <c r="DW126" s="921"/>
      <c r="DX126" s="921"/>
      <c r="DY126" s="921"/>
      <c r="DZ126" s="922"/>
    </row>
    <row r="127" spans="1:130" s="197" customFormat="1" ht="26.25" customHeight="1" thickBot="1">
      <c r="A127" s="976"/>
      <c r="B127" s="948"/>
      <c r="C127" s="1004" t="s">
        <v>461</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468</v>
      </c>
      <c r="AB127" s="959"/>
      <c r="AC127" s="959"/>
      <c r="AD127" s="959"/>
      <c r="AE127" s="960"/>
      <c r="AF127" s="961">
        <v>290</v>
      </c>
      <c r="AG127" s="959"/>
      <c r="AH127" s="959"/>
      <c r="AI127" s="959"/>
      <c r="AJ127" s="960"/>
      <c r="AK127" s="961">
        <v>161</v>
      </c>
      <c r="AL127" s="959"/>
      <c r="AM127" s="959"/>
      <c r="AN127" s="959"/>
      <c r="AO127" s="960"/>
      <c r="AP127" s="962">
        <v>0</v>
      </c>
      <c r="AQ127" s="963"/>
      <c r="AR127" s="963"/>
      <c r="AS127" s="963"/>
      <c r="AT127" s="964"/>
      <c r="AU127" s="233"/>
      <c r="AV127" s="233"/>
      <c r="AW127" s="233"/>
      <c r="AX127" s="886" t="s">
        <v>462</v>
      </c>
      <c r="AY127" s="887"/>
      <c r="AZ127" s="887"/>
      <c r="BA127" s="887"/>
      <c r="BB127" s="887"/>
      <c r="BC127" s="887"/>
      <c r="BD127" s="887"/>
      <c r="BE127" s="888"/>
      <c r="BF127" s="1041" t="s">
        <v>223</v>
      </c>
      <c r="BG127" s="1042"/>
      <c r="BH127" s="1042"/>
      <c r="BI127" s="1042"/>
      <c r="BJ127" s="1042"/>
      <c r="BK127" s="1042"/>
      <c r="BL127" s="1051"/>
      <c r="BM127" s="1041">
        <v>11.25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463</v>
      </c>
      <c r="CQ127" s="1045"/>
      <c r="CR127" s="1045"/>
      <c r="CS127" s="1045"/>
      <c r="CT127" s="1045"/>
      <c r="CU127" s="1045"/>
      <c r="CV127" s="1045"/>
      <c r="CW127" s="1045"/>
      <c r="CX127" s="1045"/>
      <c r="CY127" s="1045"/>
      <c r="CZ127" s="1045"/>
      <c r="DA127" s="1045"/>
      <c r="DB127" s="1045"/>
      <c r="DC127" s="1045"/>
      <c r="DD127" s="1045"/>
      <c r="DE127" s="1045"/>
      <c r="DF127" s="1046"/>
      <c r="DG127" s="1047">
        <v>65089</v>
      </c>
      <c r="DH127" s="1048"/>
      <c r="DI127" s="1048"/>
      <c r="DJ127" s="1048"/>
      <c r="DK127" s="1048"/>
      <c r="DL127" s="1048">
        <v>218525</v>
      </c>
      <c r="DM127" s="1048"/>
      <c r="DN127" s="1048"/>
      <c r="DO127" s="1048"/>
      <c r="DP127" s="1048"/>
      <c r="DQ127" s="1048" t="s">
        <v>223</v>
      </c>
      <c r="DR127" s="1048"/>
      <c r="DS127" s="1048"/>
      <c r="DT127" s="1048"/>
      <c r="DU127" s="1048"/>
      <c r="DV127" s="1049" t="s">
        <v>223</v>
      </c>
      <c r="DW127" s="1049"/>
      <c r="DX127" s="1049"/>
      <c r="DY127" s="1049"/>
      <c r="DZ127" s="1050"/>
    </row>
    <row r="128" spans="1:130" s="197" customFormat="1" ht="26.25" customHeight="1">
      <c r="A128" s="1071" t="s">
        <v>464</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465</v>
      </c>
      <c r="X128" s="1073"/>
      <c r="Y128" s="1073"/>
      <c r="Z128" s="1074"/>
      <c r="AA128" s="1089">
        <v>2378315</v>
      </c>
      <c r="AB128" s="1090"/>
      <c r="AC128" s="1090"/>
      <c r="AD128" s="1090"/>
      <c r="AE128" s="1091"/>
      <c r="AF128" s="1092">
        <v>2063246</v>
      </c>
      <c r="AG128" s="1090"/>
      <c r="AH128" s="1090"/>
      <c r="AI128" s="1090"/>
      <c r="AJ128" s="1091"/>
      <c r="AK128" s="1092">
        <v>2036505</v>
      </c>
      <c r="AL128" s="1090"/>
      <c r="AM128" s="1090"/>
      <c r="AN128" s="1090"/>
      <c r="AO128" s="1091"/>
      <c r="AP128" s="1093"/>
      <c r="AQ128" s="1094"/>
      <c r="AR128" s="1094"/>
      <c r="AS128" s="1094"/>
      <c r="AT128" s="1095"/>
      <c r="AU128" s="235"/>
      <c r="AV128" s="235"/>
      <c r="AW128" s="235"/>
      <c r="AX128" s="1054" t="s">
        <v>466</v>
      </c>
      <c r="AY128" s="950"/>
      <c r="AZ128" s="950"/>
      <c r="BA128" s="950"/>
      <c r="BB128" s="950"/>
      <c r="BC128" s="950"/>
      <c r="BD128" s="950"/>
      <c r="BE128" s="951"/>
      <c r="BF128" s="1066" t="s">
        <v>223</v>
      </c>
      <c r="BG128" s="1067"/>
      <c r="BH128" s="1067"/>
      <c r="BI128" s="1067"/>
      <c r="BJ128" s="1067"/>
      <c r="BK128" s="1067"/>
      <c r="BL128" s="1068"/>
      <c r="BM128" s="1066">
        <v>16.25</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467</v>
      </c>
      <c r="X129" s="1061"/>
      <c r="Y129" s="1061"/>
      <c r="Z129" s="1062"/>
      <c r="AA129" s="958">
        <v>66228474</v>
      </c>
      <c r="AB129" s="959"/>
      <c r="AC129" s="959"/>
      <c r="AD129" s="959"/>
      <c r="AE129" s="960"/>
      <c r="AF129" s="961">
        <v>66487128</v>
      </c>
      <c r="AG129" s="959"/>
      <c r="AH129" s="959"/>
      <c r="AI129" s="959"/>
      <c r="AJ129" s="960"/>
      <c r="AK129" s="961">
        <v>67006267</v>
      </c>
      <c r="AL129" s="959"/>
      <c r="AM129" s="959"/>
      <c r="AN129" s="959"/>
      <c r="AO129" s="960"/>
      <c r="AP129" s="1063"/>
      <c r="AQ129" s="1064"/>
      <c r="AR129" s="1064"/>
      <c r="AS129" s="1064"/>
      <c r="AT129" s="1065"/>
      <c r="AU129" s="235"/>
      <c r="AV129" s="235"/>
      <c r="AW129" s="235"/>
      <c r="AX129" s="1054" t="s">
        <v>468</v>
      </c>
      <c r="AY129" s="950"/>
      <c r="AZ129" s="950"/>
      <c r="BA129" s="950"/>
      <c r="BB129" s="950"/>
      <c r="BC129" s="950"/>
      <c r="BD129" s="950"/>
      <c r="BE129" s="951"/>
      <c r="BF129" s="1055">
        <v>8.9</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469</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470</v>
      </c>
      <c r="X130" s="1061"/>
      <c r="Y130" s="1061"/>
      <c r="Z130" s="1062"/>
      <c r="AA130" s="958">
        <v>9361176</v>
      </c>
      <c r="AB130" s="959"/>
      <c r="AC130" s="959"/>
      <c r="AD130" s="959"/>
      <c r="AE130" s="960"/>
      <c r="AF130" s="961">
        <v>9464905</v>
      </c>
      <c r="AG130" s="959"/>
      <c r="AH130" s="959"/>
      <c r="AI130" s="959"/>
      <c r="AJ130" s="960"/>
      <c r="AK130" s="961">
        <v>9654861</v>
      </c>
      <c r="AL130" s="959"/>
      <c r="AM130" s="959"/>
      <c r="AN130" s="959"/>
      <c r="AO130" s="960"/>
      <c r="AP130" s="1063"/>
      <c r="AQ130" s="1064"/>
      <c r="AR130" s="1064"/>
      <c r="AS130" s="1064"/>
      <c r="AT130" s="1065"/>
      <c r="AU130" s="235"/>
      <c r="AV130" s="235"/>
      <c r="AW130" s="235"/>
      <c r="AX130" s="1113" t="s">
        <v>471</v>
      </c>
      <c r="AY130" s="1045"/>
      <c r="AZ130" s="1045"/>
      <c r="BA130" s="1045"/>
      <c r="BB130" s="1045"/>
      <c r="BC130" s="1045"/>
      <c r="BD130" s="1045"/>
      <c r="BE130" s="1046"/>
      <c r="BF130" s="1075">
        <v>51.8</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472</v>
      </c>
      <c r="X131" s="1084"/>
      <c r="Y131" s="1084"/>
      <c r="Z131" s="1085"/>
      <c r="AA131" s="997">
        <v>56867298</v>
      </c>
      <c r="AB131" s="998"/>
      <c r="AC131" s="998"/>
      <c r="AD131" s="998"/>
      <c r="AE131" s="999"/>
      <c r="AF131" s="1000">
        <v>57022223</v>
      </c>
      <c r="AG131" s="998"/>
      <c r="AH131" s="998"/>
      <c r="AI131" s="998"/>
      <c r="AJ131" s="999"/>
      <c r="AK131" s="1000">
        <v>57351406</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473</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474</v>
      </c>
      <c r="W132" s="1101"/>
      <c r="X132" s="1101"/>
      <c r="Y132" s="1101"/>
      <c r="Z132" s="1102"/>
      <c r="AA132" s="1103">
        <v>9.8192507160000009</v>
      </c>
      <c r="AB132" s="1104"/>
      <c r="AC132" s="1104"/>
      <c r="AD132" s="1104"/>
      <c r="AE132" s="1105"/>
      <c r="AF132" s="1106">
        <v>8.7975945800000002</v>
      </c>
      <c r="AG132" s="1104"/>
      <c r="AH132" s="1104"/>
      <c r="AI132" s="1104"/>
      <c r="AJ132" s="1105"/>
      <c r="AK132" s="1106">
        <v>8.1935986019999998</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475</v>
      </c>
      <c r="W133" s="1108"/>
      <c r="X133" s="1108"/>
      <c r="Y133" s="1108"/>
      <c r="Z133" s="1109"/>
      <c r="AA133" s="1110">
        <v>10.9</v>
      </c>
      <c r="AB133" s="1111"/>
      <c r="AC133" s="1111"/>
      <c r="AD133" s="1111"/>
      <c r="AE133" s="1112"/>
      <c r="AF133" s="1110">
        <v>9.8000000000000007</v>
      </c>
      <c r="AG133" s="1111"/>
      <c r="AH133" s="1111"/>
      <c r="AI133" s="1111"/>
      <c r="AJ133" s="1112"/>
      <c r="AK133" s="1110">
        <v>8.9</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49" zoomScale="70" zoomScaleNormal="85" zoomScaleSheetLayoutView="70" workbookViewId="0">
      <selection activeCell="E51" sqref="E51"/>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M47" zoomScale="85" zoomScaleNormal="8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476</v>
      </c>
      <c r="B5" s="246"/>
      <c r="C5" s="246"/>
      <c r="D5" s="246"/>
      <c r="E5" s="246"/>
      <c r="F5" s="246"/>
      <c r="G5" s="246"/>
      <c r="H5" s="246"/>
      <c r="I5" s="246"/>
      <c r="J5" s="246"/>
      <c r="K5" s="246"/>
      <c r="L5" s="246"/>
      <c r="M5" s="246"/>
      <c r="N5" s="246"/>
      <c r="O5" s="247"/>
    </row>
    <row r="6" spans="1:16">
      <c r="A6" s="248"/>
      <c r="B6" s="244"/>
      <c r="C6" s="244"/>
      <c r="D6" s="244"/>
      <c r="E6" s="244"/>
      <c r="F6" s="244"/>
      <c r="G6" s="249" t="s">
        <v>477</v>
      </c>
      <c r="H6" s="249"/>
      <c r="I6" s="249"/>
      <c r="J6" s="249"/>
      <c r="K6" s="244"/>
      <c r="L6" s="244"/>
      <c r="M6" s="244"/>
      <c r="N6" s="244"/>
    </row>
    <row r="7" spans="1:16">
      <c r="A7" s="248"/>
      <c r="B7" s="244"/>
      <c r="C7" s="244"/>
      <c r="D7" s="244"/>
      <c r="E7" s="244"/>
      <c r="F7" s="244"/>
      <c r="G7" s="251"/>
      <c r="H7" s="252"/>
      <c r="I7" s="252"/>
      <c r="J7" s="253"/>
      <c r="K7" s="1117" t="s">
        <v>478</v>
      </c>
      <c r="L7" s="254"/>
      <c r="M7" s="255" t="s">
        <v>479</v>
      </c>
      <c r="N7" s="256"/>
    </row>
    <row r="8" spans="1:16">
      <c r="A8" s="248"/>
      <c r="B8" s="244"/>
      <c r="C8" s="244"/>
      <c r="D8" s="244"/>
      <c r="E8" s="244"/>
      <c r="F8" s="244"/>
      <c r="G8" s="257"/>
      <c r="H8" s="258"/>
      <c r="I8" s="258"/>
      <c r="J8" s="259"/>
      <c r="K8" s="1118"/>
      <c r="L8" s="260" t="s">
        <v>480</v>
      </c>
      <c r="M8" s="261" t="s">
        <v>481</v>
      </c>
      <c r="N8" s="262" t="s">
        <v>482</v>
      </c>
    </row>
    <row r="9" spans="1:16">
      <c r="A9" s="248"/>
      <c r="B9" s="244"/>
      <c r="C9" s="244"/>
      <c r="D9" s="244"/>
      <c r="E9" s="244"/>
      <c r="F9" s="244"/>
      <c r="G9" s="1119" t="s">
        <v>483</v>
      </c>
      <c r="H9" s="1120"/>
      <c r="I9" s="1120"/>
      <c r="J9" s="1121"/>
      <c r="K9" s="263">
        <v>19262103</v>
      </c>
      <c r="L9" s="264">
        <v>67432</v>
      </c>
      <c r="M9" s="265">
        <v>57294</v>
      </c>
      <c r="N9" s="266">
        <v>17.7</v>
      </c>
    </row>
    <row r="10" spans="1:16">
      <c r="A10" s="248"/>
      <c r="B10" s="244"/>
      <c r="C10" s="244"/>
      <c r="D10" s="244"/>
      <c r="E10" s="244"/>
      <c r="F10" s="244"/>
      <c r="G10" s="1119" t="s">
        <v>484</v>
      </c>
      <c r="H10" s="1120"/>
      <c r="I10" s="1120"/>
      <c r="J10" s="1121"/>
      <c r="K10" s="267">
        <v>2164707</v>
      </c>
      <c r="L10" s="268">
        <v>7578</v>
      </c>
      <c r="M10" s="269">
        <v>3408</v>
      </c>
      <c r="N10" s="270">
        <v>122.4</v>
      </c>
    </row>
    <row r="11" spans="1:16" ht="13.5" customHeight="1">
      <c r="A11" s="248"/>
      <c r="B11" s="244"/>
      <c r="C11" s="244"/>
      <c r="D11" s="244"/>
      <c r="E11" s="244"/>
      <c r="F11" s="244"/>
      <c r="G11" s="1119" t="s">
        <v>485</v>
      </c>
      <c r="H11" s="1120"/>
      <c r="I11" s="1120"/>
      <c r="J11" s="1121"/>
      <c r="K11" s="267">
        <v>4779</v>
      </c>
      <c r="L11" s="268">
        <v>17</v>
      </c>
      <c r="M11" s="269">
        <v>2192</v>
      </c>
      <c r="N11" s="270">
        <v>-99.2</v>
      </c>
    </row>
    <row r="12" spans="1:16" ht="13.5" customHeight="1">
      <c r="A12" s="248"/>
      <c r="B12" s="244"/>
      <c r="C12" s="244"/>
      <c r="D12" s="244"/>
      <c r="E12" s="244"/>
      <c r="F12" s="244"/>
      <c r="G12" s="1119" t="s">
        <v>486</v>
      </c>
      <c r="H12" s="1120"/>
      <c r="I12" s="1120"/>
      <c r="J12" s="1121"/>
      <c r="K12" s="267">
        <v>78454</v>
      </c>
      <c r="L12" s="268">
        <v>275</v>
      </c>
      <c r="M12" s="269">
        <v>715</v>
      </c>
      <c r="N12" s="270">
        <v>-61.5</v>
      </c>
    </row>
    <row r="13" spans="1:16" ht="13.5" customHeight="1">
      <c r="A13" s="248"/>
      <c r="B13" s="244"/>
      <c r="C13" s="244"/>
      <c r="D13" s="244"/>
      <c r="E13" s="244"/>
      <c r="F13" s="244"/>
      <c r="G13" s="1119" t="s">
        <v>487</v>
      </c>
      <c r="H13" s="1120"/>
      <c r="I13" s="1120"/>
      <c r="J13" s="1121"/>
      <c r="K13" s="267" t="s">
        <v>488</v>
      </c>
      <c r="L13" s="268" t="s">
        <v>488</v>
      </c>
      <c r="M13" s="269" t="s">
        <v>488</v>
      </c>
      <c r="N13" s="270" t="s">
        <v>488</v>
      </c>
    </row>
    <row r="14" spans="1:16" ht="13.5" customHeight="1">
      <c r="A14" s="248"/>
      <c r="B14" s="244"/>
      <c r="C14" s="244"/>
      <c r="D14" s="244"/>
      <c r="E14" s="244"/>
      <c r="F14" s="244"/>
      <c r="G14" s="1119" t="s">
        <v>489</v>
      </c>
      <c r="H14" s="1120"/>
      <c r="I14" s="1120"/>
      <c r="J14" s="1121"/>
      <c r="K14" s="267">
        <v>850454</v>
      </c>
      <c r="L14" s="268">
        <v>2977</v>
      </c>
      <c r="M14" s="269">
        <v>2255</v>
      </c>
      <c r="N14" s="270">
        <v>32</v>
      </c>
    </row>
    <row r="15" spans="1:16" ht="13.5" customHeight="1">
      <c r="A15" s="248"/>
      <c r="B15" s="244"/>
      <c r="C15" s="244"/>
      <c r="D15" s="244"/>
      <c r="E15" s="244"/>
      <c r="F15" s="244"/>
      <c r="G15" s="1119" t="s">
        <v>490</v>
      </c>
      <c r="H15" s="1120"/>
      <c r="I15" s="1120"/>
      <c r="J15" s="1121"/>
      <c r="K15" s="267">
        <v>898403</v>
      </c>
      <c r="L15" s="268">
        <v>3145</v>
      </c>
      <c r="M15" s="269">
        <v>1285</v>
      </c>
      <c r="N15" s="270">
        <v>144.69999999999999</v>
      </c>
    </row>
    <row r="16" spans="1:16">
      <c r="A16" s="248"/>
      <c r="B16" s="244"/>
      <c r="C16" s="244"/>
      <c r="D16" s="244"/>
      <c r="E16" s="244"/>
      <c r="F16" s="244"/>
      <c r="G16" s="1122" t="s">
        <v>491</v>
      </c>
      <c r="H16" s="1123"/>
      <c r="I16" s="1123"/>
      <c r="J16" s="1124"/>
      <c r="K16" s="268">
        <v>-1863944</v>
      </c>
      <c r="L16" s="268">
        <v>-6525</v>
      </c>
      <c r="M16" s="269">
        <v>-6247</v>
      </c>
      <c r="N16" s="270">
        <v>4.5</v>
      </c>
    </row>
    <row r="17" spans="1:16">
      <c r="A17" s="248"/>
      <c r="B17" s="244"/>
      <c r="C17" s="244"/>
      <c r="D17" s="244"/>
      <c r="E17" s="244"/>
      <c r="F17" s="244"/>
      <c r="G17" s="1122" t="s">
        <v>172</v>
      </c>
      <c r="H17" s="1123"/>
      <c r="I17" s="1123"/>
      <c r="J17" s="1124"/>
      <c r="K17" s="268">
        <v>21394956</v>
      </c>
      <c r="L17" s="268">
        <v>74898</v>
      </c>
      <c r="M17" s="269">
        <v>60903</v>
      </c>
      <c r="N17" s="270">
        <v>23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492</v>
      </c>
      <c r="H19" s="244"/>
      <c r="I19" s="244"/>
      <c r="J19" s="244"/>
      <c r="K19" s="244"/>
      <c r="L19" s="244"/>
      <c r="M19" s="244"/>
      <c r="N19" s="244"/>
    </row>
    <row r="20" spans="1:16">
      <c r="A20" s="248"/>
      <c r="B20" s="244"/>
      <c r="C20" s="244"/>
      <c r="D20" s="244"/>
      <c r="E20" s="244"/>
      <c r="F20" s="244"/>
      <c r="G20" s="272"/>
      <c r="H20" s="273"/>
      <c r="I20" s="273"/>
      <c r="J20" s="274"/>
      <c r="K20" s="275" t="s">
        <v>493</v>
      </c>
      <c r="L20" s="276" t="s">
        <v>494</v>
      </c>
      <c r="M20" s="277" t="s">
        <v>495</v>
      </c>
      <c r="N20" s="278"/>
    </row>
    <row r="21" spans="1:16" s="284" customFormat="1">
      <c r="A21" s="279"/>
      <c r="B21" s="249"/>
      <c r="C21" s="249"/>
      <c r="D21" s="249"/>
      <c r="E21" s="249"/>
      <c r="F21" s="249"/>
      <c r="G21" s="1114" t="s">
        <v>496</v>
      </c>
      <c r="H21" s="1115"/>
      <c r="I21" s="1115"/>
      <c r="J21" s="1116"/>
      <c r="K21" s="280">
        <v>8.01</v>
      </c>
      <c r="L21" s="281">
        <v>6.11</v>
      </c>
      <c r="M21" s="282">
        <v>1.9</v>
      </c>
      <c r="N21" s="249"/>
      <c r="O21" s="283"/>
      <c r="P21" s="279"/>
    </row>
    <row r="22" spans="1:16" s="284" customFormat="1">
      <c r="A22" s="279"/>
      <c r="B22" s="249"/>
      <c r="C22" s="249"/>
      <c r="D22" s="249"/>
      <c r="E22" s="249"/>
      <c r="F22" s="249"/>
      <c r="G22" s="1114" t="s">
        <v>497</v>
      </c>
      <c r="H22" s="1115"/>
      <c r="I22" s="1115"/>
      <c r="J22" s="1116"/>
      <c r="K22" s="285">
        <v>99.1</v>
      </c>
      <c r="L22" s="286">
        <v>100</v>
      </c>
      <c r="M22" s="287">
        <v>-0.9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498</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500</v>
      </c>
      <c r="H29" s="249"/>
      <c r="I29" s="249"/>
      <c r="J29" s="249"/>
      <c r="K29" s="244"/>
      <c r="L29" s="244"/>
      <c r="M29" s="244"/>
      <c r="N29" s="244"/>
      <c r="O29" s="293"/>
    </row>
    <row r="30" spans="1:16">
      <c r="A30" s="248"/>
      <c r="B30" s="244"/>
      <c r="C30" s="244"/>
      <c r="D30" s="244"/>
      <c r="E30" s="244"/>
      <c r="F30" s="244"/>
      <c r="G30" s="251"/>
      <c r="H30" s="252"/>
      <c r="I30" s="252"/>
      <c r="J30" s="253"/>
      <c r="K30" s="1117" t="s">
        <v>478</v>
      </c>
      <c r="L30" s="254"/>
      <c r="M30" s="255" t="s">
        <v>479</v>
      </c>
      <c r="N30" s="256"/>
    </row>
    <row r="31" spans="1:16">
      <c r="A31" s="248"/>
      <c r="B31" s="244"/>
      <c r="C31" s="244"/>
      <c r="D31" s="244"/>
      <c r="E31" s="244"/>
      <c r="F31" s="244"/>
      <c r="G31" s="257"/>
      <c r="H31" s="258"/>
      <c r="I31" s="258"/>
      <c r="J31" s="259"/>
      <c r="K31" s="1118"/>
      <c r="L31" s="260" t="s">
        <v>480</v>
      </c>
      <c r="M31" s="261" t="s">
        <v>481</v>
      </c>
      <c r="N31" s="262" t="s">
        <v>482</v>
      </c>
    </row>
    <row r="32" spans="1:16" ht="27" customHeight="1">
      <c r="A32" s="248"/>
      <c r="B32" s="244"/>
      <c r="C32" s="244"/>
      <c r="D32" s="244"/>
      <c r="E32" s="244"/>
      <c r="F32" s="244"/>
      <c r="G32" s="1130" t="s">
        <v>501</v>
      </c>
      <c r="H32" s="1131"/>
      <c r="I32" s="1131"/>
      <c r="J32" s="1132"/>
      <c r="K32" s="294">
        <v>11070072</v>
      </c>
      <c r="L32" s="294">
        <v>38753</v>
      </c>
      <c r="M32" s="295">
        <v>32245</v>
      </c>
      <c r="N32" s="296">
        <v>20.2</v>
      </c>
    </row>
    <row r="33" spans="1:16" ht="13.5" customHeight="1">
      <c r="A33" s="248"/>
      <c r="B33" s="244"/>
      <c r="C33" s="244"/>
      <c r="D33" s="244"/>
      <c r="E33" s="244"/>
      <c r="F33" s="244"/>
      <c r="G33" s="1130" t="s">
        <v>502</v>
      </c>
      <c r="H33" s="1131"/>
      <c r="I33" s="1131"/>
      <c r="J33" s="1132"/>
      <c r="K33" s="294" t="s">
        <v>488</v>
      </c>
      <c r="L33" s="294" t="s">
        <v>488</v>
      </c>
      <c r="M33" s="295">
        <v>4</v>
      </c>
      <c r="N33" s="296" t="s">
        <v>488</v>
      </c>
    </row>
    <row r="34" spans="1:16" ht="27" customHeight="1">
      <c r="A34" s="248"/>
      <c r="B34" s="244"/>
      <c r="C34" s="244"/>
      <c r="D34" s="244"/>
      <c r="E34" s="244"/>
      <c r="F34" s="244"/>
      <c r="G34" s="1130" t="s">
        <v>503</v>
      </c>
      <c r="H34" s="1131"/>
      <c r="I34" s="1131"/>
      <c r="J34" s="1132"/>
      <c r="K34" s="294" t="s">
        <v>488</v>
      </c>
      <c r="L34" s="294" t="s">
        <v>488</v>
      </c>
      <c r="M34" s="295">
        <v>33</v>
      </c>
      <c r="N34" s="296" t="s">
        <v>488</v>
      </c>
    </row>
    <row r="35" spans="1:16" ht="27" customHeight="1">
      <c r="A35" s="248"/>
      <c r="B35" s="244"/>
      <c r="C35" s="244"/>
      <c r="D35" s="244"/>
      <c r="E35" s="244"/>
      <c r="F35" s="244"/>
      <c r="G35" s="1130" t="s">
        <v>504</v>
      </c>
      <c r="H35" s="1131"/>
      <c r="I35" s="1131"/>
      <c r="J35" s="1132"/>
      <c r="K35" s="294">
        <v>4760401</v>
      </c>
      <c r="L35" s="294">
        <v>16665</v>
      </c>
      <c r="M35" s="295">
        <v>8277</v>
      </c>
      <c r="N35" s="296">
        <v>101.3</v>
      </c>
    </row>
    <row r="36" spans="1:16" ht="27" customHeight="1">
      <c r="A36" s="248"/>
      <c r="B36" s="244"/>
      <c r="C36" s="244"/>
      <c r="D36" s="244"/>
      <c r="E36" s="244"/>
      <c r="F36" s="244"/>
      <c r="G36" s="1130" t="s">
        <v>505</v>
      </c>
      <c r="H36" s="1131"/>
      <c r="I36" s="1131"/>
      <c r="J36" s="1132"/>
      <c r="K36" s="294" t="s">
        <v>488</v>
      </c>
      <c r="L36" s="294" t="s">
        <v>488</v>
      </c>
      <c r="M36" s="295">
        <v>932</v>
      </c>
      <c r="N36" s="296" t="s">
        <v>488</v>
      </c>
    </row>
    <row r="37" spans="1:16" ht="13.5" customHeight="1">
      <c r="A37" s="248"/>
      <c r="B37" s="244"/>
      <c r="C37" s="244"/>
      <c r="D37" s="244"/>
      <c r="E37" s="244"/>
      <c r="F37" s="244"/>
      <c r="G37" s="1130" t="s">
        <v>506</v>
      </c>
      <c r="H37" s="1131"/>
      <c r="I37" s="1131"/>
      <c r="J37" s="1132"/>
      <c r="K37" s="294">
        <v>560037</v>
      </c>
      <c r="L37" s="294">
        <v>1961</v>
      </c>
      <c r="M37" s="295">
        <v>1529</v>
      </c>
      <c r="N37" s="296">
        <v>28.3</v>
      </c>
    </row>
    <row r="38" spans="1:16" ht="27" customHeight="1">
      <c r="A38" s="248"/>
      <c r="B38" s="244"/>
      <c r="C38" s="244"/>
      <c r="D38" s="244"/>
      <c r="E38" s="244"/>
      <c r="F38" s="244"/>
      <c r="G38" s="1133" t="s">
        <v>507</v>
      </c>
      <c r="H38" s="1134"/>
      <c r="I38" s="1134"/>
      <c r="J38" s="1135"/>
      <c r="K38" s="297" t="s">
        <v>488</v>
      </c>
      <c r="L38" s="297" t="s">
        <v>488</v>
      </c>
      <c r="M38" s="298">
        <v>3</v>
      </c>
      <c r="N38" s="299" t="s">
        <v>488</v>
      </c>
      <c r="O38" s="293"/>
    </row>
    <row r="39" spans="1:16">
      <c r="A39" s="248"/>
      <c r="B39" s="244"/>
      <c r="C39" s="244"/>
      <c r="D39" s="244"/>
      <c r="E39" s="244"/>
      <c r="F39" s="244"/>
      <c r="G39" s="1133" t="s">
        <v>508</v>
      </c>
      <c r="H39" s="1134"/>
      <c r="I39" s="1134"/>
      <c r="J39" s="1135"/>
      <c r="K39" s="300">
        <v>-2036505</v>
      </c>
      <c r="L39" s="300">
        <v>-7129</v>
      </c>
      <c r="M39" s="301">
        <v>-7647</v>
      </c>
      <c r="N39" s="302">
        <v>-6.8</v>
      </c>
      <c r="O39" s="293"/>
    </row>
    <row r="40" spans="1:16" ht="27" customHeight="1">
      <c r="A40" s="248"/>
      <c r="B40" s="244"/>
      <c r="C40" s="244"/>
      <c r="D40" s="244"/>
      <c r="E40" s="244"/>
      <c r="F40" s="244"/>
      <c r="G40" s="1130" t="s">
        <v>509</v>
      </c>
      <c r="H40" s="1131"/>
      <c r="I40" s="1131"/>
      <c r="J40" s="1132"/>
      <c r="K40" s="300">
        <v>-9654861</v>
      </c>
      <c r="L40" s="300">
        <v>-33799</v>
      </c>
      <c r="M40" s="301">
        <v>-26081</v>
      </c>
      <c r="N40" s="302">
        <v>29.6</v>
      </c>
      <c r="O40" s="293"/>
    </row>
    <row r="41" spans="1:16">
      <c r="A41" s="248"/>
      <c r="B41" s="244"/>
      <c r="C41" s="244"/>
      <c r="D41" s="244"/>
      <c r="E41" s="244"/>
      <c r="F41" s="244"/>
      <c r="G41" s="1136" t="s">
        <v>283</v>
      </c>
      <c r="H41" s="1137"/>
      <c r="I41" s="1137"/>
      <c r="J41" s="1138"/>
      <c r="K41" s="294">
        <v>4699144</v>
      </c>
      <c r="L41" s="300">
        <v>16450</v>
      </c>
      <c r="M41" s="301">
        <v>9295</v>
      </c>
      <c r="N41" s="302">
        <v>77</v>
      </c>
      <c r="O41" s="293"/>
    </row>
    <row r="42" spans="1:16">
      <c r="A42" s="248"/>
      <c r="B42" s="244"/>
      <c r="C42" s="244"/>
      <c r="D42" s="244"/>
      <c r="E42" s="244"/>
      <c r="F42" s="244"/>
      <c r="G42" s="303" t="s">
        <v>510</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511</v>
      </c>
      <c r="B47" s="244"/>
      <c r="C47" s="244"/>
      <c r="D47" s="244"/>
      <c r="E47" s="244"/>
      <c r="F47" s="244"/>
      <c r="G47" s="244"/>
      <c r="H47" s="244"/>
      <c r="I47" s="244"/>
      <c r="J47" s="244"/>
      <c r="K47" s="244"/>
      <c r="L47" s="244"/>
      <c r="M47" s="244"/>
      <c r="N47" s="244"/>
    </row>
    <row r="48" spans="1:16">
      <c r="A48" s="248"/>
      <c r="B48" s="244"/>
      <c r="C48" s="244"/>
      <c r="D48" s="244"/>
      <c r="E48" s="244"/>
      <c r="F48" s="244"/>
      <c r="G48" s="308" t="s">
        <v>512</v>
      </c>
      <c r="H48" s="308"/>
      <c r="I48" s="308"/>
      <c r="J48" s="308"/>
      <c r="K48" s="308"/>
      <c r="L48" s="308"/>
      <c r="M48" s="309"/>
      <c r="N48" s="308"/>
    </row>
    <row r="49" spans="1:14" ht="13.5" customHeight="1">
      <c r="A49" s="248"/>
      <c r="B49" s="244"/>
      <c r="C49" s="244"/>
      <c r="D49" s="244"/>
      <c r="E49" s="244"/>
      <c r="F49" s="244"/>
      <c r="G49" s="310"/>
      <c r="H49" s="311"/>
      <c r="I49" s="1125" t="s">
        <v>478</v>
      </c>
      <c r="J49" s="1127" t="s">
        <v>513</v>
      </c>
      <c r="K49" s="1128"/>
      <c r="L49" s="1128"/>
      <c r="M49" s="1128"/>
      <c r="N49" s="1129"/>
    </row>
    <row r="50" spans="1:14">
      <c r="A50" s="248"/>
      <c r="B50" s="244"/>
      <c r="C50" s="244"/>
      <c r="D50" s="244"/>
      <c r="E50" s="244"/>
      <c r="F50" s="244"/>
      <c r="G50" s="312"/>
      <c r="H50" s="313"/>
      <c r="I50" s="1126"/>
      <c r="J50" s="314" t="s">
        <v>514</v>
      </c>
      <c r="K50" s="315" t="s">
        <v>515</v>
      </c>
      <c r="L50" s="316" t="s">
        <v>516</v>
      </c>
      <c r="M50" s="317" t="s">
        <v>517</v>
      </c>
      <c r="N50" s="318" t="s">
        <v>518</v>
      </c>
    </row>
    <row r="51" spans="1:14">
      <c r="A51" s="248"/>
      <c r="B51" s="244"/>
      <c r="C51" s="244"/>
      <c r="D51" s="244"/>
      <c r="E51" s="244"/>
      <c r="F51" s="244"/>
      <c r="G51" s="310" t="s">
        <v>519</v>
      </c>
      <c r="H51" s="311"/>
      <c r="I51" s="319">
        <v>11849455</v>
      </c>
      <c r="J51" s="320">
        <v>42055</v>
      </c>
      <c r="K51" s="321">
        <v>29.1</v>
      </c>
      <c r="L51" s="322">
        <v>51540</v>
      </c>
      <c r="M51" s="323">
        <v>21.4</v>
      </c>
      <c r="N51" s="324">
        <v>7.7</v>
      </c>
    </row>
    <row r="52" spans="1:14">
      <c r="A52" s="248"/>
      <c r="B52" s="244"/>
      <c r="C52" s="244"/>
      <c r="D52" s="244"/>
      <c r="E52" s="244"/>
      <c r="F52" s="244"/>
      <c r="G52" s="325"/>
      <c r="H52" s="326" t="s">
        <v>520</v>
      </c>
      <c r="I52" s="327">
        <v>9549988</v>
      </c>
      <c r="J52" s="328">
        <v>33894</v>
      </c>
      <c r="K52" s="329">
        <v>30.4</v>
      </c>
      <c r="L52" s="330">
        <v>32621</v>
      </c>
      <c r="M52" s="331">
        <v>21.3</v>
      </c>
      <c r="N52" s="332">
        <v>9.1</v>
      </c>
    </row>
    <row r="53" spans="1:14">
      <c r="A53" s="248"/>
      <c r="B53" s="244"/>
      <c r="C53" s="244"/>
      <c r="D53" s="244"/>
      <c r="E53" s="244"/>
      <c r="F53" s="244"/>
      <c r="G53" s="310" t="s">
        <v>521</v>
      </c>
      <c r="H53" s="311"/>
      <c r="I53" s="319">
        <v>10502215</v>
      </c>
      <c r="J53" s="320">
        <v>37389</v>
      </c>
      <c r="K53" s="321">
        <v>-11.1</v>
      </c>
      <c r="L53" s="322">
        <v>50804</v>
      </c>
      <c r="M53" s="323">
        <v>-1.4</v>
      </c>
      <c r="N53" s="324">
        <v>-9.6999999999999993</v>
      </c>
    </row>
    <row r="54" spans="1:14">
      <c r="A54" s="248"/>
      <c r="B54" s="244"/>
      <c r="C54" s="244"/>
      <c r="D54" s="244"/>
      <c r="E54" s="244"/>
      <c r="F54" s="244"/>
      <c r="G54" s="325"/>
      <c r="H54" s="326" t="s">
        <v>520</v>
      </c>
      <c r="I54" s="327">
        <v>7679682</v>
      </c>
      <c r="J54" s="328">
        <v>27341</v>
      </c>
      <c r="K54" s="329">
        <v>-19.3</v>
      </c>
      <c r="L54" s="330">
        <v>30480</v>
      </c>
      <c r="M54" s="331">
        <v>-6.6</v>
      </c>
      <c r="N54" s="332">
        <v>-12.7</v>
      </c>
    </row>
    <row r="55" spans="1:14">
      <c r="A55" s="248"/>
      <c r="B55" s="244"/>
      <c r="C55" s="244"/>
      <c r="D55" s="244"/>
      <c r="E55" s="244"/>
      <c r="F55" s="244"/>
      <c r="G55" s="310" t="s">
        <v>522</v>
      </c>
      <c r="H55" s="311"/>
      <c r="I55" s="319">
        <v>11465226</v>
      </c>
      <c r="J55" s="320">
        <v>40975</v>
      </c>
      <c r="K55" s="321">
        <v>9.6</v>
      </c>
      <c r="L55" s="322">
        <v>38606</v>
      </c>
      <c r="M55" s="323">
        <v>-24</v>
      </c>
      <c r="N55" s="324">
        <v>33.6</v>
      </c>
    </row>
    <row r="56" spans="1:14">
      <c r="A56" s="248"/>
      <c r="B56" s="244"/>
      <c r="C56" s="244"/>
      <c r="D56" s="244"/>
      <c r="E56" s="244"/>
      <c r="F56" s="244"/>
      <c r="G56" s="325"/>
      <c r="H56" s="326" t="s">
        <v>520</v>
      </c>
      <c r="I56" s="327">
        <v>7387330</v>
      </c>
      <c r="J56" s="328">
        <v>26401</v>
      </c>
      <c r="K56" s="329">
        <v>-3.4</v>
      </c>
      <c r="L56" s="330">
        <v>22435</v>
      </c>
      <c r="M56" s="331">
        <v>-26.4</v>
      </c>
      <c r="N56" s="332">
        <v>23</v>
      </c>
    </row>
    <row r="57" spans="1:14">
      <c r="A57" s="248"/>
      <c r="B57" s="244"/>
      <c r="C57" s="244"/>
      <c r="D57" s="244"/>
      <c r="E57" s="244"/>
      <c r="F57" s="244"/>
      <c r="G57" s="310" t="s">
        <v>523</v>
      </c>
      <c r="H57" s="311"/>
      <c r="I57" s="319">
        <v>10918681</v>
      </c>
      <c r="J57" s="320">
        <v>38229</v>
      </c>
      <c r="K57" s="321">
        <v>-6.7</v>
      </c>
      <c r="L57" s="322">
        <v>39425</v>
      </c>
      <c r="M57" s="323">
        <v>2.1</v>
      </c>
      <c r="N57" s="324">
        <v>-8.8000000000000007</v>
      </c>
    </row>
    <row r="58" spans="1:14">
      <c r="A58" s="248"/>
      <c r="B58" s="244"/>
      <c r="C58" s="244"/>
      <c r="D58" s="244"/>
      <c r="E58" s="244"/>
      <c r="F58" s="244"/>
      <c r="G58" s="325"/>
      <c r="H58" s="326" t="s">
        <v>520</v>
      </c>
      <c r="I58" s="327">
        <v>6986128</v>
      </c>
      <c r="J58" s="328">
        <v>24460</v>
      </c>
      <c r="K58" s="329">
        <v>-7.4</v>
      </c>
      <c r="L58" s="330">
        <v>22414</v>
      </c>
      <c r="M58" s="331">
        <v>-0.1</v>
      </c>
      <c r="N58" s="332">
        <v>-7.3</v>
      </c>
    </row>
    <row r="59" spans="1:14">
      <c r="A59" s="248"/>
      <c r="B59" s="244"/>
      <c r="C59" s="244"/>
      <c r="D59" s="244"/>
      <c r="E59" s="244"/>
      <c r="F59" s="244"/>
      <c r="G59" s="310" t="s">
        <v>524</v>
      </c>
      <c r="H59" s="311"/>
      <c r="I59" s="319">
        <v>15348729</v>
      </c>
      <c r="J59" s="320">
        <v>53732</v>
      </c>
      <c r="K59" s="321">
        <v>40.6</v>
      </c>
      <c r="L59" s="322">
        <v>43141</v>
      </c>
      <c r="M59" s="323">
        <v>9.4</v>
      </c>
      <c r="N59" s="324">
        <v>31.2</v>
      </c>
    </row>
    <row r="60" spans="1:14">
      <c r="A60" s="248"/>
      <c r="B60" s="244"/>
      <c r="C60" s="244"/>
      <c r="D60" s="244"/>
      <c r="E60" s="244"/>
      <c r="F60" s="244"/>
      <c r="G60" s="325"/>
      <c r="H60" s="326" t="s">
        <v>520</v>
      </c>
      <c r="I60" s="333">
        <v>9844769</v>
      </c>
      <c r="J60" s="328">
        <v>34464</v>
      </c>
      <c r="K60" s="329">
        <v>40.9</v>
      </c>
      <c r="L60" s="330">
        <v>21887</v>
      </c>
      <c r="M60" s="331">
        <v>-2.4</v>
      </c>
      <c r="N60" s="332">
        <v>43.3</v>
      </c>
    </row>
    <row r="61" spans="1:14">
      <c r="A61" s="248"/>
      <c r="B61" s="244"/>
      <c r="C61" s="244"/>
      <c r="D61" s="244"/>
      <c r="E61" s="244"/>
      <c r="F61" s="244"/>
      <c r="G61" s="310" t="s">
        <v>525</v>
      </c>
      <c r="H61" s="334"/>
      <c r="I61" s="335">
        <v>12016861</v>
      </c>
      <c r="J61" s="336">
        <v>42476</v>
      </c>
      <c r="K61" s="337">
        <v>12.3</v>
      </c>
      <c r="L61" s="338">
        <v>44703</v>
      </c>
      <c r="M61" s="339">
        <v>1.5</v>
      </c>
      <c r="N61" s="324">
        <v>10.8</v>
      </c>
    </row>
    <row r="62" spans="1:14">
      <c r="A62" s="248"/>
      <c r="B62" s="244"/>
      <c r="C62" s="244"/>
      <c r="D62" s="244"/>
      <c r="E62" s="244"/>
      <c r="F62" s="244"/>
      <c r="G62" s="325"/>
      <c r="H62" s="326" t="s">
        <v>520</v>
      </c>
      <c r="I62" s="327">
        <v>8289579</v>
      </c>
      <c r="J62" s="328">
        <v>29312</v>
      </c>
      <c r="K62" s="329">
        <v>8.1999999999999993</v>
      </c>
      <c r="L62" s="330">
        <v>25967</v>
      </c>
      <c r="M62" s="331">
        <v>-2.8</v>
      </c>
      <c r="N62" s="332">
        <v>11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13" zoomScale="55" zoomScaleNormal="5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527</v>
      </c>
      <c r="G46" s="8" t="s">
        <v>528</v>
      </c>
      <c r="H46" s="8" t="s">
        <v>529</v>
      </c>
      <c r="I46" s="8" t="s">
        <v>530</v>
      </c>
      <c r="J46" s="9" t="s">
        <v>531</v>
      </c>
    </row>
    <row r="47" spans="2:10" ht="57.75" customHeight="1">
      <c r="B47" s="10"/>
      <c r="C47" s="1139" t="s">
        <v>3</v>
      </c>
      <c r="D47" s="1139"/>
      <c r="E47" s="1140"/>
      <c r="F47" s="11">
        <v>21.85</v>
      </c>
      <c r="G47" s="12">
        <v>22.33</v>
      </c>
      <c r="H47" s="12">
        <v>25.27</v>
      </c>
      <c r="I47" s="12">
        <v>27.58</v>
      </c>
      <c r="J47" s="13">
        <v>28.54</v>
      </c>
    </row>
    <row r="48" spans="2:10" ht="57.75" customHeight="1">
      <c r="B48" s="14"/>
      <c r="C48" s="1141" t="s">
        <v>4</v>
      </c>
      <c r="D48" s="1141"/>
      <c r="E48" s="1142"/>
      <c r="F48" s="15">
        <v>1.93</v>
      </c>
      <c r="G48" s="16">
        <v>5.52</v>
      </c>
      <c r="H48" s="16">
        <v>4.8499999999999996</v>
      </c>
      <c r="I48" s="16">
        <v>2.33</v>
      </c>
      <c r="J48" s="17">
        <v>2.77</v>
      </c>
    </row>
    <row r="49" spans="2:10" ht="57.75" customHeight="1" thickBot="1">
      <c r="B49" s="18"/>
      <c r="C49" s="1143" t="s">
        <v>5</v>
      </c>
      <c r="D49" s="1143"/>
      <c r="E49" s="1144"/>
      <c r="F49" s="19">
        <v>1.06</v>
      </c>
      <c r="G49" s="20">
        <v>4.88</v>
      </c>
      <c r="H49" s="20">
        <v>2.14</v>
      </c>
      <c r="I49" s="20" t="s">
        <v>532</v>
      </c>
      <c r="J49" s="21">
        <v>2.06</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28"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527</v>
      </c>
      <c r="G33" s="29" t="s">
        <v>528</v>
      </c>
      <c r="H33" s="29" t="s">
        <v>529</v>
      </c>
      <c r="I33" s="29" t="s">
        <v>530</v>
      </c>
      <c r="J33" s="30" t="s">
        <v>531</v>
      </c>
      <c r="K33" s="22"/>
      <c r="L33" s="22"/>
      <c r="M33" s="22"/>
      <c r="N33" s="22"/>
      <c r="O33" s="22"/>
      <c r="P33" s="22"/>
    </row>
    <row r="34" spans="1:16" ht="39" customHeight="1">
      <c r="A34" s="22"/>
      <c r="B34" s="31"/>
      <c r="C34" s="1151" t="s">
        <v>533</v>
      </c>
      <c r="D34" s="1151"/>
      <c r="E34" s="1152"/>
      <c r="F34" s="32">
        <v>8.23</v>
      </c>
      <c r="G34" s="33">
        <v>9.14</v>
      </c>
      <c r="H34" s="33">
        <v>9.43</v>
      </c>
      <c r="I34" s="33">
        <v>9.5399999999999991</v>
      </c>
      <c r="J34" s="34">
        <v>9.02</v>
      </c>
      <c r="K34" s="22"/>
      <c r="L34" s="22"/>
      <c r="M34" s="22"/>
      <c r="N34" s="22"/>
      <c r="O34" s="22"/>
      <c r="P34" s="22"/>
    </row>
    <row r="35" spans="1:16" ht="39" customHeight="1">
      <c r="A35" s="22"/>
      <c r="B35" s="35"/>
      <c r="C35" s="1145" t="s">
        <v>534</v>
      </c>
      <c r="D35" s="1146"/>
      <c r="E35" s="1147"/>
      <c r="F35" s="36">
        <v>1.93</v>
      </c>
      <c r="G35" s="37">
        <v>5.52</v>
      </c>
      <c r="H35" s="37">
        <v>4.8499999999999996</v>
      </c>
      <c r="I35" s="37">
        <v>2.3199999999999998</v>
      </c>
      <c r="J35" s="38">
        <v>2.76</v>
      </c>
      <c r="K35" s="22"/>
      <c r="L35" s="22"/>
      <c r="M35" s="22"/>
      <c r="N35" s="22"/>
      <c r="O35" s="22"/>
      <c r="P35" s="22"/>
    </row>
    <row r="36" spans="1:16" ht="39" customHeight="1">
      <c r="A36" s="22"/>
      <c r="B36" s="35"/>
      <c r="C36" s="1145" t="s">
        <v>535</v>
      </c>
      <c r="D36" s="1146"/>
      <c r="E36" s="1147"/>
      <c r="F36" s="36">
        <v>0.51</v>
      </c>
      <c r="G36" s="37">
        <v>0.26</v>
      </c>
      <c r="H36" s="37">
        <v>0.39</v>
      </c>
      <c r="I36" s="37">
        <v>0.61</v>
      </c>
      <c r="J36" s="38">
        <v>0.57999999999999996</v>
      </c>
      <c r="K36" s="22"/>
      <c r="L36" s="22"/>
      <c r="M36" s="22"/>
      <c r="N36" s="22"/>
      <c r="O36" s="22"/>
      <c r="P36" s="22"/>
    </row>
    <row r="37" spans="1:16" ht="39" customHeight="1">
      <c r="A37" s="22"/>
      <c r="B37" s="35"/>
      <c r="C37" s="1145" t="s">
        <v>536</v>
      </c>
      <c r="D37" s="1146"/>
      <c r="E37" s="1147"/>
      <c r="F37" s="36" t="s">
        <v>537</v>
      </c>
      <c r="G37" s="37">
        <v>0.02</v>
      </c>
      <c r="H37" s="37">
        <v>0.33</v>
      </c>
      <c r="I37" s="37">
        <v>0.47</v>
      </c>
      <c r="J37" s="38">
        <v>0.54</v>
      </c>
      <c r="K37" s="22"/>
      <c r="L37" s="22"/>
      <c r="M37" s="22"/>
      <c r="N37" s="22"/>
      <c r="O37" s="22"/>
      <c r="P37" s="22"/>
    </row>
    <row r="38" spans="1:16" ht="39" customHeight="1">
      <c r="A38" s="22"/>
      <c r="B38" s="35"/>
      <c r="C38" s="1145" t="s">
        <v>538</v>
      </c>
      <c r="D38" s="1146"/>
      <c r="E38" s="1147"/>
      <c r="F38" s="36">
        <v>0.42</v>
      </c>
      <c r="G38" s="37">
        <v>0.42</v>
      </c>
      <c r="H38" s="37">
        <v>0.41</v>
      </c>
      <c r="I38" s="37">
        <v>0.4</v>
      </c>
      <c r="J38" s="38">
        <v>0.4</v>
      </c>
      <c r="K38" s="22"/>
      <c r="L38" s="22"/>
      <c r="M38" s="22"/>
      <c r="N38" s="22"/>
      <c r="O38" s="22"/>
      <c r="P38" s="22"/>
    </row>
    <row r="39" spans="1:16" ht="39" customHeight="1">
      <c r="A39" s="22"/>
      <c r="B39" s="35"/>
      <c r="C39" s="1145" t="s">
        <v>539</v>
      </c>
      <c r="D39" s="1146"/>
      <c r="E39" s="1147"/>
      <c r="F39" s="36">
        <v>0.02</v>
      </c>
      <c r="G39" s="37">
        <v>0.06</v>
      </c>
      <c r="H39" s="37">
        <v>0.17</v>
      </c>
      <c r="I39" s="37">
        <v>0.33</v>
      </c>
      <c r="J39" s="38">
        <v>0.31</v>
      </c>
      <c r="K39" s="22"/>
      <c r="L39" s="22"/>
      <c r="M39" s="22"/>
      <c r="N39" s="22"/>
      <c r="O39" s="22"/>
      <c r="P39" s="22"/>
    </row>
    <row r="40" spans="1:16" ht="39" customHeight="1">
      <c r="A40" s="22"/>
      <c r="B40" s="35"/>
      <c r="C40" s="1145" t="s">
        <v>540</v>
      </c>
      <c r="D40" s="1146"/>
      <c r="E40" s="1147"/>
      <c r="F40" s="36">
        <v>0.18</v>
      </c>
      <c r="G40" s="37">
        <v>0.19</v>
      </c>
      <c r="H40" s="37">
        <v>0.2</v>
      </c>
      <c r="I40" s="37">
        <v>0.18</v>
      </c>
      <c r="J40" s="38">
        <v>0.19</v>
      </c>
      <c r="K40" s="22"/>
      <c r="L40" s="22"/>
      <c r="M40" s="22"/>
      <c r="N40" s="22"/>
      <c r="O40" s="22"/>
      <c r="P40" s="22"/>
    </row>
    <row r="41" spans="1:16" ht="39" customHeight="1">
      <c r="A41" s="22"/>
      <c r="B41" s="35"/>
      <c r="C41" s="1145" t="s">
        <v>541</v>
      </c>
      <c r="D41" s="1146"/>
      <c r="E41" s="1147"/>
      <c r="F41" s="36">
        <v>0.08</v>
      </c>
      <c r="G41" s="37">
        <v>7.0000000000000007E-2</v>
      </c>
      <c r="H41" s="37">
        <v>0.14000000000000001</v>
      </c>
      <c r="I41" s="37">
        <v>0.15</v>
      </c>
      <c r="J41" s="38">
        <v>7.0000000000000007E-2</v>
      </c>
      <c r="K41" s="22"/>
      <c r="L41" s="22"/>
      <c r="M41" s="22"/>
      <c r="N41" s="22"/>
      <c r="O41" s="22"/>
      <c r="P41" s="22"/>
    </row>
    <row r="42" spans="1:16" ht="39" customHeight="1">
      <c r="A42" s="22"/>
      <c r="B42" s="39"/>
      <c r="C42" s="1145" t="s">
        <v>542</v>
      </c>
      <c r="D42" s="1146"/>
      <c r="E42" s="1147"/>
      <c r="F42" s="36" t="s">
        <v>488</v>
      </c>
      <c r="G42" s="37" t="s">
        <v>488</v>
      </c>
      <c r="H42" s="37" t="s">
        <v>488</v>
      </c>
      <c r="I42" s="37" t="s">
        <v>488</v>
      </c>
      <c r="J42" s="38" t="s">
        <v>488</v>
      </c>
      <c r="K42" s="22"/>
      <c r="L42" s="22"/>
      <c r="M42" s="22"/>
      <c r="N42" s="22"/>
      <c r="O42" s="22"/>
      <c r="P42" s="22"/>
    </row>
    <row r="43" spans="1:16" ht="39" customHeight="1" thickBot="1">
      <c r="A43" s="22"/>
      <c r="B43" s="40"/>
      <c r="C43" s="1148" t="s">
        <v>543</v>
      </c>
      <c r="D43" s="1149"/>
      <c r="E43" s="1150"/>
      <c r="F43" s="41">
        <v>0.28000000000000003</v>
      </c>
      <c r="G43" s="42">
        <v>0.19</v>
      </c>
      <c r="H43" s="42">
        <v>0.16</v>
      </c>
      <c r="I43" s="42">
        <v>0.06</v>
      </c>
      <c r="J43" s="43">
        <v>7.0000000000000007E-2</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23"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527</v>
      </c>
      <c r="L44" s="56" t="s">
        <v>528</v>
      </c>
      <c r="M44" s="56" t="s">
        <v>529</v>
      </c>
      <c r="N44" s="56" t="s">
        <v>530</v>
      </c>
      <c r="O44" s="57" t="s">
        <v>531</v>
      </c>
      <c r="P44" s="48"/>
      <c r="Q44" s="48"/>
      <c r="R44" s="48"/>
      <c r="S44" s="48"/>
      <c r="T44" s="48"/>
      <c r="U44" s="48"/>
    </row>
    <row r="45" spans="1:21" ht="30.75" customHeight="1">
      <c r="A45" s="48"/>
      <c r="B45" s="1161" t="s">
        <v>11</v>
      </c>
      <c r="C45" s="1162"/>
      <c r="D45" s="58"/>
      <c r="E45" s="1167" t="s">
        <v>12</v>
      </c>
      <c r="F45" s="1167"/>
      <c r="G45" s="1167"/>
      <c r="H45" s="1167"/>
      <c r="I45" s="1167"/>
      <c r="J45" s="1168"/>
      <c r="K45" s="59">
        <v>12627</v>
      </c>
      <c r="L45" s="60">
        <v>12442</v>
      </c>
      <c r="M45" s="60">
        <v>12220</v>
      </c>
      <c r="N45" s="60">
        <v>11458</v>
      </c>
      <c r="O45" s="61">
        <v>11070</v>
      </c>
      <c r="P45" s="48"/>
      <c r="Q45" s="48"/>
      <c r="R45" s="48"/>
      <c r="S45" s="48"/>
      <c r="T45" s="48"/>
      <c r="U45" s="48"/>
    </row>
    <row r="46" spans="1:21" ht="30.75" customHeight="1">
      <c r="A46" s="48"/>
      <c r="B46" s="1163"/>
      <c r="C46" s="1164"/>
      <c r="D46" s="62"/>
      <c r="E46" s="1155" t="s">
        <v>13</v>
      </c>
      <c r="F46" s="1155"/>
      <c r="G46" s="1155"/>
      <c r="H46" s="1155"/>
      <c r="I46" s="1155"/>
      <c r="J46" s="1156"/>
      <c r="K46" s="63" t="s">
        <v>488</v>
      </c>
      <c r="L46" s="64" t="s">
        <v>488</v>
      </c>
      <c r="M46" s="64" t="s">
        <v>488</v>
      </c>
      <c r="N46" s="64" t="s">
        <v>488</v>
      </c>
      <c r="O46" s="65" t="s">
        <v>488</v>
      </c>
      <c r="P46" s="48"/>
      <c r="Q46" s="48"/>
      <c r="R46" s="48"/>
      <c r="S46" s="48"/>
      <c r="T46" s="48"/>
      <c r="U46" s="48"/>
    </row>
    <row r="47" spans="1:21" ht="30.75" customHeight="1">
      <c r="A47" s="48"/>
      <c r="B47" s="1163"/>
      <c r="C47" s="1164"/>
      <c r="D47" s="62"/>
      <c r="E47" s="1155" t="s">
        <v>14</v>
      </c>
      <c r="F47" s="1155"/>
      <c r="G47" s="1155"/>
      <c r="H47" s="1155"/>
      <c r="I47" s="1155"/>
      <c r="J47" s="1156"/>
      <c r="K47" s="63" t="s">
        <v>488</v>
      </c>
      <c r="L47" s="64" t="s">
        <v>488</v>
      </c>
      <c r="M47" s="64" t="s">
        <v>488</v>
      </c>
      <c r="N47" s="64" t="s">
        <v>488</v>
      </c>
      <c r="O47" s="65" t="s">
        <v>488</v>
      </c>
      <c r="P47" s="48"/>
      <c r="Q47" s="48"/>
      <c r="R47" s="48"/>
      <c r="S47" s="48"/>
      <c r="T47" s="48"/>
      <c r="U47" s="48"/>
    </row>
    <row r="48" spans="1:21" ht="30.75" customHeight="1">
      <c r="A48" s="48"/>
      <c r="B48" s="1163"/>
      <c r="C48" s="1164"/>
      <c r="D48" s="62"/>
      <c r="E48" s="1155" t="s">
        <v>15</v>
      </c>
      <c r="F48" s="1155"/>
      <c r="G48" s="1155"/>
      <c r="H48" s="1155"/>
      <c r="I48" s="1155"/>
      <c r="J48" s="1156"/>
      <c r="K48" s="63">
        <v>4398</v>
      </c>
      <c r="L48" s="64">
        <v>4289</v>
      </c>
      <c r="M48" s="64">
        <v>4491</v>
      </c>
      <c r="N48" s="64">
        <v>4502</v>
      </c>
      <c r="O48" s="65">
        <v>4760</v>
      </c>
      <c r="P48" s="48"/>
      <c r="Q48" s="48"/>
      <c r="R48" s="48"/>
      <c r="S48" s="48"/>
      <c r="T48" s="48"/>
      <c r="U48" s="48"/>
    </row>
    <row r="49" spans="1:21" ht="30.75" customHeight="1">
      <c r="A49" s="48"/>
      <c r="B49" s="1163"/>
      <c r="C49" s="1164"/>
      <c r="D49" s="62"/>
      <c r="E49" s="1155" t="s">
        <v>16</v>
      </c>
      <c r="F49" s="1155"/>
      <c r="G49" s="1155"/>
      <c r="H49" s="1155"/>
      <c r="I49" s="1155"/>
      <c r="J49" s="1156"/>
      <c r="K49" s="63" t="s">
        <v>488</v>
      </c>
      <c r="L49" s="64" t="s">
        <v>488</v>
      </c>
      <c r="M49" s="64" t="s">
        <v>488</v>
      </c>
      <c r="N49" s="64" t="s">
        <v>488</v>
      </c>
      <c r="O49" s="65" t="s">
        <v>488</v>
      </c>
      <c r="P49" s="48"/>
      <c r="Q49" s="48"/>
      <c r="R49" s="48"/>
      <c r="S49" s="48"/>
      <c r="T49" s="48"/>
      <c r="U49" s="48"/>
    </row>
    <row r="50" spans="1:21" ht="30.75" customHeight="1">
      <c r="A50" s="48"/>
      <c r="B50" s="1163"/>
      <c r="C50" s="1164"/>
      <c r="D50" s="62"/>
      <c r="E50" s="1155" t="s">
        <v>17</v>
      </c>
      <c r="F50" s="1155"/>
      <c r="G50" s="1155"/>
      <c r="H50" s="1155"/>
      <c r="I50" s="1155"/>
      <c r="J50" s="1156"/>
      <c r="K50" s="63">
        <v>668</v>
      </c>
      <c r="L50" s="64">
        <v>640</v>
      </c>
      <c r="M50" s="64">
        <v>613</v>
      </c>
      <c r="N50" s="64">
        <v>586</v>
      </c>
      <c r="O50" s="65">
        <v>560</v>
      </c>
      <c r="P50" s="48"/>
      <c r="Q50" s="48"/>
      <c r="R50" s="48"/>
      <c r="S50" s="48"/>
      <c r="T50" s="48"/>
      <c r="U50" s="48"/>
    </row>
    <row r="51" spans="1:21" ht="30.75" customHeight="1">
      <c r="A51" s="48"/>
      <c r="B51" s="1165"/>
      <c r="C51" s="1166"/>
      <c r="D51" s="66"/>
      <c r="E51" s="1155" t="s">
        <v>18</v>
      </c>
      <c r="F51" s="1155"/>
      <c r="G51" s="1155"/>
      <c r="H51" s="1155"/>
      <c r="I51" s="1155"/>
      <c r="J51" s="1156"/>
      <c r="K51" s="63">
        <v>0</v>
      </c>
      <c r="L51" s="64">
        <v>0</v>
      </c>
      <c r="M51" s="64" t="s">
        <v>488</v>
      </c>
      <c r="N51" s="64">
        <v>0</v>
      </c>
      <c r="O51" s="65" t="s">
        <v>488</v>
      </c>
      <c r="P51" s="48"/>
      <c r="Q51" s="48"/>
      <c r="R51" s="48"/>
      <c r="S51" s="48"/>
      <c r="T51" s="48"/>
      <c r="U51" s="48"/>
    </row>
    <row r="52" spans="1:21" ht="30.75" customHeight="1">
      <c r="A52" s="48"/>
      <c r="B52" s="1153" t="s">
        <v>19</v>
      </c>
      <c r="C52" s="1154"/>
      <c r="D52" s="66"/>
      <c r="E52" s="1155" t="s">
        <v>20</v>
      </c>
      <c r="F52" s="1155"/>
      <c r="G52" s="1155"/>
      <c r="H52" s="1155"/>
      <c r="I52" s="1155"/>
      <c r="J52" s="1156"/>
      <c r="K52" s="63">
        <v>10866</v>
      </c>
      <c r="L52" s="64">
        <v>11135</v>
      </c>
      <c r="M52" s="64">
        <v>11740</v>
      </c>
      <c r="N52" s="64">
        <v>11527</v>
      </c>
      <c r="O52" s="65">
        <v>11691</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6827</v>
      </c>
      <c r="L53" s="69">
        <v>6236</v>
      </c>
      <c r="M53" s="69">
        <v>5584</v>
      </c>
      <c r="N53" s="69">
        <v>5019</v>
      </c>
      <c r="O53" s="70">
        <v>4699</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2015-04-22T08:34:57Z</cp:lastPrinted>
  <dcterms:created xsi:type="dcterms:W3CDTF">2015-02-17T07:04:19Z</dcterms:created>
  <dcterms:modified xsi:type="dcterms:W3CDTF">2015-04-22T08:36:15Z</dcterms:modified>
  <cp:category/>
</cp:coreProperties>
</file>