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516" yWindow="-36" windowWidth="7932" windowHeight="9012" tabRatio="601"/>
  </bookViews>
  <sheets>
    <sheet name="概況" sheetId="4" r:id="rId1"/>
    <sheet name="概要" sheetId="5" r:id="rId2"/>
    <sheet name="状況" sheetId="6" r:id="rId3"/>
    <sheet name="人口推移" sheetId="7" r:id="rId4"/>
    <sheet name="人口構成" sheetId="8" r:id="rId5"/>
  </sheets>
  <definedNames>
    <definedName name="_xlnm.Print_Area" localSheetId="0">概況!$A$1:$M$108</definedName>
    <definedName name="_xlnm.Print_Area" localSheetId="1">概要!$A$1:$L$33</definedName>
    <definedName name="_xlnm.Print_Area" localSheetId="2">状況!$A$1:$N$27</definedName>
    <definedName name="_xlnm.Print_Area" localSheetId="4">人口構成!$A$1:$M$38</definedName>
    <definedName name="_xlnm.Print_Area" localSheetId="3">人口推移!$A$1:$I$38</definedName>
  </definedNames>
  <calcPr calcId="145621"/>
</workbook>
</file>

<file path=xl/calcChain.xml><?xml version="1.0" encoding="utf-8"?>
<calcChain xmlns="http://schemas.openxmlformats.org/spreadsheetml/2006/main">
  <c r="Q71" i="7" l="1"/>
  <c r="P71" i="7"/>
  <c r="Q70" i="7"/>
  <c r="P70" i="7"/>
  <c r="Q69" i="7"/>
  <c r="P69" i="7"/>
  <c r="Q68" i="7"/>
  <c r="P68" i="7"/>
  <c r="Q67" i="7"/>
  <c r="P67" i="7"/>
  <c r="Q66" i="7"/>
  <c r="P66" i="7"/>
  <c r="Q65" i="7"/>
  <c r="P65" i="7"/>
  <c r="Q64" i="7"/>
  <c r="P64" i="7"/>
  <c r="Q63" i="7"/>
  <c r="P63" i="7"/>
  <c r="Q62" i="7"/>
  <c r="P62" i="7"/>
  <c r="Q61" i="7"/>
  <c r="P61" i="7"/>
  <c r="Q60" i="7"/>
  <c r="P60" i="7"/>
  <c r="Q59" i="7"/>
  <c r="P59" i="7"/>
  <c r="Q58" i="7"/>
  <c r="P58" i="7"/>
  <c r="Q57" i="7"/>
  <c r="P57" i="7"/>
  <c r="M13" i="8" l="1"/>
  <c r="M12" i="8"/>
  <c r="M11" i="8"/>
  <c r="M10" i="8"/>
  <c r="M9" i="8"/>
  <c r="M8" i="8"/>
  <c r="M7" i="8"/>
  <c r="M6" i="8"/>
  <c r="D5" i="8"/>
  <c r="R8" i="7"/>
  <c r="R7" i="7"/>
  <c r="R6" i="7"/>
  <c r="I5" i="7"/>
  <c r="K6" i="6"/>
  <c r="L6" i="6" s="1"/>
  <c r="J6" i="6"/>
  <c r="M6" i="6"/>
  <c r="I6" i="6"/>
  <c r="L24" i="8"/>
  <c r="K24" i="8"/>
  <c r="J24" i="8"/>
  <c r="I24" i="8"/>
  <c r="L23" i="8"/>
  <c r="K23" i="8"/>
  <c r="J23" i="8"/>
  <c r="I23" i="8"/>
  <c r="L22" i="8"/>
  <c r="K22" i="8"/>
  <c r="J22" i="8"/>
  <c r="I22" i="8"/>
  <c r="L21" i="8"/>
  <c r="K21" i="8"/>
  <c r="J21" i="8"/>
  <c r="I21" i="8"/>
  <c r="L20" i="8"/>
  <c r="K20" i="8"/>
  <c r="J20" i="8"/>
  <c r="I20" i="8"/>
  <c r="L19" i="8"/>
  <c r="K19" i="8"/>
  <c r="J19" i="8"/>
  <c r="I19" i="8"/>
  <c r="F25" i="8"/>
  <c r="E25" i="8"/>
  <c r="D25" i="8"/>
  <c r="F24" i="8"/>
  <c r="E24" i="8"/>
  <c r="D24" i="8"/>
  <c r="F23" i="8"/>
  <c r="E23" i="8"/>
  <c r="D23" i="8"/>
  <c r="F22" i="8"/>
  <c r="E22" i="8"/>
  <c r="D22" i="8"/>
  <c r="F21" i="8"/>
  <c r="E21" i="8"/>
  <c r="D21" i="8"/>
  <c r="F20" i="8"/>
  <c r="E20" i="8"/>
  <c r="D20" i="8"/>
  <c r="F19" i="8"/>
  <c r="E19" i="8"/>
  <c r="D19" i="8"/>
  <c r="E5" i="8"/>
  <c r="L5" i="8"/>
  <c r="K5" i="8"/>
  <c r="J5" i="8"/>
  <c r="I5" i="8"/>
  <c r="G5" i="8"/>
  <c r="F18" i="8" s="1"/>
  <c r="F5" i="8"/>
  <c r="E18" i="8" s="1"/>
  <c r="E5" i="7"/>
  <c r="F5" i="7"/>
  <c r="G5" i="7"/>
  <c r="D5" i="7"/>
  <c r="H6" i="6"/>
  <c r="G6" i="6"/>
  <c r="L7" i="6"/>
  <c r="L8" i="6"/>
  <c r="L9" i="6"/>
  <c r="L10" i="6"/>
  <c r="L11" i="6"/>
  <c r="L12" i="6"/>
  <c r="L13" i="6"/>
  <c r="M11" i="6"/>
  <c r="N11" i="6"/>
  <c r="M12" i="6"/>
  <c r="N12" i="6"/>
  <c r="M7" i="6"/>
  <c r="N7" i="6"/>
  <c r="M8" i="6"/>
  <c r="N8" i="6"/>
  <c r="M9" i="6"/>
  <c r="N9" i="6"/>
  <c r="M10" i="6"/>
  <c r="N10" i="6"/>
  <c r="Q54" i="7"/>
  <c r="K15" i="8"/>
  <c r="K2" i="8"/>
  <c r="E15" i="8"/>
  <c r="L25" i="8"/>
  <c r="L26" i="8"/>
  <c r="K25" i="8"/>
  <c r="K26" i="8"/>
  <c r="J25" i="8"/>
  <c r="J26" i="8"/>
  <c r="F26" i="8"/>
  <c r="E26" i="8"/>
  <c r="D26" i="8"/>
  <c r="I26" i="8"/>
  <c r="I25" i="8"/>
  <c r="G19" i="7"/>
  <c r="P72" i="7"/>
  <c r="Q72" i="7"/>
  <c r="P73" i="7"/>
  <c r="Q73" i="7"/>
  <c r="P74" i="7"/>
  <c r="Q74" i="7"/>
  <c r="P75" i="7"/>
  <c r="Q75" i="7"/>
  <c r="P76" i="7"/>
  <c r="Q76" i="7"/>
  <c r="K40" i="7"/>
  <c r="L47" i="7" s="1"/>
  <c r="L40" i="7"/>
  <c r="K47" i="7" s="1"/>
  <c r="K54" i="7"/>
  <c r="J43" i="7"/>
  <c r="O55" i="7"/>
  <c r="L42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4" i="6"/>
  <c r="N14" i="6"/>
  <c r="N13" i="6"/>
  <c r="M13" i="6"/>
  <c r="L14" i="6"/>
  <c r="M5" i="8" l="1"/>
  <c r="D18" i="8"/>
  <c r="J18" i="8"/>
  <c r="K18" i="8"/>
  <c r="L18" i="8"/>
  <c r="I18" i="8"/>
  <c r="L58" i="7"/>
  <c r="K59" i="7"/>
  <c r="K56" i="7"/>
  <c r="L62" i="7"/>
  <c r="L57" i="7"/>
  <c r="K64" i="7"/>
  <c r="L64" i="7"/>
  <c r="L53" i="7"/>
  <c r="L50" i="7"/>
  <c r="L61" i="7"/>
  <c r="L56" i="7"/>
  <c r="L49" i="7"/>
  <c r="M40" i="7"/>
  <c r="K45" i="7"/>
  <c r="L45" i="7"/>
  <c r="L60" i="7"/>
  <c r="L54" i="7"/>
  <c r="L48" i="7"/>
  <c r="K49" i="7"/>
  <c r="L52" i="7"/>
  <c r="L46" i="7"/>
  <c r="K62" i="7"/>
  <c r="K57" i="7"/>
  <c r="K51" i="7"/>
  <c r="K46" i="7"/>
  <c r="K52" i="7"/>
  <c r="K61" i="7"/>
  <c r="K55" i="7"/>
  <c r="K50" i="7"/>
  <c r="K48" i="7"/>
  <c r="L63" i="7"/>
  <c r="L59" i="7"/>
  <c r="L55" i="7"/>
  <c r="L51" i="7"/>
  <c r="K60" i="7"/>
  <c r="K63" i="7"/>
  <c r="K58" i="7"/>
  <c r="K53" i="7"/>
  <c r="N6" i="6"/>
</calcChain>
</file>

<file path=xl/sharedStrings.xml><?xml version="1.0" encoding="utf-8"?>
<sst xmlns="http://schemas.openxmlformats.org/spreadsheetml/2006/main" count="346" uniqueCount="220">
  <si>
    <t>（１）　管内略図</t>
    <rPh sb="4" eb="6">
      <t>カンナイ</t>
    </rPh>
    <rPh sb="6" eb="8">
      <t>リャクズ</t>
    </rPh>
    <phoneticPr fontId="2"/>
  </si>
  <si>
    <t>ア　位置図　</t>
    <rPh sb="2" eb="4">
      <t>イチ</t>
    </rPh>
    <rPh sb="4" eb="5">
      <t>ズ</t>
    </rPh>
    <phoneticPr fontId="2"/>
  </si>
  <si>
    <t>イ　詳細位置図</t>
    <rPh sb="2" eb="4">
      <t>ショウサイ</t>
    </rPh>
    <rPh sb="4" eb="7">
      <t>イチズ</t>
    </rPh>
    <phoneticPr fontId="2"/>
  </si>
  <si>
    <t>ウ　交通</t>
    <rPh sb="2" eb="4">
      <t>コウツウ</t>
    </rPh>
    <phoneticPr fontId="2"/>
  </si>
  <si>
    <t>自動車：</t>
  </si>
  <si>
    <t>エ　名称、住所</t>
    <rPh sb="2" eb="4">
      <t>メイショウ</t>
    </rPh>
    <rPh sb="5" eb="7">
      <t>ジュウショ</t>
    </rPh>
    <phoneticPr fontId="2"/>
  </si>
  <si>
    <t>三重県桑名市中央町５－７１</t>
    <rPh sb="0" eb="3">
      <t>ミエケン</t>
    </rPh>
    <rPh sb="3" eb="6">
      <t>クワナシ</t>
    </rPh>
    <rPh sb="6" eb="9">
      <t>チュウオウチョウ</t>
    </rPh>
    <phoneticPr fontId="2"/>
  </si>
  <si>
    <t>代表電話</t>
    <rPh sb="0" eb="2">
      <t>ダイヒョウ</t>
    </rPh>
    <rPh sb="2" eb="4">
      <t>デンワ</t>
    </rPh>
    <phoneticPr fontId="2"/>
  </si>
  <si>
    <t>オ　健康診断・相談等日程</t>
    <rPh sb="2" eb="4">
      <t>ケンコウ</t>
    </rPh>
    <rPh sb="4" eb="6">
      <t>シンダン</t>
    </rPh>
    <rPh sb="7" eb="9">
      <t>ソウダン</t>
    </rPh>
    <rPh sb="9" eb="10">
      <t>トウ</t>
    </rPh>
    <rPh sb="10" eb="12">
      <t>ニッテイ</t>
    </rPh>
    <phoneticPr fontId="2"/>
  </si>
  <si>
    <t>１）健康相談</t>
    <rPh sb="2" eb="4">
      <t>ケンコウ</t>
    </rPh>
    <rPh sb="4" eb="6">
      <t>ソウダン</t>
    </rPh>
    <phoneticPr fontId="2"/>
  </si>
  <si>
    <t>項目</t>
    <rPh sb="0" eb="2">
      <t>コウモク</t>
    </rPh>
    <phoneticPr fontId="2"/>
  </si>
  <si>
    <t>受付時間</t>
    <rPh sb="0" eb="2">
      <t>ウケツケ</t>
    </rPh>
    <rPh sb="2" eb="4">
      <t>ジカン</t>
    </rPh>
    <phoneticPr fontId="2"/>
  </si>
  <si>
    <t>備考</t>
    <rPh sb="0" eb="2">
      <t>ビコウ</t>
    </rPh>
    <phoneticPr fontId="2"/>
  </si>
  <si>
    <t>火曜日</t>
    <rPh sb="0" eb="1">
      <t>カ</t>
    </rPh>
    <rPh sb="1" eb="3">
      <t>ヨウビ</t>
    </rPh>
    <phoneticPr fontId="2"/>
  </si>
  <si>
    <t>骨髄バンク登録受付</t>
    <rPh sb="0" eb="2">
      <t>コツズイ</t>
    </rPh>
    <rPh sb="5" eb="7">
      <t>トウロク</t>
    </rPh>
    <rPh sb="7" eb="9">
      <t>ウケツケ</t>
    </rPh>
    <phoneticPr fontId="2"/>
  </si>
  <si>
    <t>毎週火曜</t>
    <rPh sb="0" eb="2">
      <t>マイシュウ</t>
    </rPh>
    <rPh sb="2" eb="4">
      <t>カヨウ</t>
    </rPh>
    <phoneticPr fontId="2"/>
  </si>
  <si>
    <t>水曜日</t>
  </si>
  <si>
    <t>木曜日</t>
    <rPh sb="0" eb="1">
      <t>モク</t>
    </rPh>
    <rPh sb="1" eb="3">
      <t>ヨウビ</t>
    </rPh>
    <phoneticPr fontId="2"/>
  </si>
  <si>
    <t>感染症健康診断（結核）</t>
    <rPh sb="0" eb="3">
      <t>カンセンショウ</t>
    </rPh>
    <rPh sb="3" eb="5">
      <t>ケンコウ</t>
    </rPh>
    <rPh sb="5" eb="7">
      <t>シンダン</t>
    </rPh>
    <rPh sb="8" eb="10">
      <t>ケッカク</t>
    </rPh>
    <phoneticPr fontId="2"/>
  </si>
  <si>
    <t>第１・３木曜（予約制）</t>
    <rPh sb="0" eb="1">
      <t>ダイ</t>
    </rPh>
    <rPh sb="4" eb="5">
      <t>モク</t>
    </rPh>
    <rPh sb="5" eb="6">
      <t>ヒカリ</t>
    </rPh>
    <phoneticPr fontId="2"/>
  </si>
  <si>
    <t>所長</t>
    <rPh sb="0" eb="1">
      <t>ショ</t>
    </rPh>
    <phoneticPr fontId="2"/>
  </si>
  <si>
    <t>課長</t>
    <rPh sb="0" eb="2">
      <t>カチョウ</t>
    </rPh>
    <phoneticPr fontId="2"/>
  </si>
  <si>
    <t>長坂　裕二</t>
    <rPh sb="0" eb="1">
      <t>ナガ</t>
    </rPh>
    <rPh sb="1" eb="2">
      <t>サカ</t>
    </rPh>
    <rPh sb="3" eb="5">
      <t>ユウジ</t>
    </rPh>
    <phoneticPr fontId="2"/>
  </si>
  <si>
    <t>《地域保健課　９名》</t>
    <rPh sb="1" eb="3">
      <t>チイキ</t>
    </rPh>
    <rPh sb="3" eb="5">
      <t>ホケン</t>
    </rPh>
    <rPh sb="5" eb="6">
      <t>カ</t>
    </rPh>
    <phoneticPr fontId="2"/>
  </si>
  <si>
    <t>職種別職員数</t>
    <rPh sb="0" eb="3">
      <t>ショクシュベツ</t>
    </rPh>
    <rPh sb="3" eb="6">
      <t>ショクインスウ</t>
    </rPh>
    <phoneticPr fontId="2"/>
  </si>
  <si>
    <t>一般事務等</t>
    <rPh sb="4" eb="5">
      <t>トウ</t>
    </rPh>
    <phoneticPr fontId="2"/>
  </si>
  <si>
    <t>名</t>
    <rPh sb="0" eb="1">
      <t>メイ</t>
    </rPh>
    <phoneticPr fontId="2"/>
  </si>
  <si>
    <t>合計</t>
    <rPh sb="0" eb="2">
      <t>ゴウケイ</t>
    </rPh>
    <phoneticPr fontId="2"/>
  </si>
  <si>
    <t>•理容、美容、クリーニング（免許申請・調理師免許含む）</t>
    <rPh sb="19" eb="22">
      <t>チョウリシ</t>
    </rPh>
    <rPh sb="22" eb="24">
      <t>メンキョ</t>
    </rPh>
    <rPh sb="24" eb="25">
      <t>フク</t>
    </rPh>
    <phoneticPr fontId="2"/>
  </si>
  <si>
    <t>•大規模食品販売業・大量調理施設・製造業監視指導</t>
    <rPh sb="10" eb="12">
      <t>タイリョウ</t>
    </rPh>
    <rPh sb="12" eb="14">
      <t>チョウリ</t>
    </rPh>
    <rPh sb="14" eb="16">
      <t>シセツ</t>
    </rPh>
    <phoneticPr fontId="2"/>
  </si>
  <si>
    <t>ア　市町の面積・世帯数及び人口の状況</t>
    <rPh sb="5" eb="7">
      <t>メンセキ</t>
    </rPh>
    <rPh sb="8" eb="11">
      <t>セタイスウ</t>
    </rPh>
    <rPh sb="11" eb="12">
      <t>オヨ</t>
    </rPh>
    <rPh sb="13" eb="15">
      <t>ジンコウ</t>
    </rPh>
    <phoneticPr fontId="2"/>
  </si>
  <si>
    <t>世帯数</t>
  </si>
  <si>
    <t>総人口</t>
  </si>
  <si>
    <t>計</t>
  </si>
  <si>
    <t>桑名市</t>
    <rPh sb="0" eb="3">
      <t>クワナシ</t>
    </rPh>
    <phoneticPr fontId="2"/>
  </si>
  <si>
    <t>いなべ市</t>
    <rPh sb="3" eb="4">
      <t>シ</t>
    </rPh>
    <phoneticPr fontId="2"/>
  </si>
  <si>
    <t>木曽岬町</t>
    <rPh sb="0" eb="4">
      <t>キソサキチョウ</t>
    </rPh>
    <phoneticPr fontId="2"/>
  </si>
  <si>
    <t>東員町</t>
    <rPh sb="0" eb="3">
      <t>トウインチョウ</t>
    </rPh>
    <phoneticPr fontId="2"/>
  </si>
  <si>
    <t>菰野町</t>
    <rPh sb="0" eb="3">
      <t>コモノチョウ</t>
    </rPh>
    <phoneticPr fontId="2"/>
  </si>
  <si>
    <t>朝日町</t>
    <rPh sb="0" eb="3">
      <t>アサヒチョウ</t>
    </rPh>
    <phoneticPr fontId="2"/>
  </si>
  <si>
    <t>川越町</t>
    <rPh sb="0" eb="3">
      <t>カワゴエチョウ</t>
    </rPh>
    <phoneticPr fontId="2"/>
  </si>
  <si>
    <t>三重県</t>
    <rPh sb="0" eb="3">
      <t>ミエケン</t>
    </rPh>
    <phoneticPr fontId="2"/>
  </si>
  <si>
    <t>イ　管内市町の状況</t>
    <rPh sb="2" eb="4">
      <t>カンナイ</t>
    </rPh>
    <phoneticPr fontId="2"/>
  </si>
  <si>
    <t>（各年10月1日現在人口）</t>
    <rPh sb="1" eb="3">
      <t>カクネン</t>
    </rPh>
    <rPh sb="5" eb="6">
      <t>ツキ</t>
    </rPh>
    <rPh sb="7" eb="8">
      <t>ニチ</t>
    </rPh>
    <rPh sb="8" eb="10">
      <t>ゲンザイ</t>
    </rPh>
    <rPh sb="10" eb="12">
      <t>ジンコウ</t>
    </rPh>
    <phoneticPr fontId="2"/>
  </si>
  <si>
    <t>平成2年</t>
  </si>
  <si>
    <t>平成7年</t>
  </si>
  <si>
    <t>平成12年</t>
  </si>
  <si>
    <t>平成17年</t>
  </si>
  <si>
    <t>３区分別割合の推移</t>
  </si>
  <si>
    <t>単位：人</t>
  </si>
  <si>
    <t>1990年</t>
  </si>
  <si>
    <t>1995年</t>
  </si>
  <si>
    <t>2000年</t>
  </si>
  <si>
    <t>2005年</t>
  </si>
  <si>
    <t>昭和60年</t>
  </si>
  <si>
    <t>平成２年</t>
  </si>
  <si>
    <t>平成７年</t>
  </si>
  <si>
    <t>（1985年）</t>
  </si>
  <si>
    <t>（1990年）</t>
  </si>
  <si>
    <t>（1995年）</t>
  </si>
  <si>
    <t>（2000年）</t>
  </si>
  <si>
    <t>0～14歳</t>
  </si>
  <si>
    <t>15～64歳</t>
  </si>
  <si>
    <t>65歳以上</t>
  </si>
  <si>
    <t>桑名市及びいなべ市の平成12年以前については、合併があったものとして計算しています。</t>
    <rPh sb="0" eb="3">
      <t>クワナシ</t>
    </rPh>
    <rPh sb="3" eb="4">
      <t>オヨ</t>
    </rPh>
    <rPh sb="8" eb="9">
      <t>シ</t>
    </rPh>
    <rPh sb="10" eb="12">
      <t>ヘイセイ</t>
    </rPh>
    <rPh sb="14" eb="15">
      <t>ネン</t>
    </rPh>
    <rPh sb="15" eb="17">
      <t>イゼン</t>
    </rPh>
    <rPh sb="23" eb="25">
      <t>ガッペイ</t>
    </rPh>
    <rPh sb="34" eb="36">
      <t>ケイサン</t>
    </rPh>
    <phoneticPr fontId="2"/>
  </si>
  <si>
    <t>昭和55年　</t>
  </si>
  <si>
    <t>【管内の人口ピラミッド】</t>
  </si>
  <si>
    <t>桑名管内</t>
    <rPh sb="0" eb="2">
      <t>クワナ</t>
    </rPh>
    <rPh sb="2" eb="4">
      <t>カンナイ</t>
    </rPh>
    <phoneticPr fontId="2"/>
  </si>
  <si>
    <t>年齢（歳）</t>
  </si>
  <si>
    <t>男</t>
  </si>
  <si>
    <t>女</t>
  </si>
  <si>
    <t>総数</t>
  </si>
  <si>
    <t>年齢(歳）</t>
  </si>
  <si>
    <t>0 ～ 4</t>
  </si>
  <si>
    <t>総    数</t>
  </si>
  <si>
    <t>5 ～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</si>
  <si>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</si>
  <si>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</si>
  <si>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</si>
  <si>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</si>
  <si>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</si>
  <si>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</si>
  <si>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</si>
  <si>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</si>
  <si>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</si>
  <si>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</si>
  <si>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</si>
  <si>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</si>
  <si>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</si>
  <si>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</si>
  <si>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</si>
  <si>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</si>
  <si>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 ～ 94</t>
  </si>
  <si>
    <t>95歳以上</t>
  </si>
  <si>
    <t>年齢不詳</t>
  </si>
  <si>
    <t>(再掲)</t>
  </si>
  <si>
    <t>15歳未満</t>
  </si>
  <si>
    <t>女</t>
    <rPh sb="0" eb="1">
      <t>オンナ</t>
    </rPh>
    <phoneticPr fontId="2"/>
  </si>
  <si>
    <t>男</t>
    <rPh sb="0" eb="1">
      <t>オトコ</t>
    </rPh>
    <phoneticPr fontId="2"/>
  </si>
  <si>
    <t>割合(％)</t>
  </si>
  <si>
    <t>平均年齢</t>
  </si>
  <si>
    <t>市町村名</t>
  </si>
  <si>
    <t>年少人口(0～14歳)</t>
  </si>
  <si>
    <t>生産年齢人口(15～64歳)</t>
  </si>
  <si>
    <t>老年人口(65歳以上)</t>
  </si>
  <si>
    <t>0～5歳</t>
  </si>
  <si>
    <t>6～11歳</t>
  </si>
  <si>
    <t>12～14歳</t>
  </si>
  <si>
    <t>15～17歳</t>
  </si>
  <si>
    <t>管内</t>
  </si>
  <si>
    <t>三重県</t>
  </si>
  <si>
    <t>年齢区分別割合</t>
  </si>
  <si>
    <t>年齢構成指数</t>
  </si>
  <si>
    <t>年少人口（0～14歳）</t>
  </si>
  <si>
    <t>生産年齢人口（15～64歳）</t>
  </si>
  <si>
    <t>老年人口（65歳以上）</t>
  </si>
  <si>
    <t>年少人口指数</t>
  </si>
  <si>
    <t>老年人口指数</t>
  </si>
  <si>
    <t>従属人口指数</t>
  </si>
  <si>
    <t>老年化指数</t>
  </si>
  <si>
    <t>年少人口指数＝</t>
  </si>
  <si>
    <t>老年人口指数＝</t>
  </si>
  <si>
    <t>従属人口指数＝</t>
  </si>
  <si>
    <t>年少人口+老年人口</t>
  </si>
  <si>
    <t>老年化指数＝</t>
  </si>
  <si>
    <t>老年人口</t>
  </si>
  <si>
    <t>JR･近鉄:</t>
    <phoneticPr fontId="2"/>
  </si>
  <si>
    <t>「桑名駅」から徒歩１５分</t>
    <phoneticPr fontId="2"/>
  </si>
  <si>
    <t>◇東名阪自動車道「桑名IC」桑名市方面へ（国道１号を右折）約１５分　</t>
    <phoneticPr fontId="2"/>
  </si>
  <si>
    <t>◇国道１号線　（名古屋方面から）市役所前交差点５０ｍ先左折</t>
    <phoneticPr fontId="2"/>
  </si>
  <si>
    <t>◇国道２３号線　地蔵交差点から　約５分</t>
    <phoneticPr fontId="2"/>
  </si>
  <si>
    <t>〒　５１１－８５６７</t>
    <phoneticPr fontId="2"/>
  </si>
  <si>
    <t>0594-24-3621</t>
    <phoneticPr fontId="2"/>
  </si>
  <si>
    <t>Fax</t>
    <phoneticPr fontId="2"/>
  </si>
  <si>
    <t>0594-24-3692</t>
    <phoneticPr fontId="2"/>
  </si>
  <si>
    <t>９：３０～１１：００</t>
    <phoneticPr fontId="2"/>
  </si>
  <si>
    <r>
      <t>毎週火曜</t>
    </r>
    <r>
      <rPr>
        <sz val="8"/>
        <rFont val="ＭＳ 明朝"/>
        <family val="1"/>
        <charset val="128"/>
      </rPr>
      <t>（予約制）</t>
    </r>
    <rPh sb="5" eb="8">
      <t>ヨヤクセイ</t>
    </rPh>
    <phoneticPr fontId="2"/>
  </si>
  <si>
    <t>１３：００～１４：３０</t>
    <phoneticPr fontId="2"/>
  </si>
  <si>
    <t>１４：３０～１５：００</t>
    <phoneticPr fontId="2"/>
  </si>
  <si>
    <t>TEL 0594-24-3621</t>
    <phoneticPr fontId="2"/>
  </si>
  <si>
    <t>保健衛生室</t>
    <phoneticPr fontId="2"/>
  </si>
  <si>
    <t>TEL 0594-24-3621</t>
    <phoneticPr fontId="2"/>
  </si>
  <si>
    <t>TEL 0594-24-3621</t>
    <phoneticPr fontId="2"/>
  </si>
  <si>
    <t>TEL 0594-24-3625</t>
    <phoneticPr fontId="2"/>
  </si>
  <si>
    <t>•感染症（発生動向調査）対策</t>
    <phoneticPr fontId="2"/>
  </si>
  <si>
    <t>•結核医療・予防　•エイズ相談・検査</t>
    <phoneticPr fontId="2"/>
  </si>
  <si>
    <t>•保健栄養対策　　・歯科保健</t>
    <phoneticPr fontId="2"/>
  </si>
  <si>
    <t>TEL 0594-24-3620</t>
    <phoneticPr fontId="2"/>
  </si>
  <si>
    <t>•難病、特定疾患対策</t>
    <phoneticPr fontId="2"/>
  </si>
  <si>
    <t>医師</t>
    <phoneticPr fontId="2"/>
  </si>
  <si>
    <t>獣医師</t>
    <phoneticPr fontId="2"/>
  </si>
  <si>
    <t>薬剤師</t>
    <phoneticPr fontId="2"/>
  </si>
  <si>
    <t>•特定不妊治療費助成事業</t>
    <phoneticPr fontId="2"/>
  </si>
  <si>
    <t>保健師</t>
    <phoneticPr fontId="2"/>
  </si>
  <si>
    <t>診療放射線技師</t>
    <phoneticPr fontId="2"/>
  </si>
  <si>
    <t>TEL 0594-24-3623</t>
    <phoneticPr fontId="2"/>
  </si>
  <si>
    <t>管理栄養士</t>
    <phoneticPr fontId="2"/>
  </si>
  <si>
    <t>•食品衛生　•動物愛護推進</t>
    <phoneticPr fontId="2"/>
  </si>
  <si>
    <t>•医薬品、毒劇物　•墓地及び火葬場</t>
    <phoneticPr fontId="2"/>
  </si>
  <si>
    <t>•旅館、公衆浴場、興行場　　•献血、骨髄バンク登録推進</t>
    <phoneticPr fontId="2"/>
  </si>
  <si>
    <t>•食品表示　　</t>
    <phoneticPr fontId="2"/>
  </si>
  <si>
    <t>種 別</t>
    <phoneticPr fontId="2"/>
  </si>
  <si>
    <t>平成22年国勢調査</t>
    <phoneticPr fontId="2"/>
  </si>
  <si>
    <t>世帯数の伸び率</t>
    <phoneticPr fontId="2"/>
  </si>
  <si>
    <t>人口の伸び率</t>
    <phoneticPr fontId="2"/>
  </si>
  <si>
    <t>市町</t>
    <phoneticPr fontId="2"/>
  </si>
  <si>
    <t>面積
（k㎡ ）</t>
    <phoneticPr fontId="2"/>
  </si>
  <si>
    <r>
      <t xml:space="preserve">人口密度
</t>
    </r>
    <r>
      <rPr>
        <sz val="8"/>
        <rFont val="ＭＳ 明朝"/>
        <family val="1"/>
        <charset val="128"/>
      </rPr>
      <t>（人/km2）</t>
    </r>
    <phoneticPr fontId="2"/>
  </si>
  <si>
    <t>平成15年12月1日　
北勢町、員弁町、大安町、藤原町が合併し、いなべ市となる。
平成16年12月6日　
桑名市、多度町、長島町が合併し、桑名市となる。
平成20年4月1日
菰野町、朝日町、川越町が管内となる。</t>
    <phoneticPr fontId="2"/>
  </si>
  <si>
    <r>
      <t>年齢区分別人口</t>
    </r>
    <r>
      <rPr>
        <sz val="6"/>
        <rFont val="ＭＳ 明朝"/>
        <family val="1"/>
        <charset val="128"/>
      </rPr>
      <t>（年齢不詳を除く）</t>
    </r>
    <rPh sb="8" eb="10">
      <t>ネンレイ</t>
    </rPh>
    <rPh sb="10" eb="12">
      <t>フショウ</t>
    </rPh>
    <rPh sb="13" eb="14">
      <t>ノゾ</t>
    </rPh>
    <phoneticPr fontId="2"/>
  </si>
  <si>
    <t>少年人口（18歳未満人口）</t>
    <phoneticPr fontId="2"/>
  </si>
  <si>
    <t>×100</t>
    <phoneticPr fontId="2"/>
  </si>
  <si>
    <t>生産年齢人口</t>
    <phoneticPr fontId="2"/>
  </si>
  <si>
    <t>年少人口</t>
    <phoneticPr fontId="2"/>
  </si>
  <si>
    <t>平成22年</t>
    <phoneticPr fontId="2"/>
  </si>
  <si>
    <t>2010年</t>
    <phoneticPr fontId="2"/>
  </si>
  <si>
    <t>平成17年</t>
    <phoneticPr fontId="2"/>
  </si>
  <si>
    <t>（2005年）</t>
    <phoneticPr fontId="2"/>
  </si>
  <si>
    <t>（2010年）</t>
    <phoneticPr fontId="2"/>
  </si>
  <si>
    <t>資料：三重県戦略企画部統計課</t>
    <rPh sb="0" eb="2">
      <t>シリョウ</t>
    </rPh>
    <rPh sb="6" eb="8">
      <t>センリャク</t>
    </rPh>
    <rPh sb="8" eb="10">
      <t>キカク</t>
    </rPh>
    <rPh sb="10" eb="11">
      <t>ブ</t>
    </rPh>
    <rPh sb="13" eb="14">
      <t>カ</t>
    </rPh>
    <phoneticPr fontId="2"/>
  </si>
  <si>
    <t>資料 戦略企画部統計課「三重県年齢別人口調査結果」</t>
    <rPh sb="3" eb="5">
      <t>センリャク</t>
    </rPh>
    <rPh sb="5" eb="7">
      <t>キカク</t>
    </rPh>
    <rPh sb="7" eb="8">
      <t>ブ</t>
    </rPh>
    <rPh sb="10" eb="11">
      <t>カ</t>
    </rPh>
    <phoneticPr fontId="2"/>
  </si>
  <si>
    <t>三重県桑名保健所（桑名庁舎内）</t>
    <rPh sb="3" eb="5">
      <t>クワナ</t>
    </rPh>
    <rPh sb="7" eb="8">
      <t>ショ</t>
    </rPh>
    <rPh sb="9" eb="11">
      <t>クワナ</t>
    </rPh>
    <phoneticPr fontId="2"/>
  </si>
  <si>
    <t>副所長兼保健衛生室長</t>
    <rPh sb="0" eb="3">
      <t>フクショチョウ</t>
    </rPh>
    <rPh sb="3" eb="4">
      <t>ケン</t>
    </rPh>
    <rPh sb="4" eb="6">
      <t>ホケン</t>
    </rPh>
    <rPh sb="6" eb="8">
      <t>エイセイ</t>
    </rPh>
    <rPh sb="8" eb="10">
      <t>シツチョウ</t>
    </rPh>
    <phoneticPr fontId="2"/>
  </si>
  <si>
    <t>《総務企画課　７名》</t>
    <rPh sb="1" eb="3">
      <t>ソウム</t>
    </rPh>
    <rPh sb="3" eb="5">
      <t>キカク</t>
    </rPh>
    <rPh sb="5" eb="6">
      <t>カ</t>
    </rPh>
    <phoneticPr fontId="2"/>
  </si>
  <si>
    <t>•こころの健康づくり 　　</t>
    <phoneticPr fontId="2"/>
  </si>
  <si>
    <t>•病院・診療所開設許可（届け）　 •医療監視業務</t>
    <phoneticPr fontId="2"/>
  </si>
  <si>
    <t>•ヘルシーピープルみえ・21</t>
    <phoneticPr fontId="2"/>
  </si>
  <si>
    <t>•原子爆弾被害者対策</t>
    <phoneticPr fontId="2"/>
  </si>
  <si>
    <t>•医療従事者の免許申請</t>
    <phoneticPr fontId="2"/>
  </si>
  <si>
    <t>•災害医療　•衛生統計　•保健医療計画</t>
    <rPh sb="3" eb="5">
      <t>イリョウ</t>
    </rPh>
    <phoneticPr fontId="2"/>
  </si>
  <si>
    <t>•医療・保健関係の研修</t>
    <phoneticPr fontId="2"/>
  </si>
  <si>
    <t>板羽 聖治</t>
    <rPh sb="0" eb="2">
      <t>イタバネ</t>
    </rPh>
    <rPh sb="3" eb="5">
      <t>セイジ</t>
    </rPh>
    <phoneticPr fontId="2"/>
  </si>
  <si>
    <t>《衛生指導課　１０名》</t>
    <rPh sb="5" eb="6">
      <t>カ</t>
    </rPh>
    <phoneticPr fontId="2"/>
  </si>
  <si>
    <t>臨床検査技師</t>
    <rPh sb="0" eb="2">
      <t>リンショウ</t>
    </rPh>
    <rPh sb="2" eb="4">
      <t>ケンサ</t>
    </rPh>
    <rPh sb="4" eb="6">
      <t>ギシ</t>
    </rPh>
    <phoneticPr fontId="2"/>
  </si>
  <si>
    <t>１　管内概況　　</t>
    <rPh sb="2" eb="4">
      <t>カンナイ</t>
    </rPh>
    <rPh sb="4" eb="6">
      <t>ガイキョウ</t>
    </rPh>
    <phoneticPr fontId="2"/>
  </si>
  <si>
    <t>（２）桑名保健所（桑名庁舎）　</t>
    <rPh sb="3" eb="5">
      <t>クワナ</t>
    </rPh>
    <rPh sb="7" eb="8">
      <t>ショ</t>
    </rPh>
    <rPh sb="11" eb="13">
      <t>チョウシャ</t>
    </rPh>
    <phoneticPr fontId="2"/>
  </si>
  <si>
    <r>
      <t xml:space="preserve">特定感染症（エイズ含む）
</t>
    </r>
    <r>
      <rPr>
        <sz val="8"/>
        <rFont val="ＭＳ 明朝"/>
        <family val="1"/>
        <charset val="128"/>
      </rPr>
      <t>相談・検査</t>
    </r>
    <rPh sb="0" eb="2">
      <t>トクテイ</t>
    </rPh>
    <rPh sb="2" eb="5">
      <t>カンセンショウ</t>
    </rPh>
    <rPh sb="9" eb="10">
      <t>フク</t>
    </rPh>
    <rPh sb="13" eb="15">
      <t>ソウダン</t>
    </rPh>
    <rPh sb="16" eb="18">
      <t>ケンサ</t>
    </rPh>
    <phoneticPr fontId="2"/>
  </si>
  <si>
    <r>
      <t>第４水曜</t>
    </r>
    <r>
      <rPr>
        <sz val="8"/>
        <rFont val="ＭＳ 明朝"/>
        <family val="1"/>
        <charset val="128"/>
      </rPr>
      <t>（予約制）</t>
    </r>
    <rPh sb="0" eb="1">
      <t>ダイ</t>
    </rPh>
    <rPh sb="2" eb="4">
      <t>スイヨウ</t>
    </rPh>
    <rPh sb="5" eb="8">
      <t>ヨヤクセイ</t>
    </rPh>
    <phoneticPr fontId="2"/>
  </si>
  <si>
    <t>資料：三重県戦略企画部統計課</t>
    <rPh sb="0" eb="2">
      <t>シリョウ</t>
    </rPh>
    <rPh sb="3" eb="6">
      <t>ミエケン</t>
    </rPh>
    <rPh sb="6" eb="8">
      <t>センリャク</t>
    </rPh>
    <rPh sb="8" eb="10">
      <t>キカク</t>
    </rPh>
    <rPh sb="10" eb="11">
      <t>ブ</t>
    </rPh>
    <rPh sb="11" eb="13">
      <t>トウケイ</t>
    </rPh>
    <rPh sb="13" eb="14">
      <t>カ</t>
    </rPh>
    <phoneticPr fontId="2"/>
  </si>
  <si>
    <t>　　　　　　　資料：三重県戦略企画部統計課</t>
    <rPh sb="7" eb="9">
      <t>シリョウ</t>
    </rPh>
    <rPh sb="13" eb="15">
      <t>センリャク</t>
    </rPh>
    <rPh sb="15" eb="17">
      <t>キカク</t>
    </rPh>
    <rPh sb="20" eb="21">
      <t>カ</t>
    </rPh>
    <phoneticPr fontId="2"/>
  </si>
  <si>
    <t>•母子保健</t>
    <phoneticPr fontId="2"/>
  </si>
  <si>
    <t>•精神保健福祉</t>
    <phoneticPr fontId="2"/>
  </si>
  <si>
    <r>
      <t>●</t>
    </r>
    <r>
      <rPr>
        <b/>
        <i/>
        <sz val="12"/>
        <rFont val="ＭＳ 明朝"/>
        <family val="1"/>
        <charset val="128"/>
      </rPr>
      <t>組織及び所掌事務</t>
    </r>
    <rPh sb="1" eb="3">
      <t>ソシキ</t>
    </rPh>
    <phoneticPr fontId="2"/>
  </si>
  <si>
    <t xml:space="preserve"> ウ　管内人口の推移</t>
    <phoneticPr fontId="2"/>
  </si>
  <si>
    <t xml:space="preserve"> エ 　管内市町の人口構成</t>
    <phoneticPr fontId="2"/>
  </si>
  <si>
    <t>平成25年</t>
    <phoneticPr fontId="2"/>
  </si>
  <si>
    <t>2013年</t>
    <phoneticPr fontId="2"/>
  </si>
  <si>
    <t>（2013年）</t>
    <phoneticPr fontId="2"/>
  </si>
  <si>
    <t>松村　義晴</t>
    <rPh sb="0" eb="2">
      <t>マツムラ</t>
    </rPh>
    <rPh sb="3" eb="4">
      <t>ギ</t>
    </rPh>
    <rPh sb="4" eb="5">
      <t>ハ</t>
    </rPh>
    <phoneticPr fontId="2"/>
  </si>
  <si>
    <t>大橋　吉之</t>
    <rPh sb="0" eb="2">
      <t>オオハシ</t>
    </rPh>
    <rPh sb="3" eb="4">
      <t>キチ</t>
    </rPh>
    <rPh sb="4" eb="5">
      <t>コレ</t>
    </rPh>
    <phoneticPr fontId="2"/>
  </si>
  <si>
    <t>松岡　里美</t>
    <rPh sb="0" eb="2">
      <t>マツオカ</t>
    </rPh>
    <rPh sb="3" eb="5">
      <t>サトミ</t>
    </rPh>
    <phoneticPr fontId="2"/>
  </si>
  <si>
    <t>中村 昌司</t>
    <rPh sb="0" eb="2">
      <t>ナカムラ</t>
    </rPh>
    <rPh sb="3" eb="5">
      <t>マサシ</t>
    </rPh>
    <phoneticPr fontId="2"/>
  </si>
  <si>
    <t>１３：３０～１５：３０</t>
    <phoneticPr fontId="2"/>
  </si>
  <si>
    <t>　    （四日市方面から）浅川交差点右折すぐ左折</t>
    <phoneticPr fontId="2"/>
  </si>
  <si>
    <t>精神保健福祉健康相談</t>
    <rPh sb="0" eb="2">
      <t>セイシン</t>
    </rPh>
    <rPh sb="2" eb="4">
      <t>ホケン</t>
    </rPh>
    <rPh sb="4" eb="6">
      <t>フクシ</t>
    </rPh>
    <rPh sb="6" eb="8">
      <t>ケンコウ</t>
    </rPh>
    <rPh sb="8" eb="10">
      <t>ソウダン</t>
    </rPh>
    <phoneticPr fontId="2"/>
  </si>
  <si>
    <t>（3）　桑名保健所の概要（平成26年度体制）</t>
    <rPh sb="4" eb="6">
      <t>クワナ</t>
    </rPh>
    <rPh sb="6" eb="8">
      <t>ホケン</t>
    </rPh>
    <rPh sb="8" eb="9">
      <t>ショ</t>
    </rPh>
    <rPh sb="10" eb="12">
      <t>ガイヨウ</t>
    </rPh>
    <rPh sb="13" eb="15">
      <t>ヘイセイ</t>
    </rPh>
    <rPh sb="17" eb="19">
      <t>ネンド</t>
    </rPh>
    <rPh sb="19" eb="21">
      <t>タイセイ</t>
    </rPh>
    <phoneticPr fontId="2"/>
  </si>
  <si>
    <t>《健康増進課　７名》</t>
    <rPh sb="5" eb="6">
      <t>カ</t>
    </rPh>
    <phoneticPr fontId="2"/>
  </si>
  <si>
    <t>（4）　管内の状況</t>
    <rPh sb="4" eb="6">
      <t>カンナイ</t>
    </rPh>
    <rPh sb="7" eb="9">
      <t>ジョウキョウ</t>
    </rPh>
    <phoneticPr fontId="2"/>
  </si>
  <si>
    <t>平成25年10月1日現在</t>
    <phoneticPr fontId="2"/>
  </si>
  <si>
    <t>（平成25年10月1日現在）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</si>
</sst>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0.0%"/>
    <numFmt numFmtId="178" formatCode="#,##0_ "/>
    <numFmt numFmtId="179" formatCode="#,##0_);[Red]\(#,##0\)"/>
    <numFmt numFmtId="180" formatCode="#,##0;[Red]#,##0"/>
    <numFmt numFmtId="181" formatCode="#,##0.0;[Red]#,##0.0"/>
    <numFmt numFmtId="182" formatCode="#,##0.00_);[Red]\(#,##0.00\)"/>
    <numFmt numFmtId="183" formatCode="#,##0.0_ "/>
    <numFmt numFmtId="184" formatCode="#,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i/>
      <sz val="12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i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8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8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8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ash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8" fillId="0" borderId="0" applyNumberFormat="0" applyFont="0" applyFill="0" applyBorder="0" applyAlignment="0" applyProtection="0"/>
  </cellStyleXfs>
  <cellXfs count="316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58" fontId="12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justify"/>
    </xf>
    <xf numFmtId="0" fontId="13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16" fillId="0" borderId="0" xfId="0" applyFont="1"/>
    <xf numFmtId="0" fontId="6" fillId="0" borderId="0" xfId="0" applyFont="1"/>
    <xf numFmtId="0" fontId="12" fillId="0" borderId="2" xfId="0" applyFont="1" applyBorder="1" applyAlignment="1">
      <alignment horizontal="center" vertical="center" wrapText="1"/>
    </xf>
    <xf numFmtId="179" fontId="12" fillId="0" borderId="3" xfId="0" applyNumberFormat="1" applyFont="1" applyBorder="1" applyAlignment="1">
      <alignment horizontal="right" vertical="center"/>
    </xf>
    <xf numFmtId="183" fontId="12" fillId="0" borderId="3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right" vertical="center"/>
    </xf>
    <xf numFmtId="177" fontId="12" fillId="0" borderId="4" xfId="0" applyNumberFormat="1" applyFont="1" applyBorder="1" applyAlignment="1">
      <alignment horizontal="right" vertical="center"/>
    </xf>
    <xf numFmtId="179" fontId="12" fillId="0" borderId="5" xfId="0" applyNumberFormat="1" applyFont="1" applyBorder="1" applyAlignment="1">
      <alignment horizontal="right" vertical="center"/>
    </xf>
    <xf numFmtId="183" fontId="12" fillId="0" borderId="6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12" fillId="0" borderId="7" xfId="0" applyNumberFormat="1" applyFont="1" applyBorder="1" applyAlignment="1">
      <alignment horizontal="right" vertical="center"/>
    </xf>
    <xf numFmtId="183" fontId="12" fillId="0" borderId="8" xfId="0" applyNumberFormat="1" applyFont="1" applyBorder="1" applyAlignment="1">
      <alignment horizontal="right" vertical="center"/>
    </xf>
    <xf numFmtId="179" fontId="12" fillId="0" borderId="9" xfId="0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right" vertical="center"/>
    </xf>
    <xf numFmtId="177" fontId="12" fillId="0" borderId="10" xfId="0" applyNumberFormat="1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right" vertical="center"/>
    </xf>
    <xf numFmtId="176" fontId="12" fillId="0" borderId="11" xfId="0" applyNumberFormat="1" applyFont="1" applyBorder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3" fontId="11" fillId="0" borderId="0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wrapText="1"/>
    </xf>
    <xf numFmtId="0" fontId="17" fillId="0" borderId="0" xfId="0" applyFont="1" applyAlignment="1">
      <alignment horizontal="right"/>
    </xf>
    <xf numFmtId="0" fontId="5" fillId="0" borderId="16" xfId="0" applyFont="1" applyBorder="1" applyAlignment="1">
      <alignment wrapText="1"/>
    </xf>
    <xf numFmtId="0" fontId="5" fillId="0" borderId="19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24" xfId="0" applyNumberFormat="1" applyFont="1" applyBorder="1" applyAlignment="1">
      <alignment horizontal="center" vertical="center" wrapText="1"/>
    </xf>
    <xf numFmtId="178" fontId="5" fillId="0" borderId="25" xfId="0" applyNumberFormat="1" applyFont="1" applyBorder="1" applyAlignment="1">
      <alignment horizontal="right" vertical="center"/>
    </xf>
    <xf numFmtId="0" fontId="5" fillId="0" borderId="26" xfId="0" applyNumberFormat="1" applyFont="1" applyBorder="1" applyAlignment="1">
      <alignment horizontal="center" vertical="center" wrapText="1"/>
    </xf>
    <xf numFmtId="178" fontId="5" fillId="0" borderId="27" xfId="0" applyNumberFormat="1" applyFont="1" applyBorder="1" applyAlignment="1">
      <alignment horizontal="right" vertical="center"/>
    </xf>
    <xf numFmtId="178" fontId="5" fillId="0" borderId="28" xfId="0" applyNumberFormat="1" applyFont="1" applyBorder="1" applyAlignment="1">
      <alignment horizontal="right" vertical="center"/>
    </xf>
    <xf numFmtId="37" fontId="17" fillId="0" borderId="0" xfId="0" applyNumberFormat="1" applyFont="1" applyFill="1" applyBorder="1" applyAlignment="1">
      <alignment horizontal="left"/>
    </xf>
    <xf numFmtId="0" fontId="5" fillId="0" borderId="29" xfId="0" applyNumberFormat="1" applyFont="1" applyBorder="1" applyAlignment="1">
      <alignment horizontal="center" vertical="center" wrapText="1"/>
    </xf>
    <xf numFmtId="178" fontId="5" fillId="0" borderId="30" xfId="0" applyNumberFormat="1" applyFont="1" applyBorder="1" applyAlignment="1">
      <alignment horizontal="right" vertical="center"/>
    </xf>
    <xf numFmtId="0" fontId="18" fillId="0" borderId="0" xfId="0" applyFont="1" applyAlignment="1">
      <alignment wrapText="1"/>
    </xf>
    <xf numFmtId="0" fontId="4" fillId="2" borderId="31" xfId="0" applyNumberFormat="1" applyFont="1" applyFill="1" applyBorder="1" applyAlignment="1" applyProtection="1"/>
    <xf numFmtId="1" fontId="19" fillId="3" borderId="32" xfId="3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Alignment="1">
      <alignment wrapText="1"/>
    </xf>
    <xf numFmtId="0" fontId="4" fillId="2" borderId="33" xfId="0" applyNumberFormat="1" applyFont="1" applyFill="1" applyBorder="1" applyAlignment="1" applyProtection="1">
      <alignment horizontal="center"/>
      <protection locked="0"/>
    </xf>
    <xf numFmtId="0" fontId="4" fillId="2" borderId="34" xfId="0" applyNumberFormat="1" applyFont="1" applyFill="1" applyBorder="1" applyAlignment="1" applyProtection="1">
      <alignment horizontal="center"/>
      <protection locked="0"/>
    </xf>
    <xf numFmtId="0" fontId="4" fillId="2" borderId="35" xfId="0" applyNumberFormat="1" applyFont="1" applyFill="1" applyBorder="1" applyAlignment="1" applyProtection="1">
      <alignment horizontal="center"/>
      <protection locked="0"/>
    </xf>
    <xf numFmtId="0" fontId="4" fillId="3" borderId="32" xfId="3" applyNumberFormat="1" applyFont="1" applyFill="1" applyBorder="1" applyAlignment="1" applyProtection="1">
      <alignment horizontal="center"/>
      <protection locked="0"/>
    </xf>
    <xf numFmtId="1" fontId="4" fillId="4" borderId="36" xfId="0" applyNumberFormat="1" applyFont="1" applyFill="1" applyBorder="1" applyAlignment="1" applyProtection="1">
      <alignment horizontal="center"/>
      <protection locked="0"/>
    </xf>
    <xf numFmtId="3" fontId="4" fillId="5" borderId="37" xfId="0" applyNumberFormat="1" applyFont="1" applyFill="1" applyBorder="1" applyAlignment="1" applyProtection="1">
      <alignment horizontal="right"/>
      <protection locked="0"/>
    </xf>
    <xf numFmtId="3" fontId="4" fillId="5" borderId="38" xfId="0" applyNumberFormat="1" applyFont="1" applyFill="1" applyBorder="1" applyAlignment="1" applyProtection="1">
      <alignment horizontal="right"/>
      <protection locked="0"/>
    </xf>
    <xf numFmtId="1" fontId="4" fillId="5" borderId="32" xfId="3" applyNumberFormat="1" applyFont="1" applyFill="1" applyBorder="1" applyAlignment="1" applyProtection="1">
      <alignment horizontal="center"/>
      <protection locked="0"/>
    </xf>
    <xf numFmtId="3" fontId="4" fillId="5" borderId="32" xfId="3" applyNumberFormat="1" applyFont="1" applyFill="1" applyBorder="1" applyAlignment="1" applyProtection="1">
      <alignment horizontal="right"/>
      <protection locked="0"/>
    </xf>
    <xf numFmtId="1" fontId="4" fillId="6" borderId="32" xfId="3" applyNumberFormat="1" applyFont="1" applyFill="1" applyBorder="1" applyAlignment="1" applyProtection="1">
      <alignment horizontal="center"/>
      <protection locked="0"/>
    </xf>
    <xf numFmtId="180" fontId="4" fillId="0" borderId="32" xfId="3" applyNumberFormat="1" applyFont="1" applyFill="1" applyBorder="1" applyAlignment="1" applyProtection="1">
      <alignment horizontal="right"/>
      <protection locked="0"/>
    </xf>
    <xf numFmtId="3" fontId="4" fillId="5" borderId="39" xfId="0" applyNumberFormat="1" applyFont="1" applyFill="1" applyBorder="1" applyAlignment="1" applyProtection="1">
      <alignment horizontal="right"/>
      <protection locked="0"/>
    </xf>
    <xf numFmtId="3" fontId="4" fillId="5" borderId="4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/>
    <xf numFmtId="1" fontId="4" fillId="0" borderId="32" xfId="3" applyNumberFormat="1" applyFont="1" applyFill="1" applyBorder="1" applyAlignment="1" applyProtection="1">
      <alignment horizontal="center"/>
      <protection locked="0"/>
    </xf>
    <xf numFmtId="1" fontId="4" fillId="5" borderId="41" xfId="3" applyNumberFormat="1" applyFont="1" applyFill="1" applyBorder="1" applyAlignment="1" applyProtection="1">
      <alignment horizontal="center"/>
      <protection locked="0"/>
    </xf>
    <xf numFmtId="180" fontId="4" fillId="7" borderId="41" xfId="3" applyNumberFormat="1" applyFont="1" applyFill="1" applyBorder="1" applyAlignment="1" applyProtection="1">
      <alignment horizontal="right"/>
    </xf>
    <xf numFmtId="180" fontId="4" fillId="7" borderId="0" xfId="3" applyNumberFormat="1" applyFont="1" applyFill="1" applyBorder="1" applyAlignment="1" applyProtection="1"/>
    <xf numFmtId="180" fontId="4" fillId="7" borderId="6" xfId="3" applyNumberFormat="1" applyFont="1" applyFill="1" applyBorder="1" applyAlignment="1" applyProtection="1"/>
    <xf numFmtId="180" fontId="4" fillId="5" borderId="41" xfId="3" applyNumberFormat="1" applyFont="1" applyFill="1" applyBorder="1" applyAlignment="1" applyProtection="1">
      <alignment horizontal="right"/>
      <protection locked="0"/>
    </xf>
    <xf numFmtId="180" fontId="4" fillId="5" borderId="0" xfId="3" applyNumberFormat="1" applyFont="1" applyFill="1" applyBorder="1" applyAlignment="1" applyProtection="1">
      <alignment horizontal="right"/>
      <protection locked="0"/>
    </xf>
    <xf numFmtId="180" fontId="4" fillId="5" borderId="6" xfId="3" applyNumberFormat="1" applyFont="1" applyFill="1" applyBorder="1" applyAlignment="1" applyProtection="1">
      <alignment horizontal="right"/>
      <protection locked="0"/>
    </xf>
    <xf numFmtId="0" fontId="4" fillId="2" borderId="42" xfId="0" applyNumberFormat="1" applyFont="1" applyFill="1" applyBorder="1" applyAlignment="1" applyProtection="1">
      <alignment horizontal="center"/>
      <protection locked="0"/>
    </xf>
    <xf numFmtId="183" fontId="4" fillId="5" borderId="37" xfId="0" applyNumberFormat="1" applyFont="1" applyFill="1" applyBorder="1" applyAlignment="1" applyProtection="1">
      <alignment horizontal="right"/>
      <protection locked="0"/>
    </xf>
    <xf numFmtId="183" fontId="4" fillId="5" borderId="38" xfId="0" applyNumberFormat="1" applyFont="1" applyFill="1" applyBorder="1" applyAlignment="1" applyProtection="1">
      <alignment horizontal="right"/>
      <protection locked="0"/>
    </xf>
    <xf numFmtId="1" fontId="4" fillId="0" borderId="41" xfId="3" applyNumberFormat="1" applyFont="1" applyFill="1" applyBorder="1" applyAlignment="1" applyProtection="1">
      <alignment horizontal="center"/>
      <protection locked="0"/>
    </xf>
    <xf numFmtId="180" fontId="4" fillId="0" borderId="41" xfId="3" applyNumberFormat="1" applyFont="1" applyFill="1" applyBorder="1" applyAlignment="1" applyProtection="1">
      <alignment horizontal="right"/>
    </xf>
    <xf numFmtId="180" fontId="4" fillId="0" borderId="0" xfId="3" applyNumberFormat="1" applyFont="1" applyFill="1" applyBorder="1" applyAlignment="1" applyProtection="1"/>
    <xf numFmtId="180" fontId="4" fillId="0" borderId="6" xfId="3" applyNumberFormat="1" applyFont="1" applyFill="1" applyBorder="1" applyAlignment="1" applyProtection="1"/>
    <xf numFmtId="181" fontId="4" fillId="0" borderId="41" xfId="3" applyNumberFormat="1" applyFont="1" applyFill="1" applyBorder="1" applyAlignment="1" applyProtection="1">
      <alignment horizontal="right"/>
      <protection locked="0"/>
    </xf>
    <xf numFmtId="181" fontId="4" fillId="0" borderId="0" xfId="3" applyNumberFormat="1" applyFont="1" applyFill="1" applyBorder="1" applyAlignment="1" applyProtection="1">
      <alignment horizontal="right"/>
      <protection locked="0"/>
    </xf>
    <xf numFmtId="0" fontId="4" fillId="0" borderId="41" xfId="3" applyNumberFormat="1" applyFont="1" applyFill="1" applyBorder="1" applyAlignment="1" applyProtection="1"/>
    <xf numFmtId="181" fontId="4" fillId="0" borderId="41" xfId="3" applyNumberFormat="1" applyFont="1" applyFill="1" applyBorder="1" applyAlignment="1" applyProtection="1">
      <alignment horizontal="right"/>
    </xf>
    <xf numFmtId="181" fontId="4" fillId="0" borderId="0" xfId="3" applyNumberFormat="1" applyFont="1" applyFill="1" applyBorder="1" applyAlignment="1" applyProtection="1"/>
    <xf numFmtId="181" fontId="4" fillId="0" borderId="6" xfId="3" applyNumberFormat="1" applyFont="1" applyFill="1" applyBorder="1" applyAlignment="1" applyProtection="1"/>
    <xf numFmtId="1" fontId="4" fillId="8" borderId="22" xfId="3" applyNumberFormat="1" applyFont="1" applyFill="1" applyBorder="1" applyAlignment="1" applyProtection="1">
      <alignment horizontal="center"/>
      <protection locked="0"/>
    </xf>
    <xf numFmtId="181" fontId="4" fillId="8" borderId="22" xfId="3" applyNumberFormat="1" applyFont="1" applyFill="1" applyBorder="1" applyAlignment="1" applyProtection="1">
      <alignment horizontal="right"/>
      <protection locked="0"/>
    </xf>
    <xf numFmtId="181" fontId="4" fillId="8" borderId="43" xfId="3" applyNumberFormat="1" applyFont="1" applyFill="1" applyBorder="1" applyAlignment="1" applyProtection="1">
      <alignment horizontal="right"/>
      <protection locked="0"/>
    </xf>
    <xf numFmtId="181" fontId="4" fillId="8" borderId="3" xfId="3" applyNumberFormat="1" applyFont="1" applyFill="1" applyBorder="1" applyAlignment="1" applyProtection="1">
      <alignment horizontal="right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 applyProtection="1">
      <alignment horizontal="right"/>
      <protection locked="0"/>
    </xf>
    <xf numFmtId="1" fontId="4" fillId="4" borderId="44" xfId="0" applyNumberFormat="1" applyFont="1" applyFill="1" applyBorder="1" applyAlignment="1" applyProtection="1">
      <alignment horizontal="center"/>
      <protection locked="0"/>
    </xf>
    <xf numFmtId="183" fontId="4" fillId="5" borderId="39" xfId="0" applyNumberFormat="1" applyFont="1" applyFill="1" applyBorder="1" applyAlignment="1" applyProtection="1">
      <alignment horizontal="right"/>
      <protection locked="0"/>
    </xf>
    <xf numFmtId="183" fontId="4" fillId="5" borderId="4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/>
    <xf numFmtId="0" fontId="21" fillId="0" borderId="47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3" fontId="3" fillId="0" borderId="46" xfId="0" applyNumberFormat="1" applyFont="1" applyFill="1" applyBorder="1" applyAlignment="1">
      <alignment horizontal="right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1" fillId="0" borderId="49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76" fontId="5" fillId="0" borderId="56" xfId="0" applyNumberFormat="1" applyFont="1" applyFill="1" applyBorder="1" applyAlignment="1">
      <alignment horizontal="right" vertical="center"/>
    </xf>
    <xf numFmtId="176" fontId="5" fillId="0" borderId="57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176" fontId="5" fillId="0" borderId="50" xfId="0" applyNumberFormat="1" applyFont="1" applyFill="1" applyBorder="1" applyAlignment="1">
      <alignment horizontal="right" vertical="center"/>
    </xf>
    <xf numFmtId="176" fontId="5" fillId="0" borderId="46" xfId="0" applyNumberFormat="1" applyFont="1" applyFill="1" applyBorder="1" applyAlignment="1">
      <alignment horizontal="right" vertical="center"/>
    </xf>
    <xf numFmtId="176" fontId="5" fillId="0" borderId="58" xfId="0" applyNumberFormat="1" applyFont="1" applyFill="1" applyBorder="1" applyAlignment="1">
      <alignment horizontal="right" vertical="center"/>
    </xf>
    <xf numFmtId="176" fontId="5" fillId="0" borderId="45" xfId="0" applyNumberFormat="1" applyFont="1" applyFill="1" applyBorder="1" applyAlignment="1">
      <alignment horizontal="right" vertical="center"/>
    </xf>
    <xf numFmtId="176" fontId="5" fillId="0" borderId="59" xfId="0" applyNumberFormat="1" applyFont="1" applyFill="1" applyBorder="1" applyAlignment="1">
      <alignment horizontal="right" vertical="center"/>
    </xf>
    <xf numFmtId="176" fontId="5" fillId="0" borderId="60" xfId="0" applyNumberFormat="1" applyFont="1" applyFill="1" applyBorder="1" applyAlignment="1">
      <alignment horizontal="right" vertical="center"/>
    </xf>
    <xf numFmtId="176" fontId="5" fillId="0" borderId="51" xfId="0" applyNumberFormat="1" applyFont="1" applyFill="1" applyBorder="1" applyAlignment="1">
      <alignment horizontal="right" vertical="center"/>
    </xf>
    <xf numFmtId="176" fontId="5" fillId="0" borderId="61" xfId="0" applyNumberFormat="1" applyFont="1" applyFill="1" applyBorder="1" applyAlignment="1">
      <alignment horizontal="right" vertical="center"/>
    </xf>
    <xf numFmtId="176" fontId="5" fillId="0" borderId="62" xfId="0" applyNumberFormat="1" applyFont="1" applyFill="1" applyBorder="1" applyAlignment="1">
      <alignment horizontal="right"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5" fillId="0" borderId="63" xfId="0" applyNumberFormat="1" applyFont="1" applyFill="1" applyBorder="1" applyAlignment="1">
      <alignment horizontal="right" vertical="center"/>
    </xf>
    <xf numFmtId="176" fontId="5" fillId="0" borderId="26" xfId="0" applyNumberFormat="1" applyFont="1" applyFill="1" applyBorder="1" applyAlignment="1">
      <alignment horizontal="right" vertical="center"/>
    </xf>
    <xf numFmtId="176" fontId="5" fillId="0" borderId="64" xfId="0" applyNumberFormat="1" applyFont="1" applyFill="1" applyBorder="1" applyAlignment="1">
      <alignment horizontal="right" vertical="center"/>
    </xf>
    <xf numFmtId="176" fontId="5" fillId="0" borderId="65" xfId="0" applyNumberFormat="1" applyFont="1" applyFill="1" applyBorder="1" applyAlignment="1">
      <alignment horizontal="right" vertical="center"/>
    </xf>
    <xf numFmtId="176" fontId="5" fillId="0" borderId="53" xfId="0" applyNumberFormat="1" applyFont="1" applyFill="1" applyBorder="1" applyAlignment="1">
      <alignment horizontal="right" vertical="center"/>
    </xf>
    <xf numFmtId="178" fontId="5" fillId="0" borderId="66" xfId="0" applyNumberFormat="1" applyFont="1" applyBorder="1" applyAlignment="1">
      <alignment horizontal="right" vertical="center"/>
    </xf>
    <xf numFmtId="178" fontId="5" fillId="0" borderId="67" xfId="0" applyNumberFormat="1" applyFont="1" applyBorder="1" applyAlignment="1">
      <alignment horizontal="right" vertical="center"/>
    </xf>
    <xf numFmtId="178" fontId="5" fillId="0" borderId="68" xfId="0" applyNumberFormat="1" applyFont="1" applyBorder="1" applyAlignment="1">
      <alignment horizontal="right" vertical="center"/>
    </xf>
    <xf numFmtId="181" fontId="4" fillId="0" borderId="6" xfId="3" applyNumberFormat="1" applyFont="1" applyFill="1" applyBorder="1" applyAlignment="1" applyProtection="1">
      <alignment horizontal="right"/>
      <protection locked="0"/>
    </xf>
    <xf numFmtId="0" fontId="0" fillId="0" borderId="69" xfId="0" applyFont="1" applyBorder="1" applyAlignment="1">
      <alignment horizontal="center"/>
    </xf>
    <xf numFmtId="1" fontId="4" fillId="7" borderId="70" xfId="0" applyNumberFormat="1" applyFont="1" applyFill="1" applyBorder="1" applyAlignment="1" applyProtection="1">
      <alignment horizontal="center"/>
      <protection locked="0"/>
    </xf>
    <xf numFmtId="0" fontId="7" fillId="0" borderId="71" xfId="0" applyFont="1" applyBorder="1" applyAlignment="1">
      <alignment horizontal="left" vertical="center"/>
    </xf>
    <xf numFmtId="0" fontId="12" fillId="0" borderId="72" xfId="0" applyFont="1" applyBorder="1" applyAlignment="1">
      <alignment horizontal="left"/>
    </xf>
    <xf numFmtId="0" fontId="5" fillId="0" borderId="73" xfId="0" applyFont="1" applyBorder="1"/>
    <xf numFmtId="0" fontId="5" fillId="0" borderId="74" xfId="0" applyFont="1" applyBorder="1"/>
    <xf numFmtId="0" fontId="5" fillId="0" borderId="0" xfId="0" applyFont="1" applyBorder="1" applyAlignment="1">
      <alignment horizontal="right" vertical="center"/>
    </xf>
    <xf numFmtId="0" fontId="5" fillId="0" borderId="75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178" fontId="5" fillId="0" borderId="0" xfId="0" applyNumberFormat="1" applyFont="1" applyBorder="1" applyAlignment="1">
      <alignment vertical="center"/>
    </xf>
    <xf numFmtId="0" fontId="5" fillId="0" borderId="76" xfId="0" applyFont="1" applyBorder="1"/>
    <xf numFmtId="0" fontId="12" fillId="0" borderId="77" xfId="0" applyFont="1" applyBorder="1" applyAlignment="1">
      <alignment horizontal="right" vertical="center"/>
    </xf>
    <xf numFmtId="0" fontId="5" fillId="0" borderId="78" xfId="0" applyFont="1" applyBorder="1" applyAlignment="1">
      <alignment vertical="center"/>
    </xf>
    <xf numFmtId="0" fontId="0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vertical="top"/>
    </xf>
    <xf numFmtId="0" fontId="12" fillId="0" borderId="7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72" xfId="0" applyFont="1" applyBorder="1"/>
    <xf numFmtId="182" fontId="12" fillId="0" borderId="3" xfId="0" applyNumberFormat="1" applyFont="1" applyBorder="1" applyAlignment="1">
      <alignment horizontal="right" vertical="center"/>
    </xf>
    <xf numFmtId="182" fontId="12" fillId="0" borderId="5" xfId="0" applyNumberFormat="1" applyFont="1" applyBorder="1" applyAlignment="1">
      <alignment horizontal="right" vertical="center"/>
    </xf>
    <xf numFmtId="182" fontId="12" fillId="0" borderId="9" xfId="0" applyNumberFormat="1" applyFont="1" applyBorder="1" applyAlignment="1">
      <alignment horizontal="right" vertical="center"/>
    </xf>
    <xf numFmtId="0" fontId="0" fillId="0" borderId="31" xfId="0" applyFont="1" applyBorder="1" applyAlignment="1">
      <alignment horizontal="center"/>
    </xf>
    <xf numFmtId="0" fontId="0" fillId="0" borderId="80" xfId="0" applyFont="1" applyBorder="1" applyAlignment="1">
      <alignment horizontal="center"/>
    </xf>
    <xf numFmtId="0" fontId="0" fillId="0" borderId="81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84" fontId="0" fillId="0" borderId="32" xfId="0" applyNumberFormat="1" applyFont="1" applyBorder="1"/>
    <xf numFmtId="184" fontId="0" fillId="0" borderId="84" xfId="0" applyNumberFormat="1" applyFont="1" applyBorder="1"/>
    <xf numFmtId="184" fontId="0" fillId="0" borderId="35" xfId="0" applyNumberFormat="1" applyFont="1" applyBorder="1"/>
    <xf numFmtId="184" fontId="0" fillId="0" borderId="42" xfId="0" applyNumberFormat="1" applyFont="1" applyBorder="1"/>
    <xf numFmtId="0" fontId="0" fillId="0" borderId="70" xfId="0" applyFont="1" applyBorder="1" applyAlignment="1">
      <alignment horizontal="center"/>
    </xf>
    <xf numFmtId="184" fontId="0" fillId="0" borderId="86" xfId="0" applyNumberFormat="1" applyFont="1" applyBorder="1"/>
    <xf numFmtId="184" fontId="0" fillId="0" borderId="39" xfId="0" applyNumberFormat="1" applyFont="1" applyBorder="1"/>
    <xf numFmtId="184" fontId="0" fillId="0" borderId="40" xfId="0" applyNumberFormat="1" applyFont="1" applyBorder="1"/>
    <xf numFmtId="184" fontId="0" fillId="0" borderId="87" xfId="0" applyNumberFormat="1" applyFont="1" applyBorder="1"/>
    <xf numFmtId="0" fontId="0" fillId="0" borderId="0" xfId="0" applyFont="1" applyFill="1"/>
    <xf numFmtId="0" fontId="0" fillId="0" borderId="0" xfId="0" applyFont="1" applyFill="1" applyBorder="1" applyAlignment="1">
      <alignment horizontal="center" wrapText="1"/>
    </xf>
    <xf numFmtId="178" fontId="0" fillId="0" borderId="0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3" fontId="11" fillId="0" borderId="0" xfId="0" applyNumberFormat="1" applyFont="1" applyFill="1" applyBorder="1" applyAlignment="1">
      <alignment horizontal="left" vertical="center"/>
    </xf>
    <xf numFmtId="0" fontId="5" fillId="0" borderId="1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justify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/>
    </xf>
    <xf numFmtId="0" fontId="22" fillId="0" borderId="0" xfId="0" applyFont="1" applyAlignment="1">
      <alignment horizontal="justify"/>
    </xf>
    <xf numFmtId="0" fontId="22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justify"/>
    </xf>
    <xf numFmtId="0" fontId="0" fillId="0" borderId="0" xfId="0" applyFont="1" applyAlignment="1"/>
    <xf numFmtId="0" fontId="7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right" wrapText="1"/>
    </xf>
    <xf numFmtId="0" fontId="12" fillId="0" borderId="98" xfId="0" applyFont="1" applyBorder="1" applyAlignment="1">
      <alignment horizontal="right" wrapText="1"/>
    </xf>
    <xf numFmtId="0" fontId="12" fillId="0" borderId="100" xfId="0" applyFont="1" applyBorder="1" applyAlignment="1">
      <alignment horizontal="left" wrapText="1"/>
    </xf>
    <xf numFmtId="0" fontId="12" fillId="0" borderId="101" xfId="0" applyFont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Alignment="1"/>
    <xf numFmtId="3" fontId="19" fillId="2" borderId="107" xfId="0" applyNumberFormat="1" applyFont="1" applyFill="1" applyBorder="1" applyAlignment="1" applyProtection="1">
      <alignment horizontal="center"/>
    </xf>
    <xf numFmtId="0" fontId="19" fillId="2" borderId="108" xfId="0" applyNumberFormat="1" applyFont="1" applyFill="1" applyBorder="1" applyAlignment="1" applyProtection="1">
      <alignment horizontal="center"/>
    </xf>
    <xf numFmtId="0" fontId="19" fillId="2" borderId="109" xfId="0" applyNumberFormat="1" applyFont="1" applyFill="1" applyBorder="1" applyAlignment="1" applyProtection="1">
      <alignment horizontal="center"/>
    </xf>
    <xf numFmtId="3" fontId="19" fillId="3" borderId="84" xfId="3" applyNumberFormat="1" applyFont="1" applyFill="1" applyBorder="1" applyAlignment="1" applyProtection="1">
      <alignment horizontal="center"/>
      <protection locked="0"/>
    </xf>
    <xf numFmtId="3" fontId="19" fillId="3" borderId="110" xfId="3" applyNumberFormat="1" applyFont="1" applyFill="1" applyBorder="1" applyAlignment="1" applyProtection="1">
      <alignment horizontal="center"/>
      <protection locked="0"/>
    </xf>
    <xf numFmtId="3" fontId="19" fillId="3" borderId="34" xfId="3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 wrapText="1"/>
    </xf>
    <xf numFmtId="0" fontId="19" fillId="2" borderId="111" xfId="0" applyNumberFormat="1" applyFont="1" applyFill="1" applyBorder="1" applyAlignment="1" applyProtection="1">
      <alignment horizontal="center"/>
    </xf>
    <xf numFmtId="0" fontId="19" fillId="2" borderId="107" xfId="0" applyNumberFormat="1" applyFont="1" applyFill="1" applyBorder="1" applyAlignment="1" applyProtection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12" fillId="0" borderId="43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/>
    </xf>
    <xf numFmtId="0" fontId="14" fillId="0" borderId="0" xfId="0" applyFont="1"/>
    <xf numFmtId="178" fontId="12" fillId="0" borderId="0" xfId="0" applyNumberFormat="1" applyFont="1" applyBorder="1" applyAlignment="1">
      <alignment horizontal="right" vertical="center"/>
    </xf>
    <xf numFmtId="178" fontId="12" fillId="0" borderId="77" xfId="0" applyNumberFormat="1" applyFont="1" applyBorder="1" applyAlignment="1">
      <alignment horizontal="right" vertical="center"/>
    </xf>
    <xf numFmtId="182" fontId="12" fillId="0" borderId="11" xfId="0" applyNumberFormat="1" applyFont="1" applyBorder="1" applyAlignment="1">
      <alignment horizontal="right" vertical="center"/>
    </xf>
    <xf numFmtId="0" fontId="21" fillId="0" borderId="69" xfId="0" applyFont="1" applyBorder="1" applyAlignment="1">
      <alignment horizontal="center" wrapText="1"/>
    </xf>
    <xf numFmtId="0" fontId="21" fillId="0" borderId="79" xfId="0" applyFont="1" applyBorder="1" applyAlignment="1">
      <alignment horizontal="center" wrapText="1"/>
    </xf>
    <xf numFmtId="178" fontId="5" fillId="0" borderId="82" xfId="0" applyNumberFormat="1" applyFont="1" applyBorder="1" applyAlignment="1">
      <alignment horizontal="right" vertical="center"/>
    </xf>
    <xf numFmtId="178" fontId="5" fillId="0" borderId="83" xfId="0" applyNumberFormat="1" applyFont="1" applyBorder="1" applyAlignment="1">
      <alignment horizontal="right" vertical="center"/>
    </xf>
    <xf numFmtId="178" fontId="5" fillId="0" borderId="85" xfId="0" applyNumberFormat="1" applyFont="1" applyBorder="1" applyAlignment="1">
      <alignment horizontal="right" vertical="center"/>
    </xf>
    <xf numFmtId="178" fontId="5" fillId="0" borderId="88" xfId="0" applyNumberFormat="1" applyFont="1" applyBorder="1" applyAlignment="1">
      <alignment horizontal="right" vertical="center"/>
    </xf>
    <xf numFmtId="179" fontId="3" fillId="0" borderId="56" xfId="0" applyNumberFormat="1" applyFont="1" applyFill="1" applyBorder="1" applyAlignment="1">
      <alignment horizontal="right" vertical="center"/>
    </xf>
    <xf numFmtId="179" fontId="3" fillId="0" borderId="57" xfId="0" applyNumberFormat="1" applyFont="1" applyFill="1" applyBorder="1" applyAlignment="1">
      <alignment horizontal="right" vertical="center"/>
    </xf>
    <xf numFmtId="179" fontId="3" fillId="0" borderId="46" xfId="0" applyNumberFormat="1" applyFont="1" applyFill="1" applyBorder="1" applyAlignment="1">
      <alignment horizontal="right" vertical="center"/>
    </xf>
    <xf numFmtId="179" fontId="3" fillId="0" borderId="89" xfId="0" applyNumberFormat="1" applyFont="1" applyFill="1" applyBorder="1" applyAlignment="1">
      <alignment horizontal="right" vertical="center"/>
    </xf>
    <xf numFmtId="179" fontId="3" fillId="0" borderId="58" xfId="0" applyNumberFormat="1" applyFont="1" applyFill="1" applyBorder="1" applyAlignment="1">
      <alignment horizontal="right" vertical="center"/>
    </xf>
    <xf numFmtId="179" fontId="3" fillId="0" borderId="61" xfId="0" applyNumberFormat="1" applyFont="1" applyFill="1" applyBorder="1" applyAlignment="1">
      <alignment horizontal="right" vertical="center"/>
    </xf>
    <xf numFmtId="179" fontId="3" fillId="0" borderId="59" xfId="0" applyNumberFormat="1" applyFont="1" applyFill="1" applyBorder="1" applyAlignment="1">
      <alignment horizontal="right" vertical="center"/>
    </xf>
    <xf numFmtId="179" fontId="3" fillId="0" borderId="60" xfId="0" applyNumberFormat="1" applyFont="1" applyFill="1" applyBorder="1" applyAlignment="1">
      <alignment horizontal="right" vertical="center"/>
    </xf>
    <xf numFmtId="179" fontId="3" fillId="0" borderId="90" xfId="0" applyNumberFormat="1" applyFont="1" applyFill="1" applyBorder="1" applyAlignment="1">
      <alignment horizontal="right" vertical="center"/>
    </xf>
    <xf numFmtId="179" fontId="3" fillId="0" borderId="27" xfId="0" applyNumberFormat="1" applyFont="1" applyFill="1" applyBorder="1" applyAlignment="1">
      <alignment horizontal="right" vertical="center"/>
    </xf>
    <xf numFmtId="179" fontId="3" fillId="0" borderId="91" xfId="0" applyNumberFormat="1" applyFont="1" applyFill="1" applyBorder="1" applyAlignment="1">
      <alignment horizontal="right" vertical="center"/>
    </xf>
    <xf numFmtId="179" fontId="3" fillId="0" borderId="92" xfId="0" applyNumberFormat="1" applyFont="1" applyFill="1" applyBorder="1" applyAlignment="1">
      <alignment horizontal="right" vertical="center"/>
    </xf>
    <xf numFmtId="179" fontId="3" fillId="0" borderId="64" xfId="0" applyNumberFormat="1" applyFont="1" applyFill="1" applyBorder="1" applyAlignment="1">
      <alignment horizontal="right" vertical="center"/>
    </xf>
    <xf numFmtId="179" fontId="3" fillId="0" borderId="93" xfId="0" applyNumberFormat="1" applyFont="1" applyFill="1" applyBorder="1" applyAlignment="1">
      <alignment horizontal="right" vertical="center"/>
    </xf>
    <xf numFmtId="38" fontId="3" fillId="0" borderId="94" xfId="1" applyFont="1" applyFill="1" applyBorder="1" applyAlignment="1">
      <alignment horizontal="right" vertical="center" wrapText="1"/>
    </xf>
    <xf numFmtId="38" fontId="3" fillId="0" borderId="64" xfId="1" applyFont="1" applyFill="1" applyBorder="1" applyAlignment="1">
      <alignment horizontal="right" vertical="center" wrapText="1"/>
    </xf>
    <xf numFmtId="38" fontId="3" fillId="0" borderId="65" xfId="1" applyFont="1" applyFill="1" applyBorder="1" applyAlignment="1">
      <alignment horizontal="right" vertical="center" wrapText="1"/>
    </xf>
  </cellXfs>
  <cellStyles count="4">
    <cellStyle name="桁区切り" xfId="1" builtinId="6"/>
    <cellStyle name="標準" xfId="0" builtinId="0"/>
    <cellStyle name="標準 2" xfId="2"/>
    <cellStyle name="標準_BOOK1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150646263556676"/>
          <c:y val="0.130925282811264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374064130220306"/>
          <c:y val="2.4849175051602567E-2"/>
          <c:w val="0.61639204879270859"/>
          <c:h val="0.874447610120105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人口推移!$K$44</c:f>
              <c:strCache>
                <c:ptCount val="1"/>
                <c:pt idx="0">
                  <c:v>女</c:v>
                </c:pt>
              </c:strCache>
            </c:strRef>
          </c:tx>
          <c:spPr>
            <a:pattFill prst="dk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人口推移!$J$45:$J$64</c:f>
              <c:strCache>
                <c:ptCount val="20"/>
                <c:pt idx="0">
                  <c:v>0 ～ 4</c:v>
                </c:pt>
                <c:pt idx="1">
                  <c:v>5 ～ 9</c:v>
                </c:pt>
                <c:pt idx="2">
                  <c:v>10 ～ 14</c:v>
                </c:pt>
                <c:pt idx="3">
                  <c:v>15 ～ 19</c:v>
                </c:pt>
                <c:pt idx="4">
                  <c:v>20 ～ 24</c:v>
                </c:pt>
                <c:pt idx="5">
                  <c:v>25 ～ 29</c:v>
                </c:pt>
                <c:pt idx="6">
                  <c:v>30 ～ 34</c:v>
                </c:pt>
                <c:pt idx="7">
                  <c:v>35 ～ 39</c:v>
                </c:pt>
                <c:pt idx="8">
                  <c:v>40 ～ 44</c:v>
                </c:pt>
                <c:pt idx="9">
                  <c:v>45 ～ 49</c:v>
                </c:pt>
                <c:pt idx="10">
                  <c:v>50 ～ 54</c:v>
                </c:pt>
                <c:pt idx="11">
                  <c:v>55 ～ 59</c:v>
                </c:pt>
                <c:pt idx="12">
                  <c:v>60 ～ 64</c:v>
                </c:pt>
                <c:pt idx="13">
                  <c:v>65 ～ 69</c:v>
                </c:pt>
                <c:pt idx="14">
                  <c:v>70 ～ 74</c:v>
                </c:pt>
                <c:pt idx="15">
                  <c:v>75 ～ 79</c:v>
                </c:pt>
                <c:pt idx="16">
                  <c:v>80 ～ 84</c:v>
                </c:pt>
                <c:pt idx="17">
                  <c:v>85 ～ 89</c:v>
                </c:pt>
                <c:pt idx="18">
                  <c:v>90 ～ 94</c:v>
                </c:pt>
                <c:pt idx="19">
                  <c:v>95歳以上</c:v>
                </c:pt>
              </c:strCache>
            </c:strRef>
          </c:cat>
          <c:val>
            <c:numRef>
              <c:f>人口推移!$K$45:$K$64</c:f>
              <c:numCache>
                <c:formatCode>#,##0.0_ </c:formatCode>
                <c:ptCount val="20"/>
                <c:pt idx="0">
                  <c:v>5.9514149927967015</c:v>
                </c:pt>
                <c:pt idx="1">
                  <c:v>7.0161784430939411</c:v>
                </c:pt>
                <c:pt idx="2">
                  <c:v>8.4038483829836554</c:v>
                </c:pt>
                <c:pt idx="3">
                  <c:v>7.0708241567172827</c:v>
                </c:pt>
                <c:pt idx="4">
                  <c:v>6.5094636440411326</c:v>
                </c:pt>
                <c:pt idx="5">
                  <c:v>5.8230803623176408</c:v>
                </c:pt>
                <c:pt idx="6">
                  <c:v>6.9466293530278698</c:v>
                </c:pt>
                <c:pt idx="7">
                  <c:v>8.7979598933580618</c:v>
                </c:pt>
                <c:pt idx="8">
                  <c:v>7.4558280481544656</c:v>
                </c:pt>
                <c:pt idx="9">
                  <c:v>6.5111195747569921</c:v>
                </c:pt>
                <c:pt idx="10">
                  <c:v>6.1534385401314813</c:v>
                </c:pt>
                <c:pt idx="11">
                  <c:v>5.6293364685621547</c:v>
                </c:pt>
                <c:pt idx="12">
                  <c:v>4.9114905032373448</c:v>
                </c:pt>
                <c:pt idx="13">
                  <c:v>4.0661378727914022</c:v>
                </c:pt>
                <c:pt idx="14">
                  <c:v>3.6024772723509249</c:v>
                </c:pt>
                <c:pt idx="15">
                  <c:v>2.6710162446803225</c:v>
                </c:pt>
                <c:pt idx="16">
                  <c:v>1.5383596350328703</c:v>
                </c:pt>
                <c:pt idx="17">
                  <c:v>0.71039427710344594</c:v>
                </c:pt>
                <c:pt idx="18">
                  <c:v>0.2053354087664972</c:v>
                </c:pt>
                <c:pt idx="19">
                  <c:v>2.566692609581215E-2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712448"/>
        <c:axId val="82713984"/>
      </c:barChart>
      <c:catAx>
        <c:axId val="82712448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271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713984"/>
        <c:scaling>
          <c:orientation val="minMax"/>
          <c:max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layout>
            <c:manualLayout>
              <c:xMode val="edge"/>
              <c:yMode val="edge"/>
              <c:x val="0.12552270588817907"/>
              <c:y val="0.914222226042705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2712448"/>
        <c:crosses val="autoZero"/>
        <c:crossBetween val="between"/>
        <c:majorUnit val="2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男</a:t>
            </a:r>
          </a:p>
        </c:rich>
      </c:tx>
      <c:layout>
        <c:manualLayout>
          <c:xMode val="edge"/>
          <c:yMode val="edge"/>
          <c:x val="0.18571446011109077"/>
          <c:y val="0.135440085579503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5025575767898"/>
          <c:y val="2.8546666990467668E-2"/>
          <c:w val="0.76189861875823506"/>
          <c:h val="0.887932570586911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人口推移!$L$44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人口推移!$J$45:$J$64</c:f>
              <c:strCache>
                <c:ptCount val="20"/>
                <c:pt idx="0">
                  <c:v>0 ～ 4</c:v>
                </c:pt>
                <c:pt idx="1">
                  <c:v>5 ～ 9</c:v>
                </c:pt>
                <c:pt idx="2">
                  <c:v>10 ～ 14</c:v>
                </c:pt>
                <c:pt idx="3">
                  <c:v>15 ～ 19</c:v>
                </c:pt>
                <c:pt idx="4">
                  <c:v>20 ～ 24</c:v>
                </c:pt>
                <c:pt idx="5">
                  <c:v>25 ～ 29</c:v>
                </c:pt>
                <c:pt idx="6">
                  <c:v>30 ～ 34</c:v>
                </c:pt>
                <c:pt idx="7">
                  <c:v>35 ～ 39</c:v>
                </c:pt>
                <c:pt idx="8">
                  <c:v>40 ～ 44</c:v>
                </c:pt>
                <c:pt idx="9">
                  <c:v>45 ～ 49</c:v>
                </c:pt>
                <c:pt idx="10">
                  <c:v>50 ～ 54</c:v>
                </c:pt>
                <c:pt idx="11">
                  <c:v>55 ～ 59</c:v>
                </c:pt>
                <c:pt idx="12">
                  <c:v>60 ～ 64</c:v>
                </c:pt>
                <c:pt idx="13">
                  <c:v>65 ～ 69</c:v>
                </c:pt>
                <c:pt idx="14">
                  <c:v>70 ～ 74</c:v>
                </c:pt>
                <c:pt idx="15">
                  <c:v>75 ～ 79</c:v>
                </c:pt>
                <c:pt idx="16">
                  <c:v>80 ～ 84</c:v>
                </c:pt>
                <c:pt idx="17">
                  <c:v>85 ～ 89</c:v>
                </c:pt>
                <c:pt idx="18">
                  <c:v>90 ～ 94</c:v>
                </c:pt>
                <c:pt idx="19">
                  <c:v>95歳以上</c:v>
                </c:pt>
              </c:strCache>
            </c:strRef>
          </c:cat>
          <c:val>
            <c:numRef>
              <c:f>人口推移!$L$45:$L$64</c:f>
              <c:numCache>
                <c:formatCode>#,##0.0_ </c:formatCode>
                <c:ptCount val="20"/>
                <c:pt idx="0">
                  <c:v>6.4849624060150379</c:v>
                </c:pt>
                <c:pt idx="1">
                  <c:v>7.8774918948748009</c:v>
                </c:pt>
                <c:pt idx="2">
                  <c:v>9.2570876733117196</c:v>
                </c:pt>
                <c:pt idx="3">
                  <c:v>7.3842864040836034</c:v>
                </c:pt>
                <c:pt idx="4">
                  <c:v>6.1141960405601159</c:v>
                </c:pt>
                <c:pt idx="5">
                  <c:v>5.8934607160102095</c:v>
                </c:pt>
                <c:pt idx="6">
                  <c:v>6.8324480927088356</c:v>
                </c:pt>
                <c:pt idx="7">
                  <c:v>9.1148168586604132</c:v>
                </c:pt>
                <c:pt idx="8">
                  <c:v>8.1327171138856311</c:v>
                </c:pt>
                <c:pt idx="9">
                  <c:v>7.0411119541974196</c:v>
                </c:pt>
                <c:pt idx="10">
                  <c:v>6.6022280471821748</c:v>
                </c:pt>
                <c:pt idx="11">
                  <c:v>6.1150582879216389</c:v>
                </c:pt>
                <c:pt idx="12">
                  <c:v>3.8878733531075396</c:v>
                </c:pt>
                <c:pt idx="13">
                  <c:v>2.9902738497620196</c:v>
                </c:pt>
                <c:pt idx="14">
                  <c:v>2.7729875146582055</c:v>
                </c:pt>
                <c:pt idx="15">
                  <c:v>1.9055666689659929</c:v>
                </c:pt>
                <c:pt idx="16">
                  <c:v>1.1097123542801959</c:v>
                </c:pt>
                <c:pt idx="17">
                  <c:v>0.38714906532386012</c:v>
                </c:pt>
                <c:pt idx="18">
                  <c:v>8.4500241429261227E-2</c:v>
                </c:pt>
                <c:pt idx="19">
                  <c:v>1.2071463061323031E-2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509184"/>
        <c:axId val="82535552"/>
      </c:barChart>
      <c:catAx>
        <c:axId val="82509184"/>
        <c:scaling>
          <c:orientation val="minMax"/>
        </c:scaling>
        <c:delete val="1"/>
        <c:axPos val="r"/>
        <c:majorTickMark val="out"/>
        <c:minorTickMark val="none"/>
        <c:tickLblPos val="nextTo"/>
        <c:crossAx val="82535552"/>
        <c:crosses val="autoZero"/>
        <c:auto val="1"/>
        <c:lblAlgn val="ctr"/>
        <c:lblOffset val="100"/>
        <c:noMultiLvlLbl val="0"/>
      </c:catAx>
      <c:valAx>
        <c:axId val="82535552"/>
        <c:scaling>
          <c:orientation val="maxMin"/>
          <c:max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2509184"/>
        <c:crosses val="autoZero"/>
        <c:crossBetween val="between"/>
        <c:majorUnit val="2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27961061829297"/>
          <c:y val="0.13122185230201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FF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740902090853396"/>
          <c:y val="2.5120202347334593E-2"/>
          <c:w val="0.6186090101699383"/>
          <c:h val="0.888259663448081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人口推移!$P$56</c:f>
              <c:strCache>
                <c:ptCount val="1"/>
                <c:pt idx="0">
                  <c:v>女</c:v>
                </c:pt>
              </c:strCache>
            </c:strRef>
          </c:tx>
          <c:spPr>
            <a:pattFill prst="dk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人口推移!$O$57:$O$76</c:f>
              <c:strCache>
                <c:ptCount val="20"/>
                <c:pt idx="0">
                  <c:v>0 ～ 4</c:v>
                </c:pt>
                <c:pt idx="1">
                  <c:v>5 ～ 9</c:v>
                </c:pt>
                <c:pt idx="2">
                  <c:v>10 ～ 14</c:v>
                </c:pt>
                <c:pt idx="3">
                  <c:v>15 ～ 19</c:v>
                </c:pt>
                <c:pt idx="4">
                  <c:v>20 ～ 24</c:v>
                </c:pt>
                <c:pt idx="5">
                  <c:v>25 ～ 29</c:v>
                </c:pt>
                <c:pt idx="6">
                  <c:v>30 ～ 34</c:v>
                </c:pt>
                <c:pt idx="7">
                  <c:v>35 ～ 39</c:v>
                </c:pt>
                <c:pt idx="8">
                  <c:v>40 ～ 44</c:v>
                </c:pt>
                <c:pt idx="9">
                  <c:v>45 ～ 49</c:v>
                </c:pt>
                <c:pt idx="10">
                  <c:v>50 ～ 54</c:v>
                </c:pt>
                <c:pt idx="11">
                  <c:v>55 ～ 59</c:v>
                </c:pt>
                <c:pt idx="12">
                  <c:v>60 ～ 64</c:v>
                </c:pt>
                <c:pt idx="13">
                  <c:v>65 ～ 69</c:v>
                </c:pt>
                <c:pt idx="14">
                  <c:v>70 ～ 74</c:v>
                </c:pt>
                <c:pt idx="15">
                  <c:v>75 ～ 79</c:v>
                </c:pt>
                <c:pt idx="16">
                  <c:v>80 ～ 84</c:v>
                </c:pt>
                <c:pt idx="17">
                  <c:v>85 ～ 89</c:v>
                </c:pt>
                <c:pt idx="18">
                  <c:v>90 ～ 94</c:v>
                </c:pt>
                <c:pt idx="19">
                  <c:v>95歳以上</c:v>
                </c:pt>
              </c:strCache>
            </c:strRef>
          </c:cat>
          <c:val>
            <c:numRef>
              <c:f>人口推移!$P$57:$P$76</c:f>
              <c:numCache>
                <c:formatCode>#,##0.0_ </c:formatCode>
                <c:ptCount val="20"/>
                <c:pt idx="0">
                  <c:v>4.4070043253802149</c:v>
                </c:pt>
                <c:pt idx="1">
                  <c:v>4.6560625087205247</c:v>
                </c:pt>
                <c:pt idx="2">
                  <c:v>4.935119296776894</c:v>
                </c:pt>
                <c:pt idx="3">
                  <c:v>4.9079112599413977</c:v>
                </c:pt>
                <c:pt idx="4">
                  <c:v>4.6155992744523511</c:v>
                </c:pt>
                <c:pt idx="5">
                  <c:v>4.9246546672247797</c:v>
                </c:pt>
                <c:pt idx="6">
                  <c:v>5.5664852797544304</c:v>
                </c:pt>
                <c:pt idx="7">
                  <c:v>6.9924654667224777</c:v>
                </c:pt>
                <c:pt idx="8">
                  <c:v>7.4208176363890059</c:v>
                </c:pt>
                <c:pt idx="9">
                  <c:v>6.3171480396260637</c:v>
                </c:pt>
                <c:pt idx="10">
                  <c:v>5.8364727221989678</c:v>
                </c:pt>
                <c:pt idx="11">
                  <c:v>5.7883354262592439</c:v>
                </c:pt>
                <c:pt idx="12">
                  <c:v>7.3726803404492811</c:v>
                </c:pt>
                <c:pt idx="13">
                  <c:v>6.7510813450537182</c:v>
                </c:pt>
                <c:pt idx="14">
                  <c:v>5.7255476489465611</c:v>
                </c:pt>
                <c:pt idx="15">
                  <c:v>4.7844286312264543</c:v>
                </c:pt>
                <c:pt idx="16">
                  <c:v>3.8335426259243759</c:v>
                </c:pt>
                <c:pt idx="17">
                  <c:v>2.7319659550718569</c:v>
                </c:pt>
                <c:pt idx="18">
                  <c:v>1.3848193107297335</c:v>
                </c:pt>
                <c:pt idx="19">
                  <c:v>0.50648807032231058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4026112"/>
        <c:axId val="84027648"/>
      </c:barChart>
      <c:catAx>
        <c:axId val="84026112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402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027648"/>
        <c:scaling>
          <c:orientation val="minMax"/>
          <c:max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layout>
            <c:manualLayout>
              <c:xMode val="edge"/>
              <c:yMode val="edge"/>
              <c:x val="0.11627961061829296"/>
              <c:y val="0.918552378939209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4026112"/>
        <c:crosses val="autoZero"/>
        <c:crossBetween val="between"/>
        <c:majorUnit val="2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男</a:t>
            </a:r>
          </a:p>
        </c:rich>
      </c:tx>
      <c:layout>
        <c:manualLayout>
          <c:xMode val="edge"/>
          <c:yMode val="edge"/>
          <c:x val="0.20526378580667845"/>
          <c:y val="0.117647110517435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8427206896618"/>
          <c:y val="1.5837108446246105E-2"/>
          <c:w val="0.72631905596820501"/>
          <c:h val="0.886878072989781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人口推移!$Q$56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人口推移!$O$57:$O$76</c:f>
              <c:strCache>
                <c:ptCount val="20"/>
                <c:pt idx="0">
                  <c:v>0 ～ 4</c:v>
                </c:pt>
                <c:pt idx="1">
                  <c:v>5 ～ 9</c:v>
                </c:pt>
                <c:pt idx="2">
                  <c:v>10 ～ 14</c:v>
                </c:pt>
                <c:pt idx="3">
                  <c:v>15 ～ 19</c:v>
                </c:pt>
                <c:pt idx="4">
                  <c:v>20 ～ 24</c:v>
                </c:pt>
                <c:pt idx="5">
                  <c:v>25 ～ 29</c:v>
                </c:pt>
                <c:pt idx="6">
                  <c:v>30 ～ 34</c:v>
                </c:pt>
                <c:pt idx="7">
                  <c:v>35 ～ 39</c:v>
                </c:pt>
                <c:pt idx="8">
                  <c:v>40 ～ 44</c:v>
                </c:pt>
                <c:pt idx="9">
                  <c:v>45 ～ 49</c:v>
                </c:pt>
                <c:pt idx="10">
                  <c:v>50 ～ 54</c:v>
                </c:pt>
                <c:pt idx="11">
                  <c:v>55 ～ 59</c:v>
                </c:pt>
                <c:pt idx="12">
                  <c:v>60 ～ 64</c:v>
                </c:pt>
                <c:pt idx="13">
                  <c:v>65 ～ 69</c:v>
                </c:pt>
                <c:pt idx="14">
                  <c:v>70 ～ 74</c:v>
                </c:pt>
                <c:pt idx="15">
                  <c:v>75 ～ 79</c:v>
                </c:pt>
                <c:pt idx="16">
                  <c:v>80 ～ 84</c:v>
                </c:pt>
                <c:pt idx="17">
                  <c:v>85 ～ 89</c:v>
                </c:pt>
                <c:pt idx="18">
                  <c:v>90 ～ 94</c:v>
                </c:pt>
                <c:pt idx="19">
                  <c:v>95歳以上</c:v>
                </c:pt>
              </c:strCache>
            </c:strRef>
          </c:cat>
          <c:val>
            <c:numRef>
              <c:f>人口推移!$Q$57:$Q$76</c:f>
              <c:numCache>
                <c:formatCode>#,##0.0_ </c:formatCode>
                <c:ptCount val="20"/>
                <c:pt idx="0">
                  <c:v>4.7535676768831694</c:v>
                </c:pt>
                <c:pt idx="1">
                  <c:v>4.8207407619142897</c:v>
                </c:pt>
                <c:pt idx="2">
                  <c:v>5.3438332964119564</c:v>
                </c:pt>
                <c:pt idx="3">
                  <c:v>5.4638873207228968</c:v>
                </c:pt>
                <c:pt idx="4">
                  <c:v>4.7871542193987295</c:v>
                </c:pt>
                <c:pt idx="5">
                  <c:v>5.3181074340596126</c:v>
                </c:pt>
                <c:pt idx="6">
                  <c:v>6.2135103653787063</c:v>
                </c:pt>
                <c:pt idx="7">
                  <c:v>7.5712642117524318</c:v>
                </c:pt>
                <c:pt idx="8">
                  <c:v>7.9835926166775053</c:v>
                </c:pt>
                <c:pt idx="9">
                  <c:v>6.9131108999049573</c:v>
                </c:pt>
                <c:pt idx="10">
                  <c:v>6.0027012155469963</c:v>
                </c:pt>
                <c:pt idx="11">
                  <c:v>5.6368222843136557</c:v>
                </c:pt>
                <c:pt idx="12">
                  <c:v>7.1989538149310039</c:v>
                </c:pt>
                <c:pt idx="13">
                  <c:v>6.6222657338659534</c:v>
                </c:pt>
                <c:pt idx="14">
                  <c:v>5.5853705596089664</c:v>
                </c:pt>
                <c:pt idx="15">
                  <c:v>4.0496794986315265</c:v>
                </c:pt>
                <c:pt idx="16">
                  <c:v>2.7262268020609275</c:v>
                </c:pt>
                <c:pt idx="17">
                  <c:v>1.4249269314048465</c:v>
                </c:pt>
                <c:pt idx="18">
                  <c:v>0.36444971665821047</c:v>
                </c:pt>
                <c:pt idx="19">
                  <c:v>8.5752874507814228E-2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8176896"/>
        <c:axId val="88182784"/>
      </c:barChart>
      <c:catAx>
        <c:axId val="88176896"/>
        <c:scaling>
          <c:orientation val="minMax"/>
        </c:scaling>
        <c:delete val="1"/>
        <c:axPos val="r"/>
        <c:majorTickMark val="out"/>
        <c:minorTickMark val="none"/>
        <c:tickLblPos val="nextTo"/>
        <c:crossAx val="88182784"/>
        <c:crosses val="autoZero"/>
        <c:auto val="1"/>
        <c:lblAlgn val="ctr"/>
        <c:lblOffset val="100"/>
        <c:noMultiLvlLbl val="0"/>
      </c:catAx>
      <c:valAx>
        <c:axId val="88182784"/>
        <c:scaling>
          <c:orientation val="maxMin"/>
          <c:max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176896"/>
        <c:crosses val="autoZero"/>
        <c:crossBetween val="between"/>
        <c:majorUnit val="2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桑名管内（菰野、朝日、川越含む）の３区分別人口割合の推移</a:t>
            </a:r>
          </a:p>
        </c:rich>
      </c:tx>
      <c:layout>
        <c:manualLayout>
          <c:xMode val="edge"/>
          <c:yMode val="edge"/>
          <c:x val="7.4648072159994083E-2"/>
          <c:y val="2.08877284595300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971855685771801"/>
          <c:y val="0.13054842769781225"/>
          <c:w val="0.72535360919676195"/>
          <c:h val="0.759791849201267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人口推移!$K$6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人口推移!$L$4:$R$4</c:f>
              <c:strCache>
                <c:ptCount val="7"/>
                <c:pt idx="0">
                  <c:v>昭和60年</c:v>
                </c:pt>
                <c:pt idx="1">
                  <c:v>平成２年</c:v>
                </c:pt>
                <c:pt idx="2">
                  <c:v>平成７年</c:v>
                </c:pt>
                <c:pt idx="3">
                  <c:v>平成12年</c:v>
                </c:pt>
                <c:pt idx="4">
                  <c:v>平成17年</c:v>
                </c:pt>
                <c:pt idx="5">
                  <c:v>平成22年</c:v>
                </c:pt>
                <c:pt idx="6">
                  <c:v>平成25年</c:v>
                </c:pt>
              </c:strCache>
            </c:strRef>
          </c:cat>
          <c:val>
            <c:numRef>
              <c:f>人口推移!$L$6:$R$6</c:f>
              <c:numCache>
                <c:formatCode>#,</c:formatCode>
                <c:ptCount val="7"/>
                <c:pt idx="0">
                  <c:v>53205</c:v>
                </c:pt>
                <c:pt idx="1">
                  <c:v>48354</c:v>
                </c:pt>
                <c:pt idx="2">
                  <c:v>44665</c:v>
                </c:pt>
                <c:pt idx="3">
                  <c:v>43304</c:v>
                </c:pt>
                <c:pt idx="4">
                  <c:v>42153</c:v>
                </c:pt>
                <c:pt idx="5">
                  <c:v>41367</c:v>
                </c:pt>
                <c:pt idx="6">
                  <c:v>40941</c:v>
                </c:pt>
              </c:numCache>
            </c:numRef>
          </c:val>
        </c:ser>
        <c:ser>
          <c:idx val="1"/>
          <c:order val="1"/>
          <c:tx>
            <c:strRef>
              <c:f>人口推移!$K$7</c:f>
              <c:strCache>
                <c:ptCount val="1"/>
                <c:pt idx="0">
                  <c:v>15～64歳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人口推移!$L$4:$R$4</c:f>
              <c:strCache>
                <c:ptCount val="7"/>
                <c:pt idx="0">
                  <c:v>昭和60年</c:v>
                </c:pt>
                <c:pt idx="1">
                  <c:v>平成２年</c:v>
                </c:pt>
                <c:pt idx="2">
                  <c:v>平成７年</c:v>
                </c:pt>
                <c:pt idx="3">
                  <c:v>平成12年</c:v>
                </c:pt>
                <c:pt idx="4">
                  <c:v>平成17年</c:v>
                </c:pt>
                <c:pt idx="5">
                  <c:v>平成22年</c:v>
                </c:pt>
                <c:pt idx="6">
                  <c:v>平成25年</c:v>
                </c:pt>
              </c:strCache>
            </c:strRef>
          </c:cat>
          <c:val>
            <c:numRef>
              <c:f>人口推移!$L$7:$R$7</c:f>
              <c:numCache>
                <c:formatCode>#,</c:formatCode>
                <c:ptCount val="7"/>
                <c:pt idx="0">
                  <c:v>157324</c:v>
                </c:pt>
                <c:pt idx="1">
                  <c:v>170403</c:v>
                </c:pt>
                <c:pt idx="2">
                  <c:v>179154</c:v>
                </c:pt>
                <c:pt idx="3">
                  <c:v>182367</c:v>
                </c:pt>
                <c:pt idx="4">
                  <c:v>182494</c:v>
                </c:pt>
                <c:pt idx="5">
                  <c:v>177928</c:v>
                </c:pt>
                <c:pt idx="6">
                  <c:v>173920</c:v>
                </c:pt>
              </c:numCache>
            </c:numRef>
          </c:val>
        </c:ser>
        <c:ser>
          <c:idx val="2"/>
          <c:order val="2"/>
          <c:tx>
            <c:strRef>
              <c:f>人口推移!$K$8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人口推移!$L$4:$R$4</c:f>
              <c:strCache>
                <c:ptCount val="7"/>
                <c:pt idx="0">
                  <c:v>昭和60年</c:v>
                </c:pt>
                <c:pt idx="1">
                  <c:v>平成２年</c:v>
                </c:pt>
                <c:pt idx="2">
                  <c:v>平成７年</c:v>
                </c:pt>
                <c:pt idx="3">
                  <c:v>平成12年</c:v>
                </c:pt>
                <c:pt idx="4">
                  <c:v>平成17年</c:v>
                </c:pt>
                <c:pt idx="5">
                  <c:v>平成22年</c:v>
                </c:pt>
                <c:pt idx="6">
                  <c:v>平成25年</c:v>
                </c:pt>
              </c:strCache>
            </c:strRef>
          </c:cat>
          <c:val>
            <c:numRef>
              <c:f>人口推移!$L$8:$R$8</c:f>
              <c:numCache>
                <c:formatCode>#,</c:formatCode>
                <c:ptCount val="7"/>
                <c:pt idx="0">
                  <c:v>26225</c:v>
                </c:pt>
                <c:pt idx="1">
                  <c:v>30756</c:v>
                </c:pt>
                <c:pt idx="2">
                  <c:v>37809</c:v>
                </c:pt>
                <c:pt idx="3">
                  <c:v>44678</c:v>
                </c:pt>
                <c:pt idx="4">
                  <c:v>52523</c:v>
                </c:pt>
                <c:pt idx="5">
                  <c:v>60439</c:v>
                </c:pt>
                <c:pt idx="6">
                  <c:v>66053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30"/>
        <c:shape val="box"/>
        <c:axId val="88303104"/>
        <c:axId val="88304640"/>
        <c:axId val="0"/>
      </c:bar3DChart>
      <c:catAx>
        <c:axId val="8830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30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0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人口（千人）</a:t>
                </a:r>
              </a:p>
            </c:rich>
          </c:tx>
          <c:layout>
            <c:manualLayout>
              <c:xMode val="edge"/>
              <c:yMode val="edge"/>
              <c:x val="2.3943661971830985E-2"/>
              <c:y val="0.3394259301138271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30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479058075487047"/>
          <c:y val="0.4595303687561248"/>
          <c:w val="0.11971849469520535"/>
          <c:h val="0.15926892950391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2</xdr:row>
      <xdr:rowOff>45720</xdr:rowOff>
    </xdr:from>
    <xdr:to>
      <xdr:col>7</xdr:col>
      <xdr:colOff>129540</xdr:colOff>
      <xdr:row>30</xdr:row>
      <xdr:rowOff>7620</xdr:rowOff>
    </xdr:to>
    <xdr:pic>
      <xdr:nvPicPr>
        <xdr:cNvPr id="22849" name="Picture 1" descr="m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434340"/>
          <a:ext cx="2545080" cy="465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320040</xdr:colOff>
      <xdr:row>19</xdr:row>
      <xdr:rowOff>91440</xdr:rowOff>
    </xdr:from>
    <xdr:to>
      <xdr:col>12</xdr:col>
      <xdr:colOff>228600</xdr:colOff>
      <xdr:row>38</xdr:row>
      <xdr:rowOff>137160</xdr:rowOff>
    </xdr:to>
    <xdr:pic>
      <xdr:nvPicPr>
        <xdr:cNvPr id="22850" name="Picture 2" descr="桑名管内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329940"/>
          <a:ext cx="3345180" cy="32308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</xdr:colOff>
      <xdr:row>7</xdr:row>
      <xdr:rowOff>68580</xdr:rowOff>
    </xdr:from>
    <xdr:to>
      <xdr:col>7</xdr:col>
      <xdr:colOff>426720</xdr:colOff>
      <xdr:row>13</xdr:row>
      <xdr:rowOff>152400</xdr:rowOff>
    </xdr:to>
    <xdr:pic>
      <xdr:nvPicPr>
        <xdr:cNvPr id="22851" name="Picture 3" descr="yajitus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295400"/>
          <a:ext cx="9906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</xdr:colOff>
      <xdr:row>40</xdr:row>
      <xdr:rowOff>30480</xdr:rowOff>
    </xdr:from>
    <xdr:to>
      <xdr:col>9</xdr:col>
      <xdr:colOff>198120</xdr:colOff>
      <xdr:row>55</xdr:row>
      <xdr:rowOff>114300</xdr:rowOff>
    </xdr:to>
    <xdr:pic>
      <xdr:nvPicPr>
        <xdr:cNvPr id="22852" name="Picture 4" descr="wtyosha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6804660"/>
          <a:ext cx="2613660" cy="2598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</xdr:colOff>
      <xdr:row>57</xdr:row>
      <xdr:rowOff>53340</xdr:rowOff>
    </xdr:from>
    <xdr:to>
      <xdr:col>12</xdr:col>
      <xdr:colOff>114300</xdr:colOff>
      <xdr:row>88</xdr:row>
      <xdr:rowOff>91440</xdr:rowOff>
    </xdr:to>
    <xdr:pic>
      <xdr:nvPicPr>
        <xdr:cNvPr id="22853" name="Picture 5" descr="wtyosha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9784080"/>
          <a:ext cx="4762500" cy="523494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32</xdr:row>
      <xdr:rowOff>0</xdr:rowOff>
    </xdr:from>
    <xdr:to>
      <xdr:col>2</xdr:col>
      <xdr:colOff>114300</xdr:colOff>
      <xdr:row>32</xdr:row>
      <xdr:rowOff>0</xdr:rowOff>
    </xdr:to>
    <xdr:sp macro="" textlink="">
      <xdr:nvSpPr>
        <xdr:cNvPr id="24058" name="Line 1"/>
        <xdr:cNvSpPr>
          <a:spLocks noChangeShapeType="1"/>
        </xdr:cNvSpPr>
      </xdr:nvSpPr>
      <xdr:spPr bwMode="auto">
        <a:xfrm>
          <a:off x="335280" y="649224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</xdr:colOff>
      <xdr:row>14</xdr:row>
      <xdr:rowOff>198120</xdr:rowOff>
    </xdr:from>
    <xdr:to>
      <xdr:col>6</xdr:col>
      <xdr:colOff>91440</xdr:colOff>
      <xdr:row>14</xdr:row>
      <xdr:rowOff>198120</xdr:rowOff>
    </xdr:to>
    <xdr:sp macro="" textlink="">
      <xdr:nvSpPr>
        <xdr:cNvPr id="24059" name="Line 9"/>
        <xdr:cNvSpPr>
          <a:spLocks noChangeShapeType="1"/>
        </xdr:cNvSpPr>
      </xdr:nvSpPr>
      <xdr:spPr bwMode="auto">
        <a:xfrm>
          <a:off x="1363980" y="4259580"/>
          <a:ext cx="8915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91440</xdr:colOff>
      <xdr:row>4</xdr:row>
      <xdr:rowOff>106680</xdr:rowOff>
    </xdr:from>
    <xdr:to>
      <xdr:col>6</xdr:col>
      <xdr:colOff>99060</xdr:colOff>
      <xdr:row>24</xdr:row>
      <xdr:rowOff>243840</xdr:rowOff>
    </xdr:to>
    <xdr:sp macro="" textlink="">
      <xdr:nvSpPr>
        <xdr:cNvPr id="24060" name="Line 10"/>
        <xdr:cNvSpPr>
          <a:spLocks noChangeShapeType="1"/>
        </xdr:cNvSpPr>
      </xdr:nvSpPr>
      <xdr:spPr bwMode="auto">
        <a:xfrm>
          <a:off x="2255520" y="1501140"/>
          <a:ext cx="7620" cy="5471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24</xdr:row>
      <xdr:rowOff>243840</xdr:rowOff>
    </xdr:from>
    <xdr:to>
      <xdr:col>6</xdr:col>
      <xdr:colOff>175260</xdr:colOff>
      <xdr:row>24</xdr:row>
      <xdr:rowOff>243840</xdr:rowOff>
    </xdr:to>
    <xdr:sp macro="" textlink="">
      <xdr:nvSpPr>
        <xdr:cNvPr id="24061" name="Line 11"/>
        <xdr:cNvSpPr>
          <a:spLocks noChangeShapeType="1"/>
        </xdr:cNvSpPr>
      </xdr:nvSpPr>
      <xdr:spPr bwMode="auto">
        <a:xfrm>
          <a:off x="2263140" y="69723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83820</xdr:colOff>
      <xdr:row>4</xdr:row>
      <xdr:rowOff>106680</xdr:rowOff>
    </xdr:from>
    <xdr:to>
      <xdr:col>6</xdr:col>
      <xdr:colOff>182880</xdr:colOff>
      <xdr:row>4</xdr:row>
      <xdr:rowOff>106680</xdr:rowOff>
    </xdr:to>
    <xdr:sp macro="" textlink="">
      <xdr:nvSpPr>
        <xdr:cNvPr id="24062" name="Line 12"/>
        <xdr:cNvSpPr>
          <a:spLocks noChangeShapeType="1"/>
        </xdr:cNvSpPr>
      </xdr:nvSpPr>
      <xdr:spPr bwMode="auto">
        <a:xfrm>
          <a:off x="2247900" y="830580"/>
          <a:ext cx="99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</xdr:colOff>
      <xdr:row>10</xdr:row>
      <xdr:rowOff>129540</xdr:rowOff>
    </xdr:from>
    <xdr:to>
      <xdr:col>2</xdr:col>
      <xdr:colOff>60960</xdr:colOff>
      <xdr:row>12</xdr:row>
      <xdr:rowOff>182880</xdr:rowOff>
    </xdr:to>
    <xdr:sp macro="" textlink="">
      <xdr:nvSpPr>
        <xdr:cNvPr id="24068" name="Line 13"/>
        <xdr:cNvSpPr>
          <a:spLocks noChangeShapeType="1"/>
        </xdr:cNvSpPr>
      </xdr:nvSpPr>
      <xdr:spPr bwMode="auto">
        <a:xfrm>
          <a:off x="289560" y="2087880"/>
          <a:ext cx="0" cy="464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5</xdr:col>
      <xdr:colOff>609600</xdr:colOff>
      <xdr:row>4</xdr:row>
      <xdr:rowOff>312420</xdr:rowOff>
    </xdr:to>
    <xdr:sp macro="" textlink="">
      <xdr:nvSpPr>
        <xdr:cNvPr id="24657" name="Line 1"/>
        <xdr:cNvSpPr>
          <a:spLocks noChangeShapeType="1"/>
        </xdr:cNvSpPr>
      </xdr:nvSpPr>
      <xdr:spPr bwMode="auto">
        <a:xfrm>
          <a:off x="411480" y="586740"/>
          <a:ext cx="609600" cy="5257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198120</xdr:colOff>
      <xdr:row>19</xdr:row>
      <xdr:rowOff>144780</xdr:rowOff>
    </xdr:from>
    <xdr:to>
      <xdr:col>11</xdr:col>
      <xdr:colOff>15240</xdr:colOff>
      <xdr:row>26</xdr:row>
      <xdr:rowOff>15240</xdr:rowOff>
    </xdr:to>
    <xdr:pic>
      <xdr:nvPicPr>
        <xdr:cNvPr id="24658" name="Picture 2" descr="桑名管内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035040"/>
          <a:ext cx="3375660" cy="3276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510540</xdr:colOff>
      <xdr:row>18</xdr:row>
      <xdr:rowOff>83820</xdr:rowOff>
    </xdr:from>
    <xdr:to>
      <xdr:col>5</xdr:col>
      <xdr:colOff>708660</xdr:colOff>
      <xdr:row>39</xdr:row>
      <xdr:rowOff>7620</xdr:rowOff>
    </xdr:to>
    <xdr:graphicFrame macro="">
      <xdr:nvGraphicFramePr>
        <xdr:cNvPr id="258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99060</xdr:colOff>
      <xdr:row>18</xdr:row>
      <xdr:rowOff>91440</xdr:rowOff>
    </xdr:from>
    <xdr:to>
      <xdr:col>3</xdr:col>
      <xdr:colOff>822960</xdr:colOff>
      <xdr:row>38</xdr:row>
      <xdr:rowOff>114300</xdr:rowOff>
    </xdr:to>
    <xdr:graphicFrame macro="">
      <xdr:nvGraphicFramePr>
        <xdr:cNvPr id="2586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609600</xdr:colOff>
      <xdr:row>18</xdr:row>
      <xdr:rowOff>91440</xdr:rowOff>
    </xdr:from>
    <xdr:to>
      <xdr:col>9</xdr:col>
      <xdr:colOff>121920</xdr:colOff>
      <xdr:row>38</xdr:row>
      <xdr:rowOff>152400</xdr:rowOff>
    </xdr:to>
    <xdr:grpSp>
      <xdr:nvGrpSpPr>
        <xdr:cNvPr id="25865" name="Group 4"/>
        <xdr:cNvGrpSpPr>
          <a:grpSpLocks/>
        </xdr:cNvGrpSpPr>
      </xdr:nvGrpSpPr>
      <xdr:grpSpPr bwMode="auto">
        <a:xfrm>
          <a:off x="3345180" y="6393180"/>
          <a:ext cx="3223260" cy="3459480"/>
          <a:chOff x="343" y="624"/>
          <a:chExt cx="341" cy="367"/>
        </a:xfrm>
      </xdr:grpSpPr>
      <xdr:graphicFrame macro="">
        <xdr:nvGraphicFramePr>
          <xdr:cNvPr id="25867" name="グラフ 5"/>
          <xdr:cNvGraphicFramePr>
            <a:graphicFrameLocks/>
          </xdr:cNvGraphicFramePr>
        </xdr:nvGraphicFramePr>
        <xdr:xfrm>
          <a:off x="493" y="624"/>
          <a:ext cx="191" cy="3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5868" name="グラフ 6"/>
          <xdr:cNvGraphicFramePr>
            <a:graphicFrameLocks/>
          </xdr:cNvGraphicFramePr>
        </xdr:nvGraphicFramePr>
        <xdr:xfrm>
          <a:off x="343" y="629"/>
          <a:ext cx="169" cy="3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3</xdr:col>
      <xdr:colOff>121920</xdr:colOff>
      <xdr:row>12</xdr:row>
      <xdr:rowOff>45720</xdr:rowOff>
    </xdr:from>
    <xdr:to>
      <xdr:col>9</xdr:col>
      <xdr:colOff>0</xdr:colOff>
      <xdr:row>17</xdr:row>
      <xdr:rowOff>0</xdr:rowOff>
    </xdr:to>
    <xdr:graphicFrame macro="">
      <xdr:nvGraphicFramePr>
        <xdr:cNvPr id="2586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view="pageBreakPreview" topLeftCell="A79" zoomScaleNormal="100" zoomScaleSheetLayoutView="100" workbookViewId="0">
      <selection activeCell="E106" sqref="E106:G106"/>
    </sheetView>
  </sheetViews>
  <sheetFormatPr defaultRowHeight="13.2"/>
  <cols>
    <col min="1" max="1" width="1.109375" style="169" customWidth="1"/>
    <col min="2" max="2" width="1" style="169" customWidth="1"/>
    <col min="3" max="3" width="1.6640625" style="169" customWidth="1"/>
    <col min="4" max="11" width="8.88671875" style="169"/>
    <col min="12" max="12" width="5.6640625" style="169" customWidth="1"/>
    <col min="13" max="13" width="3.88671875" style="169" customWidth="1"/>
    <col min="14" max="16384" width="8.88671875" style="169"/>
  </cols>
  <sheetData>
    <row r="1" spans="1:10" ht="16.2">
      <c r="A1" s="1" t="s">
        <v>194</v>
      </c>
      <c r="J1" s="170"/>
    </row>
    <row r="2" spans="1:10" ht="14.4">
      <c r="B2" s="2" t="s">
        <v>0</v>
      </c>
    </row>
    <row r="40" spans="2:3" ht="14.4">
      <c r="B40" s="2" t="s">
        <v>195</v>
      </c>
      <c r="C40" s="3"/>
    </row>
    <row r="41" spans="2:3">
      <c r="B41" s="3"/>
      <c r="C41" s="3" t="s">
        <v>1</v>
      </c>
    </row>
    <row r="56" spans="3:4" ht="21.75" customHeight="1"/>
    <row r="57" spans="3:4">
      <c r="C57" s="3" t="s">
        <v>2</v>
      </c>
      <c r="D57" s="3"/>
    </row>
    <row r="90" spans="2:13" ht="16.5" customHeight="1">
      <c r="B90" s="3"/>
      <c r="C90" s="3" t="s">
        <v>3</v>
      </c>
      <c r="D90" s="3"/>
      <c r="E90" s="171" t="s">
        <v>126</v>
      </c>
      <c r="F90" s="4" t="s">
        <v>127</v>
      </c>
      <c r="G90" s="3"/>
      <c r="H90" s="3"/>
      <c r="I90" s="3"/>
      <c r="J90" s="3"/>
      <c r="K90" s="3"/>
      <c r="L90" s="3"/>
      <c r="M90" s="3"/>
    </row>
    <row r="91" spans="2:13" ht="16.5" customHeight="1">
      <c r="B91" s="3"/>
      <c r="C91" s="3"/>
      <c r="D91" s="3"/>
      <c r="E91" s="172" t="s">
        <v>4</v>
      </c>
      <c r="F91" s="4" t="s">
        <v>128</v>
      </c>
      <c r="G91" s="3"/>
      <c r="H91" s="3"/>
      <c r="I91" s="3"/>
      <c r="J91" s="3"/>
      <c r="K91" s="3"/>
      <c r="L91" s="3"/>
      <c r="M91" s="3"/>
    </row>
    <row r="92" spans="2:13" ht="16.5" customHeight="1">
      <c r="B92" s="3"/>
      <c r="C92" s="3"/>
      <c r="D92" s="3"/>
      <c r="E92" s="172"/>
      <c r="F92" s="5" t="s">
        <v>129</v>
      </c>
      <c r="G92" s="3"/>
      <c r="H92" s="3"/>
      <c r="I92" s="3"/>
      <c r="J92" s="3"/>
      <c r="K92" s="3"/>
      <c r="L92" s="3"/>
      <c r="M92" s="3"/>
    </row>
    <row r="93" spans="2:13" ht="16.5" customHeight="1">
      <c r="B93" s="3"/>
      <c r="C93" s="3"/>
      <c r="D93" s="3"/>
      <c r="E93" s="172"/>
      <c r="G93" s="5" t="s">
        <v>213</v>
      </c>
      <c r="H93" s="3"/>
      <c r="I93" s="3"/>
      <c r="J93" s="3"/>
      <c r="K93" s="3"/>
      <c r="L93" s="3"/>
      <c r="M93" s="3"/>
    </row>
    <row r="94" spans="2:13" ht="16.5" customHeight="1">
      <c r="B94" s="3"/>
      <c r="C94" s="3"/>
      <c r="D94" s="3"/>
      <c r="E94" s="172"/>
      <c r="F94" s="4" t="s">
        <v>130</v>
      </c>
      <c r="G94" s="3"/>
      <c r="H94" s="3"/>
      <c r="I94" s="3"/>
      <c r="J94" s="3"/>
      <c r="K94" s="3"/>
      <c r="L94" s="3"/>
      <c r="M94" s="3"/>
    </row>
    <row r="95" spans="2:13" ht="8.25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>
      <c r="B96" s="3"/>
      <c r="C96" s="3" t="s">
        <v>5</v>
      </c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2:13" ht="18.75" customHeight="1">
      <c r="B97" s="3"/>
      <c r="C97" s="3"/>
      <c r="D97" s="3" t="s">
        <v>181</v>
      </c>
      <c r="E97" s="3"/>
      <c r="F97" s="3"/>
      <c r="G97" s="3"/>
      <c r="H97" s="3"/>
      <c r="I97" s="3"/>
      <c r="J97" s="3"/>
      <c r="K97" s="3"/>
      <c r="L97" s="3"/>
      <c r="M97" s="3"/>
    </row>
    <row r="98" spans="2:13" ht="17.25" customHeight="1">
      <c r="B98" s="3"/>
      <c r="C98" s="3"/>
      <c r="D98" s="4" t="s">
        <v>131</v>
      </c>
      <c r="E98" s="3"/>
      <c r="F98" s="3" t="s">
        <v>6</v>
      </c>
      <c r="G98" s="3"/>
      <c r="H98" s="3"/>
      <c r="I98" s="3"/>
      <c r="J98" s="3"/>
      <c r="K98" s="3"/>
      <c r="L98" s="3"/>
      <c r="M98" s="3"/>
    </row>
    <row r="99" spans="2:13" ht="17.25" customHeight="1">
      <c r="B99" s="3"/>
      <c r="C99" s="3"/>
      <c r="D99" s="6" t="s">
        <v>7</v>
      </c>
      <c r="E99" s="3" t="s">
        <v>132</v>
      </c>
      <c r="F99" s="3"/>
      <c r="G99" s="7" t="s">
        <v>133</v>
      </c>
      <c r="H99" s="3" t="s">
        <v>134</v>
      </c>
      <c r="I99" s="3"/>
      <c r="J99" s="3"/>
      <c r="K99" s="3"/>
      <c r="L99" s="3"/>
      <c r="M99" s="3"/>
    </row>
    <row r="100" spans="2:13" ht="6.75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2:13">
      <c r="B101" s="3"/>
      <c r="C101" s="3" t="s">
        <v>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2:13" ht="17.25" customHeight="1" thickBot="1">
      <c r="B102" s="3"/>
      <c r="C102" s="3"/>
      <c r="D102" s="3" t="s">
        <v>9</v>
      </c>
      <c r="E102" s="3"/>
      <c r="F102" s="3"/>
      <c r="G102" s="3"/>
      <c r="H102" s="3"/>
      <c r="I102" s="3"/>
      <c r="J102" s="3"/>
      <c r="K102" s="3"/>
      <c r="L102" s="3"/>
      <c r="M102" s="8"/>
    </row>
    <row r="103" spans="2:13" ht="20.25" customHeight="1" thickBot="1">
      <c r="B103" s="3"/>
      <c r="C103" s="3"/>
      <c r="D103" s="201"/>
      <c r="E103" s="213" t="s">
        <v>10</v>
      </c>
      <c r="F103" s="213"/>
      <c r="G103" s="213"/>
      <c r="H103" s="213" t="s">
        <v>11</v>
      </c>
      <c r="I103" s="213"/>
      <c r="J103" s="213"/>
      <c r="K103" s="213" t="s">
        <v>12</v>
      </c>
      <c r="L103" s="213"/>
      <c r="M103" s="214"/>
    </row>
    <row r="104" spans="2:13" ht="20.25" customHeight="1" thickTop="1">
      <c r="B104" s="3"/>
      <c r="C104" s="3"/>
      <c r="D104" s="227" t="s">
        <v>13</v>
      </c>
      <c r="E104" s="225" t="s">
        <v>14</v>
      </c>
      <c r="F104" s="226"/>
      <c r="G104" s="226"/>
      <c r="H104" s="224" t="s">
        <v>135</v>
      </c>
      <c r="I104" s="224"/>
      <c r="J104" s="224"/>
      <c r="K104" s="217" t="s">
        <v>136</v>
      </c>
      <c r="L104" s="217"/>
      <c r="M104" s="218"/>
    </row>
    <row r="105" spans="2:13" ht="24.75" customHeight="1">
      <c r="B105" s="3"/>
      <c r="C105" s="3"/>
      <c r="D105" s="228"/>
      <c r="E105" s="222" t="s">
        <v>196</v>
      </c>
      <c r="F105" s="223"/>
      <c r="G105" s="223"/>
      <c r="H105" s="221" t="s">
        <v>137</v>
      </c>
      <c r="I105" s="221"/>
      <c r="J105" s="221"/>
      <c r="K105" s="215" t="s">
        <v>15</v>
      </c>
      <c r="L105" s="215"/>
      <c r="M105" s="216"/>
    </row>
    <row r="106" spans="2:13" ht="24.6" customHeight="1">
      <c r="B106" s="3"/>
      <c r="C106" s="3"/>
      <c r="D106" s="9" t="s">
        <v>16</v>
      </c>
      <c r="E106" s="223" t="s">
        <v>214</v>
      </c>
      <c r="F106" s="223"/>
      <c r="G106" s="223"/>
      <c r="H106" s="229" t="s">
        <v>212</v>
      </c>
      <c r="I106" s="221"/>
      <c r="J106" s="221"/>
      <c r="K106" s="215" t="s">
        <v>197</v>
      </c>
      <c r="L106" s="215"/>
      <c r="M106" s="216"/>
    </row>
    <row r="107" spans="2:13" ht="24.75" customHeight="1" thickBot="1">
      <c r="B107" s="3"/>
      <c r="C107" s="3"/>
      <c r="D107" s="173" t="s">
        <v>17</v>
      </c>
      <c r="E107" s="230" t="s">
        <v>18</v>
      </c>
      <c r="F107" s="230"/>
      <c r="G107" s="230"/>
      <c r="H107" s="231" t="s">
        <v>138</v>
      </c>
      <c r="I107" s="232"/>
      <c r="J107" s="232"/>
      <c r="K107" s="219" t="s">
        <v>19</v>
      </c>
      <c r="L107" s="219"/>
      <c r="M107" s="220"/>
    </row>
    <row r="108" spans="2:13" ht="6.75" customHeight="1">
      <c r="B108" s="3"/>
      <c r="C108" s="3"/>
      <c r="D108" s="174"/>
      <c r="E108" s="10"/>
      <c r="F108" s="10"/>
      <c r="G108" s="10"/>
      <c r="H108" s="175"/>
      <c r="I108" s="174"/>
      <c r="J108" s="174"/>
      <c r="K108" s="176"/>
      <c r="L108" s="176"/>
      <c r="M108" s="176"/>
    </row>
  </sheetData>
  <mergeCells count="16">
    <mergeCell ref="D104:D105"/>
    <mergeCell ref="H106:J106"/>
    <mergeCell ref="E107:G107"/>
    <mergeCell ref="H107:J107"/>
    <mergeCell ref="E106:G106"/>
    <mergeCell ref="E103:G103"/>
    <mergeCell ref="H103:J103"/>
    <mergeCell ref="H105:J105"/>
    <mergeCell ref="E105:G105"/>
    <mergeCell ref="H104:J104"/>
    <mergeCell ref="E104:G104"/>
    <mergeCell ref="K103:M103"/>
    <mergeCell ref="K106:M106"/>
    <mergeCell ref="K104:M104"/>
    <mergeCell ref="K107:M107"/>
    <mergeCell ref="K105:M105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useFirstPageNumber="1" r:id="rId1"/>
  <headerFooter alignWithMargins="0">
    <oddFooter xml:space="preserve">&amp;C－&amp;P－ </oddFooter>
  </headerFooter>
  <rowBreaks count="1" manualBreakCount="1">
    <brk id="5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topLeftCell="A22" zoomScaleNormal="100" workbookViewId="0">
      <selection activeCell="E18" sqref="E18"/>
    </sheetView>
  </sheetViews>
  <sheetFormatPr defaultColWidth="9" defaultRowHeight="13.2"/>
  <cols>
    <col min="1" max="3" width="1.6640625" style="169" customWidth="1"/>
    <col min="4" max="4" width="14.109375" style="169" customWidth="1"/>
    <col min="5" max="5" width="8.33203125" style="169" customWidth="1"/>
    <col min="6" max="6" width="4.109375" style="169" customWidth="1"/>
    <col min="7" max="7" width="3.33203125" style="169" customWidth="1"/>
    <col min="8" max="8" width="15" style="169" customWidth="1"/>
    <col min="9" max="10" width="9" style="169"/>
    <col min="11" max="11" width="6.88671875" style="169" customWidth="1"/>
    <col min="12" max="12" width="13.6640625" style="169" customWidth="1"/>
    <col min="13" max="16384" width="9" style="169"/>
  </cols>
  <sheetData>
    <row r="1" spans="1:13" ht="53.4" customHeight="1">
      <c r="A1" s="2" t="s">
        <v>215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27" customHeight="1">
      <c r="A2" s="3"/>
      <c r="B2" s="3"/>
      <c r="C2" s="3"/>
      <c r="D2" s="12"/>
      <c r="E2" s="3"/>
      <c r="F2" s="3"/>
      <c r="G2" s="3"/>
      <c r="H2" s="3"/>
      <c r="I2" s="3"/>
      <c r="J2" s="3"/>
      <c r="K2" s="3"/>
      <c r="L2" s="3"/>
    </row>
    <row r="3" spans="1:13" ht="20.399999999999999" customHeight="1">
      <c r="A3" s="3"/>
      <c r="B3" s="233" t="s">
        <v>202</v>
      </c>
      <c r="C3" s="234"/>
      <c r="D3" s="234"/>
      <c r="E3" s="234"/>
      <c r="F3" s="234"/>
      <c r="G3" s="234"/>
      <c r="H3" s="234"/>
      <c r="I3" s="3"/>
      <c r="J3" s="3"/>
      <c r="K3" s="3"/>
      <c r="L3" s="3"/>
    </row>
    <row r="4" spans="1:13" ht="9" customHeight="1">
      <c r="A4" s="3"/>
      <c r="B4" s="3"/>
      <c r="C4" s="3"/>
      <c r="D4" s="207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207"/>
      <c r="F5" s="3"/>
      <c r="G5" s="3"/>
      <c r="H5" s="15" t="s">
        <v>183</v>
      </c>
      <c r="I5" s="3"/>
      <c r="J5" s="3"/>
      <c r="K5" s="16" t="s">
        <v>21</v>
      </c>
      <c r="L5" s="289" t="s">
        <v>209</v>
      </c>
    </row>
    <row r="6" spans="1:13" ht="21" customHeight="1">
      <c r="A6" s="3"/>
      <c r="B6" s="3"/>
      <c r="C6" s="3"/>
      <c r="E6" s="238" t="s">
        <v>140</v>
      </c>
      <c r="F6" s="239"/>
      <c r="G6" s="3"/>
      <c r="H6" s="3" t="s">
        <v>141</v>
      </c>
      <c r="I6" s="3"/>
      <c r="J6" s="3"/>
      <c r="K6" s="21"/>
      <c r="L6" s="22"/>
    </row>
    <row r="7" spans="1:13" ht="21" customHeight="1">
      <c r="A7" s="3"/>
      <c r="B7" s="3"/>
      <c r="C7" s="3"/>
      <c r="F7" s="3"/>
      <c r="G7" s="3"/>
      <c r="H7" s="20" t="s">
        <v>188</v>
      </c>
      <c r="I7" s="25"/>
      <c r="J7" s="25"/>
      <c r="K7" s="21"/>
      <c r="L7" s="22"/>
    </row>
    <row r="8" spans="1:13" ht="21" customHeight="1">
      <c r="A8" s="3"/>
      <c r="B8" s="3"/>
      <c r="C8" s="3"/>
      <c r="F8" s="206"/>
      <c r="G8" s="3"/>
      <c r="H8" s="20" t="s">
        <v>189</v>
      </c>
      <c r="I8" s="25"/>
      <c r="J8" s="25"/>
      <c r="K8" s="21"/>
      <c r="L8" s="22"/>
    </row>
    <row r="9" spans="1:13" ht="21" customHeight="1">
      <c r="A9" s="3"/>
      <c r="B9" s="3"/>
      <c r="G9" s="3"/>
      <c r="H9" s="20" t="s">
        <v>190</v>
      </c>
      <c r="I9" s="25"/>
      <c r="J9" s="25"/>
    </row>
    <row r="10" spans="1:13" ht="21" customHeight="1">
      <c r="A10" s="3"/>
      <c r="B10" s="3"/>
      <c r="C10" s="13" t="s">
        <v>20</v>
      </c>
      <c r="D10" s="14"/>
      <c r="F10" s="3"/>
      <c r="G10" s="3"/>
      <c r="H10" s="20" t="s">
        <v>185</v>
      </c>
    </row>
    <row r="11" spans="1:13" ht="21" customHeight="1">
      <c r="A11" s="3"/>
      <c r="B11" s="3"/>
      <c r="C11" s="18"/>
      <c r="D11" s="18" t="s">
        <v>22</v>
      </c>
      <c r="F11" s="3"/>
      <c r="G11" s="3"/>
      <c r="H11" s="15" t="s">
        <v>216</v>
      </c>
      <c r="K11" s="16" t="s">
        <v>21</v>
      </c>
      <c r="L11" s="17" t="s">
        <v>191</v>
      </c>
      <c r="M11" s="15"/>
    </row>
    <row r="12" spans="1:13" ht="21" customHeight="1">
      <c r="A12" s="3"/>
      <c r="B12" s="3"/>
      <c r="C12" s="21"/>
      <c r="D12" s="206" t="s">
        <v>139</v>
      </c>
      <c r="E12" s="3"/>
      <c r="F12" s="3"/>
      <c r="G12" s="3"/>
      <c r="H12" s="3" t="s">
        <v>143</v>
      </c>
      <c r="K12" s="26"/>
      <c r="L12" s="20"/>
      <c r="M12" s="15"/>
    </row>
    <row r="13" spans="1:13" ht="21" customHeight="1">
      <c r="A13" s="3"/>
      <c r="B13" s="3"/>
      <c r="C13" s="3"/>
      <c r="D13" s="3"/>
      <c r="E13" s="3"/>
      <c r="F13" s="3"/>
      <c r="G13" s="3"/>
      <c r="H13" s="22" t="s">
        <v>144</v>
      </c>
      <c r="I13" s="22"/>
      <c r="J13" s="25"/>
      <c r="K13" s="23"/>
      <c r="L13" s="20"/>
    </row>
    <row r="14" spans="1:13" ht="21" customHeight="1">
      <c r="A14" s="3"/>
      <c r="B14" s="3"/>
      <c r="C14" s="236" t="s">
        <v>182</v>
      </c>
      <c r="D14" s="237"/>
      <c r="E14" s="237"/>
      <c r="F14" s="3"/>
      <c r="G14" s="3"/>
      <c r="H14" s="22" t="s">
        <v>145</v>
      </c>
      <c r="I14" s="22"/>
      <c r="J14" s="27"/>
      <c r="K14" s="23"/>
      <c r="L14" s="20"/>
    </row>
    <row r="15" spans="1:13" ht="21" customHeight="1">
      <c r="A15" s="3"/>
      <c r="B15" s="3"/>
      <c r="C15" s="3"/>
      <c r="D15" s="18" t="s">
        <v>208</v>
      </c>
      <c r="E15" s="3"/>
      <c r="F15" s="3"/>
      <c r="G15" s="3"/>
      <c r="H15" s="22" t="s">
        <v>186</v>
      </c>
      <c r="I15" s="22"/>
      <c r="J15" s="25"/>
      <c r="K15" s="23"/>
      <c r="L15" s="20"/>
    </row>
    <row r="16" spans="1:13" ht="21" customHeight="1">
      <c r="A16" s="3"/>
      <c r="B16" s="3"/>
      <c r="C16" s="3"/>
      <c r="D16" s="235" t="s">
        <v>142</v>
      </c>
      <c r="E16" s="235"/>
      <c r="F16" s="3"/>
      <c r="G16" s="3"/>
      <c r="H16" s="22" t="s">
        <v>146</v>
      </c>
      <c r="I16" s="22"/>
      <c r="J16" s="25"/>
    </row>
    <row r="17" spans="1:12" ht="21" customHeight="1">
      <c r="A17" s="3"/>
      <c r="B17" s="3"/>
      <c r="C17" s="3"/>
      <c r="D17" s="24"/>
      <c r="G17" s="3"/>
      <c r="H17" s="22" t="s">
        <v>184</v>
      </c>
      <c r="I17" s="22"/>
      <c r="J17" s="25"/>
      <c r="K17" s="26"/>
      <c r="L17" s="22"/>
    </row>
    <row r="18" spans="1:12" ht="21" customHeight="1">
      <c r="A18" s="3"/>
      <c r="B18" s="3"/>
      <c r="C18" s="3"/>
      <c r="D18" s="24"/>
      <c r="E18" s="3"/>
      <c r="F18" s="3"/>
      <c r="G18" s="3"/>
      <c r="H18" s="15" t="s">
        <v>23</v>
      </c>
      <c r="I18" s="3"/>
      <c r="J18" s="3"/>
      <c r="K18" s="16" t="s">
        <v>21</v>
      </c>
      <c r="L18" s="17" t="s">
        <v>210</v>
      </c>
    </row>
    <row r="19" spans="1:12" ht="21" customHeight="1">
      <c r="A19" s="3"/>
      <c r="B19" s="3"/>
      <c r="C19" s="3"/>
      <c r="D19" s="24"/>
      <c r="E19" s="3"/>
      <c r="F19" s="3"/>
      <c r="G19" s="3"/>
      <c r="H19" s="3" t="s">
        <v>147</v>
      </c>
      <c r="I19" s="3"/>
      <c r="J19" s="3"/>
      <c r="K19" s="26"/>
      <c r="L19" s="20"/>
    </row>
    <row r="20" spans="1:12" ht="21" customHeight="1">
      <c r="A20" s="3"/>
      <c r="B20" s="3"/>
      <c r="C20" s="3"/>
      <c r="D20" s="26"/>
      <c r="F20" s="3"/>
      <c r="G20" s="3"/>
      <c r="H20" s="22" t="s">
        <v>148</v>
      </c>
      <c r="I20" s="25"/>
      <c r="J20" s="25"/>
      <c r="K20" s="23"/>
      <c r="L20" s="20"/>
    </row>
    <row r="21" spans="1:12" ht="21" customHeight="1">
      <c r="A21" s="3"/>
      <c r="B21" s="3"/>
      <c r="C21" s="157" t="s">
        <v>24</v>
      </c>
      <c r="D21" s="177"/>
      <c r="E21" s="158"/>
      <c r="F21" s="159"/>
      <c r="G21" s="3"/>
      <c r="H21" s="22" t="s">
        <v>200</v>
      </c>
      <c r="I21" s="25"/>
      <c r="J21" s="25"/>
      <c r="K21" s="23"/>
      <c r="L21" s="20"/>
    </row>
    <row r="22" spans="1:12" ht="21" customHeight="1">
      <c r="A22" s="3"/>
      <c r="B22" s="3"/>
      <c r="C22" s="160"/>
      <c r="D22" s="161" t="s">
        <v>25</v>
      </c>
      <c r="E22" s="290">
        <v>9</v>
      </c>
      <c r="F22" s="162" t="s">
        <v>26</v>
      </c>
      <c r="G22" s="3"/>
      <c r="H22" s="22" t="s">
        <v>201</v>
      </c>
    </row>
    <row r="23" spans="1:12" ht="21" customHeight="1">
      <c r="A23" s="3"/>
      <c r="B23" s="3"/>
      <c r="C23" s="160"/>
      <c r="D23" s="161" t="s">
        <v>149</v>
      </c>
      <c r="E23" s="290">
        <v>1</v>
      </c>
      <c r="F23" s="162" t="s">
        <v>26</v>
      </c>
      <c r="G23" s="3"/>
      <c r="H23" s="20" t="s">
        <v>152</v>
      </c>
      <c r="I23" s="27"/>
      <c r="J23" s="25"/>
      <c r="L23" s="20"/>
    </row>
    <row r="24" spans="1:12" ht="21" customHeight="1">
      <c r="A24" s="3"/>
      <c r="B24" s="3"/>
      <c r="C24" s="160"/>
      <c r="D24" s="161" t="s">
        <v>150</v>
      </c>
      <c r="E24" s="290">
        <v>4</v>
      </c>
      <c r="F24" s="162" t="s">
        <v>26</v>
      </c>
      <c r="G24" s="3"/>
      <c r="H24" s="20" t="s">
        <v>187</v>
      </c>
      <c r="J24" s="25"/>
      <c r="K24" s="23"/>
      <c r="L24" s="22"/>
    </row>
    <row r="25" spans="1:12" ht="21" customHeight="1">
      <c r="A25" s="3"/>
      <c r="B25" s="3"/>
      <c r="C25" s="160"/>
      <c r="D25" s="161" t="s">
        <v>151</v>
      </c>
      <c r="E25" s="290">
        <v>5</v>
      </c>
      <c r="F25" s="162" t="s">
        <v>26</v>
      </c>
      <c r="G25" s="3"/>
      <c r="H25" s="15" t="s">
        <v>192</v>
      </c>
      <c r="I25" s="3"/>
      <c r="J25" s="3"/>
      <c r="K25" s="16" t="s">
        <v>21</v>
      </c>
      <c r="L25" s="17" t="s">
        <v>211</v>
      </c>
    </row>
    <row r="26" spans="1:12" ht="21" customHeight="1">
      <c r="A26" s="3"/>
      <c r="B26" s="3"/>
      <c r="C26" s="160"/>
      <c r="D26" s="161" t="s">
        <v>153</v>
      </c>
      <c r="E26" s="290">
        <v>9</v>
      </c>
      <c r="F26" s="162" t="s">
        <v>26</v>
      </c>
      <c r="G26" s="3"/>
      <c r="H26" s="3" t="s">
        <v>155</v>
      </c>
      <c r="I26" s="3"/>
      <c r="J26" s="3"/>
      <c r="K26" s="26"/>
      <c r="L26" s="20"/>
    </row>
    <row r="27" spans="1:12" ht="21" customHeight="1">
      <c r="A27" s="3"/>
      <c r="B27" s="3"/>
      <c r="C27" s="160"/>
      <c r="D27" s="163" t="s">
        <v>154</v>
      </c>
      <c r="E27" s="290">
        <v>2</v>
      </c>
      <c r="F27" s="162" t="s">
        <v>26</v>
      </c>
      <c r="G27" s="3"/>
      <c r="H27" s="20" t="s">
        <v>157</v>
      </c>
      <c r="I27" s="3"/>
      <c r="J27" s="3"/>
      <c r="K27" s="23"/>
      <c r="L27" s="20"/>
    </row>
    <row r="28" spans="1:12" ht="21" customHeight="1">
      <c r="A28" s="3"/>
      <c r="B28" s="3"/>
      <c r="C28" s="160"/>
      <c r="D28" s="161" t="s">
        <v>193</v>
      </c>
      <c r="E28" s="290">
        <v>3</v>
      </c>
      <c r="F28" s="162" t="s">
        <v>26</v>
      </c>
      <c r="G28" s="3"/>
      <c r="H28" s="20" t="s">
        <v>158</v>
      </c>
      <c r="I28" s="3"/>
      <c r="J28" s="3"/>
      <c r="K28" s="23"/>
      <c r="L28" s="20"/>
    </row>
    <row r="29" spans="1:12" ht="21" customHeight="1">
      <c r="A29" s="3"/>
      <c r="B29" s="3"/>
      <c r="C29" s="160"/>
      <c r="D29" s="161" t="s">
        <v>156</v>
      </c>
      <c r="E29" s="290">
        <v>2</v>
      </c>
      <c r="F29" s="162" t="s">
        <v>26</v>
      </c>
      <c r="G29" s="3"/>
      <c r="H29" s="20" t="s">
        <v>159</v>
      </c>
      <c r="I29" s="3"/>
      <c r="J29" s="3"/>
    </row>
    <row r="30" spans="1:12" ht="21" customHeight="1">
      <c r="A30" s="3"/>
      <c r="B30" s="3"/>
      <c r="C30" s="160"/>
      <c r="D30" s="164"/>
      <c r="E30" s="165"/>
      <c r="F30" s="162"/>
      <c r="H30" s="20" t="s">
        <v>28</v>
      </c>
      <c r="I30" s="3"/>
      <c r="J30" s="3"/>
      <c r="K30" s="3"/>
      <c r="L30" s="19"/>
    </row>
    <row r="31" spans="1:12" ht="21" customHeight="1">
      <c r="A31" s="3"/>
      <c r="B31" s="3"/>
      <c r="C31" s="166"/>
      <c r="D31" s="167" t="s">
        <v>27</v>
      </c>
      <c r="E31" s="291">
        <v>35</v>
      </c>
      <c r="F31" s="168" t="s">
        <v>26</v>
      </c>
      <c r="G31" s="3"/>
      <c r="H31" s="5" t="s">
        <v>29</v>
      </c>
      <c r="I31" s="4"/>
      <c r="J31" s="4"/>
      <c r="K31" s="4"/>
    </row>
    <row r="32" spans="1:12" ht="21" customHeight="1">
      <c r="A32" s="3"/>
      <c r="B32" s="3"/>
      <c r="C32" s="3"/>
      <c r="D32" s="24"/>
      <c r="E32" s="3"/>
      <c r="F32" s="3"/>
      <c r="G32" s="3"/>
      <c r="H32" s="5" t="s">
        <v>160</v>
      </c>
      <c r="I32" s="4"/>
      <c r="J32" s="4"/>
      <c r="K32" s="4"/>
    </row>
    <row r="33" spans="12:12" ht="25.8" customHeight="1">
      <c r="L33" s="22"/>
    </row>
  </sheetData>
  <mergeCells count="4">
    <mergeCell ref="B3:H3"/>
    <mergeCell ref="D16:E16"/>
    <mergeCell ref="C14:E14"/>
    <mergeCell ref="E6:F6"/>
  </mergeCells>
  <phoneticPr fontId="2"/>
  <pageMargins left="0.78740157480314965" right="0.78740157480314965" top="0.98425196850393704" bottom="0.98425196850393704" header="0.39370078740157483" footer="0.51181102362204722"/>
  <pageSetup paperSize="9" scale="96" firstPageNumber="3" orientation="portrait" useFirstPageNumber="1" r:id="rId1"/>
  <headerFooter alignWithMargins="0">
    <oddFooter xml:space="preserve">&amp;C－&amp;P－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topLeftCell="A25" zoomScaleNormal="100" zoomScaleSheetLayoutView="100" workbookViewId="0">
      <selection activeCell="J8" sqref="J8"/>
    </sheetView>
  </sheetViews>
  <sheetFormatPr defaultColWidth="9" defaultRowHeight="13.2"/>
  <cols>
    <col min="1" max="3" width="1.44140625" style="169" customWidth="1"/>
    <col min="4" max="4" width="1.6640625" style="169" customWidth="1"/>
    <col min="5" max="5" width="3.88671875" style="169" customWidth="1"/>
    <col min="6" max="6" width="5" style="169" customWidth="1"/>
    <col min="7" max="7" width="9.5546875" style="169" bestFit="1" customWidth="1"/>
    <col min="8" max="8" width="11.77734375" style="169" bestFit="1" customWidth="1"/>
    <col min="9" max="9" width="10" style="169" customWidth="1"/>
    <col min="10" max="10" width="9.6640625" style="169" bestFit="1" customWidth="1"/>
    <col min="11" max="11" width="10.88671875" style="169" customWidth="1"/>
    <col min="12" max="12" width="8.88671875" style="169" customWidth="1"/>
    <col min="13" max="14" width="6.88671875" style="169" customWidth="1"/>
    <col min="15" max="16384" width="9" style="169"/>
  </cols>
  <sheetData>
    <row r="1" spans="1:14" ht="14.4">
      <c r="A1" s="3"/>
      <c r="B1" s="2" t="s">
        <v>217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25" t="s">
        <v>30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600000000000001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28" t="s">
        <v>198</v>
      </c>
      <c r="L3" s="3"/>
      <c r="M3" s="3"/>
      <c r="N3" s="3"/>
    </row>
    <row r="4" spans="1:14" ht="17.25" customHeight="1">
      <c r="A4" s="3"/>
      <c r="B4" s="3"/>
      <c r="C4" s="3"/>
      <c r="D4" s="3"/>
      <c r="E4" s="255" t="s">
        <v>161</v>
      </c>
      <c r="F4" s="256"/>
      <c r="G4" s="246" t="s">
        <v>162</v>
      </c>
      <c r="H4" s="248"/>
      <c r="I4" s="246" t="s">
        <v>218</v>
      </c>
      <c r="J4" s="247"/>
      <c r="K4" s="247"/>
      <c r="L4" s="248"/>
      <c r="M4" s="242" t="s">
        <v>163</v>
      </c>
      <c r="N4" s="253" t="s">
        <v>164</v>
      </c>
    </row>
    <row r="5" spans="1:14" ht="30.75" customHeight="1" thickBot="1">
      <c r="A5" s="3"/>
      <c r="B5" s="3"/>
      <c r="C5" s="3"/>
      <c r="D5" s="3"/>
      <c r="E5" s="257" t="s">
        <v>165</v>
      </c>
      <c r="F5" s="258"/>
      <c r="G5" s="29" t="s">
        <v>31</v>
      </c>
      <c r="H5" s="29" t="s">
        <v>32</v>
      </c>
      <c r="I5" s="29" t="s">
        <v>166</v>
      </c>
      <c r="J5" s="29" t="s">
        <v>31</v>
      </c>
      <c r="K5" s="29" t="s">
        <v>32</v>
      </c>
      <c r="L5" s="29" t="s">
        <v>167</v>
      </c>
      <c r="M5" s="243"/>
      <c r="N5" s="254"/>
    </row>
    <row r="6" spans="1:14" ht="26.25" customHeight="1" thickTop="1">
      <c r="A6" s="3"/>
      <c r="B6" s="3"/>
      <c r="C6" s="3"/>
      <c r="D6" s="3"/>
      <c r="E6" s="245" t="s">
        <v>33</v>
      </c>
      <c r="F6" s="225"/>
      <c r="G6" s="30">
        <f>SUM(G7:G13)</f>
        <v>100885</v>
      </c>
      <c r="H6" s="30">
        <f>SUM(H7:H13)</f>
        <v>282097</v>
      </c>
      <c r="I6" s="178">
        <f>SUM(I7:I13)</f>
        <v>516.16000000000008</v>
      </c>
      <c r="J6" s="30">
        <f>SUM(J7:J13)</f>
        <v>104577</v>
      </c>
      <c r="K6" s="30">
        <f>SUM(K7:K13)</f>
        <v>283277</v>
      </c>
      <c r="L6" s="31">
        <f>K6/I6</f>
        <v>548.81625852448849</v>
      </c>
      <c r="M6" s="32">
        <f t="shared" ref="M6:M14" si="0">J6/G6</f>
        <v>1.0365961242999455</v>
      </c>
      <c r="N6" s="33">
        <f t="shared" ref="N6:N14" si="1">K6/H6</f>
        <v>1.0041829583441158</v>
      </c>
    </row>
    <row r="7" spans="1:14" ht="26.25" customHeight="1">
      <c r="A7" s="3"/>
      <c r="B7" s="3"/>
      <c r="C7" s="3"/>
      <c r="D7" s="3"/>
      <c r="E7" s="240" t="s">
        <v>34</v>
      </c>
      <c r="F7" s="241"/>
      <c r="G7" s="34">
        <v>51525</v>
      </c>
      <c r="H7" s="34">
        <v>140290</v>
      </c>
      <c r="I7" s="179">
        <v>136.61000000000001</v>
      </c>
      <c r="J7" s="34">
        <v>53286</v>
      </c>
      <c r="K7" s="34">
        <v>140784</v>
      </c>
      <c r="L7" s="35">
        <f t="shared" ref="L7:L13" si="2">K7/I7</f>
        <v>1030.5541322011566</v>
      </c>
      <c r="M7" s="36">
        <f t="shared" si="0"/>
        <v>1.0341775836972344</v>
      </c>
      <c r="N7" s="37">
        <f t="shared" si="1"/>
        <v>1.0035212773540523</v>
      </c>
    </row>
    <row r="8" spans="1:14" ht="26.25" customHeight="1">
      <c r="A8" s="3"/>
      <c r="B8" s="3"/>
      <c r="C8" s="3"/>
      <c r="D8" s="3"/>
      <c r="E8" s="240" t="s">
        <v>35</v>
      </c>
      <c r="F8" s="241"/>
      <c r="G8" s="34">
        <v>15972</v>
      </c>
      <c r="H8" s="34">
        <v>45684</v>
      </c>
      <c r="I8" s="179">
        <v>219.58</v>
      </c>
      <c r="J8" s="34">
        <v>16515</v>
      </c>
      <c r="K8" s="34">
        <v>45412</v>
      </c>
      <c r="L8" s="38">
        <f t="shared" si="2"/>
        <v>206.81300664905729</v>
      </c>
      <c r="M8" s="36">
        <f t="shared" si="0"/>
        <v>1.0339969947407963</v>
      </c>
      <c r="N8" s="37">
        <f t="shared" si="1"/>
        <v>0.99404605551177661</v>
      </c>
    </row>
    <row r="9" spans="1:14" ht="26.25" customHeight="1">
      <c r="A9" s="3"/>
      <c r="B9" s="3"/>
      <c r="C9" s="3"/>
      <c r="D9" s="3"/>
      <c r="E9" s="240" t="s">
        <v>36</v>
      </c>
      <c r="F9" s="241"/>
      <c r="G9" s="34">
        <v>2250</v>
      </c>
      <c r="H9" s="34">
        <v>6855</v>
      </c>
      <c r="I9" s="179">
        <v>15.72</v>
      </c>
      <c r="J9" s="34">
        <v>2256</v>
      </c>
      <c r="K9" s="34">
        <v>6591</v>
      </c>
      <c r="L9" s="38">
        <f t="shared" si="2"/>
        <v>419.27480916030532</v>
      </c>
      <c r="M9" s="36">
        <f t="shared" si="0"/>
        <v>1.0026666666666666</v>
      </c>
      <c r="N9" s="37">
        <f t="shared" si="1"/>
        <v>0.96148796498905909</v>
      </c>
    </row>
    <row r="10" spans="1:14" ht="26.25" customHeight="1">
      <c r="A10" s="3"/>
      <c r="B10" s="3"/>
      <c r="C10" s="3"/>
      <c r="D10" s="3"/>
      <c r="E10" s="240" t="s">
        <v>37</v>
      </c>
      <c r="F10" s="241"/>
      <c r="G10" s="34">
        <v>8580</v>
      </c>
      <c r="H10" s="34">
        <v>25661</v>
      </c>
      <c r="I10" s="179">
        <v>22.66</v>
      </c>
      <c r="J10" s="34">
        <v>8791</v>
      </c>
      <c r="K10" s="34">
        <v>25502</v>
      </c>
      <c r="L10" s="38">
        <f t="shared" si="2"/>
        <v>1125.4192409532216</v>
      </c>
      <c r="M10" s="36">
        <f t="shared" si="0"/>
        <v>1.0245920745920747</v>
      </c>
      <c r="N10" s="37">
        <f t="shared" si="1"/>
        <v>0.99380382681890811</v>
      </c>
    </row>
    <row r="11" spans="1:14" ht="26.25" customHeight="1">
      <c r="A11" s="3"/>
      <c r="B11" s="3"/>
      <c r="C11" s="3"/>
      <c r="D11" s="3"/>
      <c r="E11" s="240" t="s">
        <v>38</v>
      </c>
      <c r="F11" s="241"/>
      <c r="G11" s="34">
        <v>13568</v>
      </c>
      <c r="H11" s="34">
        <v>39978</v>
      </c>
      <c r="I11" s="179">
        <v>106.89</v>
      </c>
      <c r="J11" s="34">
        <v>14210</v>
      </c>
      <c r="K11" s="34">
        <v>40373</v>
      </c>
      <c r="L11" s="38">
        <f t="shared" si="2"/>
        <v>377.7060529516325</v>
      </c>
      <c r="M11" s="36">
        <f t="shared" si="0"/>
        <v>1.047317216981132</v>
      </c>
      <c r="N11" s="37">
        <f t="shared" si="1"/>
        <v>1.0098804342388314</v>
      </c>
    </row>
    <row r="12" spans="1:14" ht="26.25" customHeight="1">
      <c r="A12" s="3"/>
      <c r="B12" s="3"/>
      <c r="C12" s="3"/>
      <c r="D12" s="3"/>
      <c r="E12" s="240" t="s">
        <v>39</v>
      </c>
      <c r="F12" s="241"/>
      <c r="G12" s="34">
        <v>3389</v>
      </c>
      <c r="H12" s="34">
        <v>9626</v>
      </c>
      <c r="I12" s="179">
        <v>5.99</v>
      </c>
      <c r="J12" s="34">
        <v>3613</v>
      </c>
      <c r="K12" s="34">
        <v>10125</v>
      </c>
      <c r="L12" s="38">
        <f t="shared" si="2"/>
        <v>1690.3171953255426</v>
      </c>
      <c r="M12" s="36">
        <f t="shared" si="0"/>
        <v>1.066096193567424</v>
      </c>
      <c r="N12" s="37">
        <f t="shared" si="1"/>
        <v>1.0518387699979224</v>
      </c>
    </row>
    <row r="13" spans="1:14" ht="26.25" customHeight="1" thickBot="1">
      <c r="A13" s="3"/>
      <c r="B13" s="3"/>
      <c r="C13" s="3"/>
      <c r="D13" s="3"/>
      <c r="E13" s="251" t="s">
        <v>40</v>
      </c>
      <c r="F13" s="252"/>
      <c r="G13" s="39">
        <v>5601</v>
      </c>
      <c r="H13" s="39">
        <v>14003</v>
      </c>
      <c r="I13" s="180">
        <v>8.7100000000000009</v>
      </c>
      <c r="J13" s="39">
        <v>5906</v>
      </c>
      <c r="K13" s="39">
        <v>14490</v>
      </c>
      <c r="L13" s="31">
        <f t="shared" si="2"/>
        <v>1663.6050516647531</v>
      </c>
      <c r="M13" s="40">
        <f t="shared" si="0"/>
        <v>1.0544545616854133</v>
      </c>
      <c r="N13" s="41">
        <f t="shared" si="1"/>
        <v>1.0347782618010426</v>
      </c>
    </row>
    <row r="14" spans="1:14" ht="26.25" customHeight="1" thickBot="1">
      <c r="A14" s="3"/>
      <c r="B14" s="3"/>
      <c r="C14" s="3"/>
      <c r="D14" s="3"/>
      <c r="E14" s="249" t="s">
        <v>41</v>
      </c>
      <c r="F14" s="250"/>
      <c r="G14" s="42">
        <v>704607</v>
      </c>
      <c r="H14" s="42">
        <v>1854724</v>
      </c>
      <c r="I14" s="292">
        <v>5777.35</v>
      </c>
      <c r="J14" s="42">
        <v>716124</v>
      </c>
      <c r="K14" s="42">
        <v>1829063</v>
      </c>
      <c r="L14" s="43">
        <f>K14/I14</f>
        <v>316.59203614113733</v>
      </c>
      <c r="M14" s="44">
        <f t="shared" si="0"/>
        <v>1.0163452818379608</v>
      </c>
      <c r="N14" s="45">
        <f t="shared" si="1"/>
        <v>0.98616451827873042</v>
      </c>
    </row>
    <row r="15" spans="1:14" ht="9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6"/>
      <c r="M15" s="46"/>
      <c r="N15" s="46"/>
    </row>
    <row r="16" spans="1:14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8.75" customHeight="1">
      <c r="A17" s="3"/>
      <c r="B17" s="3"/>
      <c r="C17" s="25" t="s">
        <v>42</v>
      </c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87" customHeight="1">
      <c r="A18" s="3"/>
      <c r="B18" s="3"/>
      <c r="C18" s="47"/>
      <c r="D18" s="244" t="s">
        <v>168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</row>
    <row r="19" spans="1:14" ht="8.25" customHeight="1">
      <c r="A19" s="3"/>
      <c r="B19" s="3"/>
      <c r="C19" s="46"/>
      <c r="D19" s="46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>
      <c r="A20" s="3"/>
      <c r="B20" s="3"/>
      <c r="C20" s="3"/>
      <c r="D20" s="11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80.25" customHeight="1">
      <c r="A21" s="3"/>
      <c r="B21" s="3"/>
      <c r="C21" s="3"/>
      <c r="D21" s="244"/>
      <c r="E21" s="259"/>
      <c r="F21" s="259"/>
      <c r="G21" s="259"/>
      <c r="H21" s="259"/>
      <c r="I21" s="259"/>
      <c r="J21" s="259"/>
      <c r="K21" s="259"/>
      <c r="L21" s="259"/>
      <c r="M21" s="259"/>
      <c r="N21" s="259"/>
    </row>
    <row r="22" spans="1:14" ht="18.75" customHeight="1">
      <c r="A22" s="3"/>
      <c r="B22" s="3"/>
      <c r="C22" s="3"/>
      <c r="D22" s="209"/>
      <c r="E22" s="208"/>
      <c r="F22" s="208"/>
      <c r="G22" s="208"/>
      <c r="H22" s="208"/>
      <c r="I22" s="208"/>
      <c r="J22" s="208"/>
      <c r="K22" s="208"/>
      <c r="L22" s="208"/>
      <c r="M22" s="208"/>
      <c r="N22" s="208"/>
    </row>
    <row r="23" spans="1:14" ht="62.25" customHeight="1">
      <c r="A23" s="3"/>
      <c r="B23" s="3"/>
      <c r="C23" s="3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ht="76.5" customHeight="1">
      <c r="A24" s="3"/>
      <c r="B24" s="3"/>
      <c r="C24" s="3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</row>
    <row r="25" spans="1:14" ht="9" customHeight="1">
      <c r="A25" s="3"/>
      <c r="B25" s="3"/>
      <c r="C25" s="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ht="9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>
      <c r="A27" s="3"/>
      <c r="B27" s="3"/>
      <c r="C27" s="3"/>
      <c r="D27" s="11"/>
      <c r="E27" s="3"/>
      <c r="F27" s="3"/>
      <c r="G27" s="3"/>
      <c r="H27" s="3"/>
      <c r="I27" s="3"/>
      <c r="J27" s="3"/>
      <c r="K27" s="3"/>
      <c r="L27" s="3"/>
      <c r="M27" s="3"/>
      <c r="N27" s="3"/>
    </row>
  </sheetData>
  <mergeCells count="19">
    <mergeCell ref="D18:N18"/>
    <mergeCell ref="E9:F9"/>
    <mergeCell ref="E10:F10"/>
    <mergeCell ref="E11:F11"/>
    <mergeCell ref="E12:F12"/>
    <mergeCell ref="M4:M5"/>
    <mergeCell ref="D23:N23"/>
    <mergeCell ref="D24:N24"/>
    <mergeCell ref="E6:F6"/>
    <mergeCell ref="I4:L4"/>
    <mergeCell ref="E14:F14"/>
    <mergeCell ref="E13:F13"/>
    <mergeCell ref="E7:F7"/>
    <mergeCell ref="E8:F8"/>
    <mergeCell ref="N4:N5"/>
    <mergeCell ref="G4:H4"/>
    <mergeCell ref="E4:F4"/>
    <mergeCell ref="E5:F5"/>
    <mergeCell ref="D21:N21"/>
  </mergeCells>
  <phoneticPr fontId="2"/>
  <pageMargins left="0.78740157480314965" right="0.78740157480314965" top="0.98425196850393704" bottom="0.98425196850393704" header="0.51181102362204722" footer="0.51181102362204722"/>
  <pageSetup paperSize="9" scale="97" firstPageNumber="4" orientation="portrait" useFirstPageNumber="1" r:id="rId1"/>
  <headerFooter alignWithMargins="0">
    <oddFooter>&amp;C－&amp;P－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28" zoomScaleNormal="100" workbookViewId="0">
      <selection activeCell="F7" sqref="F7"/>
    </sheetView>
  </sheetViews>
  <sheetFormatPr defaultColWidth="9" defaultRowHeight="13.2"/>
  <cols>
    <col min="1" max="2" width="1.6640625" style="169" customWidth="1"/>
    <col min="3" max="3" width="10" style="169" customWidth="1"/>
    <col min="4" max="4" width="13.44140625" style="169" customWidth="1"/>
    <col min="5" max="5" width="13.109375" style="169" customWidth="1"/>
    <col min="6" max="6" width="14.21875" style="169" customWidth="1"/>
    <col min="7" max="8" width="13.109375" style="169" customWidth="1"/>
    <col min="9" max="9" width="13.6640625" style="169" customWidth="1"/>
    <col min="10" max="13" width="9" style="169"/>
    <col min="14" max="14" width="7.6640625" style="169" customWidth="1"/>
    <col min="15" max="16384" width="9" style="169"/>
  </cols>
  <sheetData>
    <row r="1" spans="1:18">
      <c r="C1" s="3" t="s">
        <v>203</v>
      </c>
      <c r="D1" s="3"/>
      <c r="E1" s="3"/>
      <c r="F1" s="3"/>
      <c r="G1" s="3"/>
      <c r="H1" s="3"/>
      <c r="I1" s="3"/>
    </row>
    <row r="2" spans="1:18" ht="13.8" thickBot="1">
      <c r="C2" s="3"/>
      <c r="D2" s="3"/>
      <c r="E2" s="3"/>
      <c r="F2" s="49" t="s">
        <v>199</v>
      </c>
      <c r="H2" s="3"/>
      <c r="I2" s="8" t="s">
        <v>43</v>
      </c>
    </row>
    <row r="3" spans="1:18" ht="13.8" thickBot="1">
      <c r="C3" s="50"/>
      <c r="D3" s="202" t="s">
        <v>44</v>
      </c>
      <c r="E3" s="202" t="s">
        <v>45</v>
      </c>
      <c r="F3" s="202" t="s">
        <v>46</v>
      </c>
      <c r="G3" s="202" t="s">
        <v>47</v>
      </c>
      <c r="H3" s="203" t="s">
        <v>174</v>
      </c>
      <c r="I3" s="293" t="s">
        <v>205</v>
      </c>
      <c r="K3" s="169" t="s">
        <v>48</v>
      </c>
      <c r="P3" s="51" t="s">
        <v>49</v>
      </c>
    </row>
    <row r="4" spans="1:18" ht="13.8" thickBot="1">
      <c r="C4" s="52"/>
      <c r="D4" s="204" t="s">
        <v>50</v>
      </c>
      <c r="E4" s="204" t="s">
        <v>51</v>
      </c>
      <c r="F4" s="204" t="s">
        <v>52</v>
      </c>
      <c r="G4" s="204" t="s">
        <v>53</v>
      </c>
      <c r="H4" s="205" t="s">
        <v>175</v>
      </c>
      <c r="I4" s="294" t="s">
        <v>206</v>
      </c>
      <c r="K4" s="181"/>
      <c r="L4" s="182" t="s">
        <v>54</v>
      </c>
      <c r="M4" s="182" t="s">
        <v>55</v>
      </c>
      <c r="N4" s="182" t="s">
        <v>56</v>
      </c>
      <c r="O4" s="182" t="s">
        <v>46</v>
      </c>
      <c r="P4" s="183" t="s">
        <v>176</v>
      </c>
      <c r="Q4" s="155" t="s">
        <v>174</v>
      </c>
      <c r="R4" s="155" t="s">
        <v>205</v>
      </c>
    </row>
    <row r="5" spans="1:18" ht="27" customHeight="1" thickTop="1">
      <c r="C5" s="53" t="s">
        <v>33</v>
      </c>
      <c r="D5" s="54">
        <f t="shared" ref="D5:I5" si="0">SUM(D6:D12)</f>
        <v>249533</v>
      </c>
      <c r="E5" s="54">
        <f t="shared" si="0"/>
        <v>261687</v>
      </c>
      <c r="F5" s="54">
        <f t="shared" si="0"/>
        <v>270433</v>
      </c>
      <c r="G5" s="54">
        <f t="shared" si="0"/>
        <v>277419</v>
      </c>
      <c r="H5" s="151">
        <v>282097</v>
      </c>
      <c r="I5" s="295">
        <f t="shared" si="0"/>
        <v>283277</v>
      </c>
      <c r="K5" s="184"/>
      <c r="L5" s="55" t="s">
        <v>57</v>
      </c>
      <c r="M5" s="55" t="s">
        <v>58</v>
      </c>
      <c r="N5" s="55" t="s">
        <v>59</v>
      </c>
      <c r="O5" s="55" t="s">
        <v>60</v>
      </c>
      <c r="P5" s="56" t="s">
        <v>177</v>
      </c>
      <c r="Q5" s="57" t="s">
        <v>178</v>
      </c>
      <c r="R5" s="57" t="s">
        <v>207</v>
      </c>
    </row>
    <row r="6" spans="1:18" ht="24" customHeight="1">
      <c r="C6" s="58" t="s">
        <v>34</v>
      </c>
      <c r="D6" s="59">
        <v>124042</v>
      </c>
      <c r="E6" s="59">
        <v>129595</v>
      </c>
      <c r="F6" s="59">
        <v>134856</v>
      </c>
      <c r="G6" s="59">
        <v>138963</v>
      </c>
      <c r="H6" s="152">
        <v>140290</v>
      </c>
      <c r="I6" s="296">
        <v>140784</v>
      </c>
      <c r="K6" s="185" t="s">
        <v>61</v>
      </c>
      <c r="L6" s="186">
        <v>53205</v>
      </c>
      <c r="M6" s="186">
        <v>48354</v>
      </c>
      <c r="N6" s="186">
        <v>44665</v>
      </c>
      <c r="O6" s="186">
        <v>43304</v>
      </c>
      <c r="P6" s="187">
        <v>42153</v>
      </c>
      <c r="Q6" s="188">
        <v>41367</v>
      </c>
      <c r="R6" s="189">
        <f>SUM(P21:P23)</f>
        <v>40941</v>
      </c>
    </row>
    <row r="7" spans="1:18" ht="24" customHeight="1">
      <c r="C7" s="60" t="s">
        <v>35</v>
      </c>
      <c r="D7" s="61">
        <v>43882</v>
      </c>
      <c r="E7" s="61">
        <v>45746</v>
      </c>
      <c r="F7" s="61">
        <v>45630</v>
      </c>
      <c r="G7" s="61">
        <v>46446</v>
      </c>
      <c r="H7" s="62">
        <v>45684</v>
      </c>
      <c r="I7" s="297">
        <v>45412</v>
      </c>
      <c r="K7" s="185" t="s">
        <v>62</v>
      </c>
      <c r="L7" s="186">
        <v>157324</v>
      </c>
      <c r="M7" s="186">
        <v>170403</v>
      </c>
      <c r="N7" s="186">
        <v>179154</v>
      </c>
      <c r="O7" s="186">
        <v>182367</v>
      </c>
      <c r="P7" s="187">
        <v>182494</v>
      </c>
      <c r="Q7" s="188">
        <v>177928</v>
      </c>
      <c r="R7" s="189">
        <f>SUM(P24:P33)</f>
        <v>173920</v>
      </c>
    </row>
    <row r="8" spans="1:18" ht="24" customHeight="1" thickBot="1">
      <c r="C8" s="60" t="s">
        <v>36</v>
      </c>
      <c r="D8" s="61">
        <v>7167</v>
      </c>
      <c r="E8" s="61">
        <v>7231</v>
      </c>
      <c r="F8" s="61">
        <v>7172</v>
      </c>
      <c r="G8" s="61">
        <v>6965</v>
      </c>
      <c r="H8" s="62">
        <v>6855</v>
      </c>
      <c r="I8" s="297">
        <v>6591</v>
      </c>
      <c r="K8" s="190" t="s">
        <v>63</v>
      </c>
      <c r="L8" s="191">
        <v>26225</v>
      </c>
      <c r="M8" s="191">
        <v>30756</v>
      </c>
      <c r="N8" s="191">
        <v>37809</v>
      </c>
      <c r="O8" s="191">
        <v>44678</v>
      </c>
      <c r="P8" s="192">
        <v>52523</v>
      </c>
      <c r="Q8" s="193">
        <v>60439</v>
      </c>
      <c r="R8" s="194">
        <f>SUM(P34:P40)</f>
        <v>66053</v>
      </c>
    </row>
    <row r="9" spans="1:18" ht="24" customHeight="1">
      <c r="C9" s="60" t="s">
        <v>37</v>
      </c>
      <c r="D9" s="61">
        <v>25447</v>
      </c>
      <c r="E9" s="61">
        <v>26235</v>
      </c>
      <c r="F9" s="61">
        <v>26305</v>
      </c>
      <c r="G9" s="61">
        <v>25897</v>
      </c>
      <c r="H9" s="62">
        <v>25661</v>
      </c>
      <c r="I9" s="297">
        <v>25502</v>
      </c>
      <c r="L9" s="63" t="s">
        <v>180</v>
      </c>
    </row>
    <row r="10" spans="1:18" ht="24" customHeight="1">
      <c r="C10" s="60" t="s">
        <v>38</v>
      </c>
      <c r="D10" s="61">
        <v>32263</v>
      </c>
      <c r="E10" s="61">
        <v>35117</v>
      </c>
      <c r="F10" s="61">
        <v>37972</v>
      </c>
      <c r="G10" s="61">
        <v>38986</v>
      </c>
      <c r="H10" s="62">
        <v>39978</v>
      </c>
      <c r="I10" s="297">
        <v>40373</v>
      </c>
    </row>
    <row r="11" spans="1:18" ht="24" customHeight="1">
      <c r="C11" s="60" t="s">
        <v>39</v>
      </c>
      <c r="D11" s="61">
        <v>6744</v>
      </c>
      <c r="E11" s="61">
        <v>6900</v>
      </c>
      <c r="F11" s="61">
        <v>6716</v>
      </c>
      <c r="G11" s="61">
        <v>7114</v>
      </c>
      <c r="H11" s="62">
        <v>9626</v>
      </c>
      <c r="I11" s="297">
        <v>10125</v>
      </c>
      <c r="L11" s="63"/>
    </row>
    <row r="12" spans="1:18" ht="24" customHeight="1" thickBot="1">
      <c r="C12" s="64" t="s">
        <v>40</v>
      </c>
      <c r="D12" s="65">
        <v>9988</v>
      </c>
      <c r="E12" s="65">
        <v>10863</v>
      </c>
      <c r="F12" s="65">
        <v>11782</v>
      </c>
      <c r="G12" s="65">
        <v>13048</v>
      </c>
      <c r="H12" s="153">
        <v>14003</v>
      </c>
      <c r="I12" s="298">
        <v>14490</v>
      </c>
    </row>
    <row r="13" spans="1:18" ht="48.75" customHeight="1">
      <c r="A13" s="195"/>
      <c r="B13" s="195"/>
      <c r="C13" s="195"/>
      <c r="D13" s="196"/>
      <c r="E13" s="197"/>
      <c r="F13" s="197"/>
      <c r="G13" s="197"/>
      <c r="H13" s="197"/>
      <c r="I13" s="197"/>
    </row>
    <row r="14" spans="1:18" ht="48.75" customHeight="1">
      <c r="A14" s="195"/>
      <c r="B14" s="195"/>
      <c r="C14" s="260" t="s">
        <v>64</v>
      </c>
      <c r="D14" s="198"/>
      <c r="E14" s="197"/>
      <c r="F14" s="197"/>
      <c r="G14" s="197"/>
      <c r="H14" s="197"/>
      <c r="I14" s="197"/>
    </row>
    <row r="15" spans="1:18" ht="48.75" customHeight="1">
      <c r="A15" s="195"/>
      <c r="B15" s="195"/>
      <c r="C15" s="261"/>
      <c r="D15" s="198"/>
      <c r="E15" s="197"/>
      <c r="F15" s="197"/>
      <c r="G15" s="197"/>
      <c r="H15" s="197"/>
      <c r="I15" s="197"/>
    </row>
    <row r="16" spans="1:18" ht="48.75" customHeight="1">
      <c r="A16" s="195"/>
      <c r="B16" s="195"/>
      <c r="C16" s="261"/>
      <c r="D16" s="196"/>
      <c r="E16" s="197"/>
      <c r="F16" s="197"/>
      <c r="G16" s="197"/>
      <c r="H16" s="197"/>
      <c r="I16" s="197"/>
    </row>
    <row r="17" spans="1:18" ht="39" customHeight="1" thickBot="1">
      <c r="A17" s="195"/>
      <c r="B17" s="195"/>
      <c r="C17" s="195"/>
      <c r="D17" s="195"/>
      <c r="E17" s="195"/>
      <c r="F17" s="195"/>
      <c r="G17" s="195"/>
      <c r="H17" s="195"/>
      <c r="I17" s="195"/>
      <c r="J17" s="66" t="s">
        <v>65</v>
      </c>
      <c r="O17" s="66" t="s">
        <v>205</v>
      </c>
    </row>
    <row r="18" spans="1:18">
      <c r="A18" s="195"/>
      <c r="B18" s="195"/>
      <c r="C18" s="195" t="s">
        <v>66</v>
      </c>
      <c r="D18" s="195"/>
      <c r="E18" s="195"/>
      <c r="F18" s="195"/>
      <c r="G18" s="195"/>
      <c r="H18" s="195"/>
      <c r="I18" s="195"/>
      <c r="J18" s="67"/>
      <c r="K18" s="269" t="s">
        <v>67</v>
      </c>
      <c r="L18" s="263"/>
      <c r="M18" s="264"/>
      <c r="O18" s="68"/>
      <c r="P18" s="265" t="s">
        <v>67</v>
      </c>
      <c r="Q18" s="266"/>
      <c r="R18" s="267"/>
    </row>
    <row r="19" spans="1:18" ht="13.5" customHeight="1">
      <c r="A19" s="195"/>
      <c r="B19" s="195"/>
      <c r="C19" s="195"/>
      <c r="D19" s="69" t="s">
        <v>65</v>
      </c>
      <c r="E19" s="195"/>
      <c r="F19" s="195"/>
      <c r="G19" s="69" t="str">
        <f>+O17</f>
        <v>平成25年</v>
      </c>
      <c r="H19" s="195"/>
      <c r="I19" s="195"/>
      <c r="J19" s="70" t="s">
        <v>68</v>
      </c>
      <c r="K19" s="71" t="s">
        <v>69</v>
      </c>
      <c r="L19" s="71" t="s">
        <v>70</v>
      </c>
      <c r="M19" s="72" t="s">
        <v>71</v>
      </c>
      <c r="O19" s="73" t="s">
        <v>72</v>
      </c>
      <c r="P19" s="73" t="s">
        <v>71</v>
      </c>
      <c r="Q19" s="73" t="s">
        <v>69</v>
      </c>
      <c r="R19" s="73" t="s">
        <v>70</v>
      </c>
    </row>
    <row r="20" spans="1:18">
      <c r="A20" s="195"/>
      <c r="B20" s="195"/>
      <c r="C20" s="195"/>
      <c r="D20" s="199"/>
      <c r="E20" s="199"/>
      <c r="F20" s="195"/>
      <c r="G20" s="195"/>
      <c r="H20" s="195"/>
      <c r="I20" s="195"/>
      <c r="J20" s="74" t="s">
        <v>73</v>
      </c>
      <c r="K20" s="75">
        <v>7521</v>
      </c>
      <c r="L20" s="75">
        <v>7188</v>
      </c>
      <c r="M20" s="76">
        <f>+K20+L20</f>
        <v>14709</v>
      </c>
      <c r="O20" s="77" t="s">
        <v>74</v>
      </c>
      <c r="P20" s="78">
        <v>283277</v>
      </c>
      <c r="Q20" s="78">
        <v>139937</v>
      </c>
      <c r="R20" s="78">
        <v>143340</v>
      </c>
    </row>
    <row r="21" spans="1:18">
      <c r="A21" s="195"/>
      <c r="B21" s="195"/>
      <c r="C21" s="195"/>
      <c r="D21" s="195"/>
      <c r="E21" s="195"/>
      <c r="F21" s="195"/>
      <c r="G21" s="195"/>
      <c r="H21" s="195"/>
      <c r="I21" s="195"/>
      <c r="J21" s="74" t="s">
        <v>75</v>
      </c>
      <c r="K21" s="75">
        <v>9136</v>
      </c>
      <c r="L21" s="75">
        <v>8474</v>
      </c>
      <c r="M21" s="76">
        <f t="shared" ref="M21:M40" si="1">+K21+L21</f>
        <v>17610</v>
      </c>
      <c r="O21" s="79" t="s">
        <v>73</v>
      </c>
      <c r="P21" s="80">
        <v>12969</v>
      </c>
      <c r="Q21" s="80">
        <v>6652</v>
      </c>
      <c r="R21" s="80">
        <v>6317</v>
      </c>
    </row>
    <row r="22" spans="1:18">
      <c r="A22" s="195"/>
      <c r="B22" s="195"/>
      <c r="C22" s="195"/>
      <c r="D22" s="195"/>
      <c r="E22" s="195"/>
      <c r="F22" s="195"/>
      <c r="G22" s="195"/>
      <c r="H22" s="195"/>
      <c r="I22" s="195"/>
      <c r="J22" s="74" t="s">
        <v>76</v>
      </c>
      <c r="K22" s="75">
        <v>10736</v>
      </c>
      <c r="L22" s="75">
        <v>10150</v>
      </c>
      <c r="M22" s="76">
        <f t="shared" si="1"/>
        <v>20886</v>
      </c>
      <c r="O22" s="79" t="s">
        <v>75</v>
      </c>
      <c r="P22" s="80">
        <v>13420</v>
      </c>
      <c r="Q22" s="80">
        <v>6746</v>
      </c>
      <c r="R22" s="80">
        <v>6674</v>
      </c>
    </row>
    <row r="23" spans="1:18">
      <c r="A23" s="195"/>
      <c r="B23" s="195"/>
      <c r="C23" s="195"/>
      <c r="D23" s="195"/>
      <c r="E23" s="195"/>
      <c r="F23" s="195"/>
      <c r="G23" s="195"/>
      <c r="H23" s="195"/>
      <c r="I23" s="195"/>
      <c r="J23" s="74" t="s">
        <v>77</v>
      </c>
      <c r="K23" s="75">
        <v>8564</v>
      </c>
      <c r="L23" s="75">
        <v>8540</v>
      </c>
      <c r="M23" s="76">
        <f t="shared" si="1"/>
        <v>17104</v>
      </c>
      <c r="O23" s="79" t="s">
        <v>76</v>
      </c>
      <c r="P23" s="80">
        <v>14552</v>
      </c>
      <c r="Q23" s="80">
        <v>7478</v>
      </c>
      <c r="R23" s="80">
        <v>7074</v>
      </c>
    </row>
    <row r="24" spans="1:18">
      <c r="A24" s="195"/>
      <c r="B24" s="195"/>
      <c r="C24" s="195"/>
      <c r="D24" s="195"/>
      <c r="E24" s="195"/>
      <c r="F24" s="195"/>
      <c r="G24" s="195"/>
      <c r="H24" s="195"/>
      <c r="I24" s="195"/>
      <c r="J24" s="74" t="s">
        <v>78</v>
      </c>
      <c r="K24" s="75">
        <v>7091</v>
      </c>
      <c r="L24" s="75">
        <v>7862</v>
      </c>
      <c r="M24" s="76">
        <f t="shared" si="1"/>
        <v>14953</v>
      </c>
      <c r="O24" s="79" t="s">
        <v>77</v>
      </c>
      <c r="P24" s="80">
        <v>14681</v>
      </c>
      <c r="Q24" s="80">
        <v>7646</v>
      </c>
      <c r="R24" s="80">
        <v>7035</v>
      </c>
    </row>
    <row r="25" spans="1:18">
      <c r="A25" s="195"/>
      <c r="B25" s="195"/>
      <c r="C25" s="195"/>
      <c r="D25" s="195"/>
      <c r="E25" s="195"/>
      <c r="F25" s="195"/>
      <c r="G25" s="195"/>
      <c r="H25" s="195"/>
      <c r="I25" s="195"/>
      <c r="J25" s="74" t="s">
        <v>79</v>
      </c>
      <c r="K25" s="75">
        <v>6835</v>
      </c>
      <c r="L25" s="75">
        <v>7033</v>
      </c>
      <c r="M25" s="76">
        <f t="shared" si="1"/>
        <v>13868</v>
      </c>
      <c r="O25" s="79" t="s">
        <v>78</v>
      </c>
      <c r="P25" s="80">
        <v>13315</v>
      </c>
      <c r="Q25" s="80">
        <v>6699</v>
      </c>
      <c r="R25" s="80">
        <v>6616</v>
      </c>
    </row>
    <row r="26" spans="1:18">
      <c r="A26" s="195"/>
      <c r="B26" s="195"/>
      <c r="C26" s="195"/>
      <c r="D26" s="195"/>
      <c r="E26" s="195"/>
      <c r="F26" s="195"/>
      <c r="G26" s="195"/>
      <c r="H26" s="195"/>
      <c r="I26" s="195"/>
      <c r="J26" s="74" t="s">
        <v>80</v>
      </c>
      <c r="K26" s="75">
        <v>7924</v>
      </c>
      <c r="L26" s="75">
        <v>8390</v>
      </c>
      <c r="M26" s="76">
        <f t="shared" si="1"/>
        <v>16314</v>
      </c>
      <c r="O26" s="79" t="s">
        <v>79</v>
      </c>
      <c r="P26" s="80">
        <v>14501</v>
      </c>
      <c r="Q26" s="80">
        <v>7442</v>
      </c>
      <c r="R26" s="80">
        <v>7059</v>
      </c>
    </row>
    <row r="27" spans="1:18">
      <c r="A27" s="195"/>
      <c r="B27" s="195"/>
      <c r="C27" s="195"/>
      <c r="D27" s="195"/>
      <c r="E27" s="195"/>
      <c r="F27" s="195"/>
      <c r="G27" s="195"/>
      <c r="H27" s="195"/>
      <c r="I27" s="195"/>
      <c r="J27" s="74" t="s">
        <v>81</v>
      </c>
      <c r="K27" s="75">
        <v>10571</v>
      </c>
      <c r="L27" s="75">
        <v>10626</v>
      </c>
      <c r="M27" s="76">
        <f t="shared" si="1"/>
        <v>21197</v>
      </c>
      <c r="O27" s="79" t="s">
        <v>80</v>
      </c>
      <c r="P27" s="80">
        <v>16674</v>
      </c>
      <c r="Q27" s="80">
        <v>8695</v>
      </c>
      <c r="R27" s="80">
        <v>7979</v>
      </c>
    </row>
    <row r="28" spans="1:18">
      <c r="A28" s="195"/>
      <c r="B28" s="195"/>
      <c r="C28" s="195"/>
      <c r="D28" s="195"/>
      <c r="E28" s="195"/>
      <c r="F28" s="195"/>
      <c r="G28" s="195"/>
      <c r="H28" s="195"/>
      <c r="I28" s="195"/>
      <c r="J28" s="74" t="s">
        <v>82</v>
      </c>
      <c r="K28" s="75">
        <v>9432</v>
      </c>
      <c r="L28" s="75">
        <v>9005</v>
      </c>
      <c r="M28" s="76">
        <f t="shared" si="1"/>
        <v>18437</v>
      </c>
      <c r="O28" s="79" t="s">
        <v>81</v>
      </c>
      <c r="P28" s="80">
        <v>20618</v>
      </c>
      <c r="Q28" s="80">
        <v>10595</v>
      </c>
      <c r="R28" s="80">
        <v>10023</v>
      </c>
    </row>
    <row r="29" spans="1:18">
      <c r="A29" s="195"/>
      <c r="B29" s="195"/>
      <c r="C29" s="195"/>
      <c r="D29" s="195"/>
      <c r="E29" s="195"/>
      <c r="F29" s="195"/>
      <c r="G29" s="195"/>
      <c r="H29" s="195"/>
      <c r="I29" s="195"/>
      <c r="J29" s="74" t="s">
        <v>83</v>
      </c>
      <c r="K29" s="75">
        <v>8166</v>
      </c>
      <c r="L29" s="75">
        <v>7864</v>
      </c>
      <c r="M29" s="76">
        <f t="shared" si="1"/>
        <v>16030</v>
      </c>
      <c r="O29" s="79" t="s">
        <v>82</v>
      </c>
      <c r="P29" s="80">
        <v>21809</v>
      </c>
      <c r="Q29" s="80">
        <v>11172</v>
      </c>
      <c r="R29" s="80">
        <v>10637</v>
      </c>
    </row>
    <row r="30" spans="1:18">
      <c r="A30" s="195"/>
      <c r="B30" s="195"/>
      <c r="C30" s="195"/>
      <c r="D30" s="195"/>
      <c r="E30" s="195"/>
      <c r="F30" s="195"/>
      <c r="G30" s="195"/>
      <c r="H30" s="195"/>
      <c r="I30" s="195"/>
      <c r="J30" s="74" t="s">
        <v>84</v>
      </c>
      <c r="K30" s="75">
        <v>7657</v>
      </c>
      <c r="L30" s="75">
        <v>7432</v>
      </c>
      <c r="M30" s="76">
        <f t="shared" si="1"/>
        <v>15089</v>
      </c>
      <c r="O30" s="79" t="s">
        <v>83</v>
      </c>
      <c r="P30" s="80">
        <v>18729</v>
      </c>
      <c r="Q30" s="80">
        <v>9674</v>
      </c>
      <c r="R30" s="80">
        <v>9055</v>
      </c>
    </row>
    <row r="31" spans="1:18">
      <c r="A31" s="195"/>
      <c r="B31" s="195"/>
      <c r="C31" s="195"/>
      <c r="D31" s="195"/>
      <c r="E31" s="195"/>
      <c r="F31" s="195"/>
      <c r="G31" s="195"/>
      <c r="H31" s="195"/>
      <c r="I31" s="195"/>
      <c r="J31" s="74" t="s">
        <v>85</v>
      </c>
      <c r="K31" s="75">
        <v>7092</v>
      </c>
      <c r="L31" s="75">
        <v>6799</v>
      </c>
      <c r="M31" s="76">
        <f t="shared" si="1"/>
        <v>13891</v>
      </c>
      <c r="O31" s="79" t="s">
        <v>84</v>
      </c>
      <c r="P31" s="80">
        <v>16766</v>
      </c>
      <c r="Q31" s="80">
        <v>8400</v>
      </c>
      <c r="R31" s="80">
        <v>8366</v>
      </c>
    </row>
    <row r="32" spans="1:18">
      <c r="A32" s="195"/>
      <c r="B32" s="195"/>
      <c r="C32" s="195"/>
      <c r="D32" s="195"/>
      <c r="E32" s="195"/>
      <c r="F32" s="195"/>
      <c r="G32" s="195"/>
      <c r="H32" s="195"/>
      <c r="I32" s="195"/>
      <c r="J32" s="74" t="s">
        <v>86</v>
      </c>
      <c r="K32" s="75">
        <v>4509</v>
      </c>
      <c r="L32" s="75">
        <v>5932</v>
      </c>
      <c r="M32" s="76">
        <f t="shared" si="1"/>
        <v>10441</v>
      </c>
      <c r="O32" s="79" t="s">
        <v>85</v>
      </c>
      <c r="P32" s="80">
        <v>16185</v>
      </c>
      <c r="Q32" s="80">
        <v>7888</v>
      </c>
      <c r="R32" s="80">
        <v>8297</v>
      </c>
    </row>
    <row r="33" spans="1:18">
      <c r="A33" s="195"/>
      <c r="B33" s="195"/>
      <c r="C33" s="195"/>
      <c r="D33" s="195"/>
      <c r="E33" s="195"/>
      <c r="F33" s="195"/>
      <c r="G33" s="195"/>
      <c r="H33" s="195"/>
      <c r="I33" s="195"/>
      <c r="J33" s="74" t="s">
        <v>87</v>
      </c>
      <c r="K33" s="75">
        <v>3468</v>
      </c>
      <c r="L33" s="75">
        <v>4911</v>
      </c>
      <c r="M33" s="76">
        <f t="shared" si="1"/>
        <v>8379</v>
      </c>
      <c r="O33" s="79" t="s">
        <v>86</v>
      </c>
      <c r="P33" s="80">
        <v>20642</v>
      </c>
      <c r="Q33" s="80">
        <v>10074</v>
      </c>
      <c r="R33" s="80">
        <v>10568</v>
      </c>
    </row>
    <row r="34" spans="1:18">
      <c r="A34" s="195"/>
      <c r="B34" s="195"/>
      <c r="C34" s="195"/>
      <c r="D34" s="195"/>
      <c r="E34" s="195"/>
      <c r="F34" s="195"/>
      <c r="G34" s="195"/>
      <c r="H34" s="195"/>
      <c r="I34" s="195"/>
      <c r="J34" s="74" t="s">
        <v>88</v>
      </c>
      <c r="K34" s="75">
        <v>3216</v>
      </c>
      <c r="L34" s="75">
        <v>4351</v>
      </c>
      <c r="M34" s="76">
        <f t="shared" si="1"/>
        <v>7567</v>
      </c>
      <c r="O34" s="79" t="s">
        <v>87</v>
      </c>
      <c r="P34" s="80">
        <v>18944</v>
      </c>
      <c r="Q34" s="80">
        <v>9267</v>
      </c>
      <c r="R34" s="80">
        <v>9677</v>
      </c>
    </row>
    <row r="35" spans="1:18">
      <c r="A35" s="195"/>
      <c r="B35" s="195"/>
      <c r="C35" s="195"/>
      <c r="D35" s="195"/>
      <c r="E35" s="195"/>
      <c r="F35" s="195"/>
      <c r="G35" s="195"/>
      <c r="H35" s="195"/>
      <c r="I35" s="195"/>
      <c r="J35" s="74" t="s">
        <v>89</v>
      </c>
      <c r="K35" s="75">
        <v>2210</v>
      </c>
      <c r="L35" s="75">
        <v>3226</v>
      </c>
      <c r="M35" s="76">
        <f t="shared" si="1"/>
        <v>5436</v>
      </c>
      <c r="O35" s="79" t="s">
        <v>88</v>
      </c>
      <c r="P35" s="80">
        <v>16023</v>
      </c>
      <c r="Q35" s="80">
        <v>7816</v>
      </c>
      <c r="R35" s="80">
        <v>8207</v>
      </c>
    </row>
    <row r="36" spans="1:18">
      <c r="A36" s="195"/>
      <c r="B36" s="195"/>
      <c r="C36" s="195"/>
      <c r="D36" s="195"/>
      <c r="E36" s="195"/>
      <c r="F36" s="195"/>
      <c r="G36" s="195"/>
      <c r="H36" s="195"/>
      <c r="I36" s="195"/>
      <c r="J36" s="74" t="s">
        <v>90</v>
      </c>
      <c r="K36" s="75">
        <v>1287</v>
      </c>
      <c r="L36" s="75">
        <v>1858</v>
      </c>
      <c r="M36" s="76">
        <f t="shared" si="1"/>
        <v>3145</v>
      </c>
      <c r="O36" s="79" t="s">
        <v>89</v>
      </c>
      <c r="P36" s="80">
        <v>12525</v>
      </c>
      <c r="Q36" s="80">
        <v>5667</v>
      </c>
      <c r="R36" s="80">
        <v>6858</v>
      </c>
    </row>
    <row r="37" spans="1:18">
      <c r="A37" s="195"/>
      <c r="B37" s="195"/>
      <c r="C37" s="195"/>
      <c r="D37" s="195"/>
      <c r="E37" s="195"/>
      <c r="F37" s="195"/>
      <c r="G37" s="195"/>
      <c r="H37" s="195"/>
      <c r="I37" s="195"/>
      <c r="J37" s="74" t="s">
        <v>91</v>
      </c>
      <c r="K37" s="75">
        <v>449</v>
      </c>
      <c r="L37" s="75">
        <v>858</v>
      </c>
      <c r="M37" s="76">
        <f t="shared" si="1"/>
        <v>1307</v>
      </c>
      <c r="O37" s="79" t="s">
        <v>90</v>
      </c>
      <c r="P37" s="80">
        <v>9310</v>
      </c>
      <c r="Q37" s="80">
        <v>3815</v>
      </c>
      <c r="R37" s="80">
        <v>5495</v>
      </c>
    </row>
    <row r="38" spans="1:18" ht="16.8" customHeight="1">
      <c r="A38" s="195"/>
      <c r="B38" s="195"/>
      <c r="C38" s="195"/>
      <c r="D38" s="195"/>
      <c r="E38" s="195"/>
      <c r="F38" s="195"/>
      <c r="G38" s="195"/>
      <c r="H38" s="195"/>
      <c r="I38" s="195"/>
      <c r="J38" s="74" t="s">
        <v>92</v>
      </c>
      <c r="K38" s="75">
        <v>98</v>
      </c>
      <c r="L38" s="75">
        <v>248</v>
      </c>
      <c r="M38" s="76">
        <f t="shared" si="1"/>
        <v>346</v>
      </c>
      <c r="O38" s="79" t="s">
        <v>91</v>
      </c>
      <c r="P38" s="80">
        <v>5910</v>
      </c>
      <c r="Q38" s="80">
        <v>1994</v>
      </c>
      <c r="R38" s="80">
        <v>3916</v>
      </c>
    </row>
    <row r="39" spans="1:18">
      <c r="D39" s="244"/>
      <c r="E39" s="244"/>
      <c r="F39" s="244"/>
      <c r="G39" s="244"/>
      <c r="H39" s="244"/>
      <c r="I39" s="268"/>
      <c r="J39" s="74" t="s">
        <v>93</v>
      </c>
      <c r="K39" s="75">
        <v>14</v>
      </c>
      <c r="L39" s="75">
        <v>31</v>
      </c>
      <c r="M39" s="76">
        <f t="shared" si="1"/>
        <v>45</v>
      </c>
      <c r="O39" s="79" t="s">
        <v>92</v>
      </c>
      <c r="P39" s="80">
        <v>2495</v>
      </c>
      <c r="Q39" s="80">
        <v>510</v>
      </c>
      <c r="R39" s="80">
        <v>1985</v>
      </c>
    </row>
    <row r="40" spans="1:18" ht="13.8" thickBot="1">
      <c r="D40" s="244"/>
      <c r="E40" s="244"/>
      <c r="F40" s="244"/>
      <c r="G40" s="244"/>
      <c r="H40" s="244"/>
      <c r="I40" s="268"/>
      <c r="J40" s="156" t="s">
        <v>74</v>
      </c>
      <c r="K40" s="81">
        <f>SUM(K20:K39)</f>
        <v>115976</v>
      </c>
      <c r="L40" s="81">
        <f>SUM(L20:L39)</f>
        <v>120778</v>
      </c>
      <c r="M40" s="82">
        <f t="shared" si="1"/>
        <v>236754</v>
      </c>
      <c r="O40" s="79" t="s">
        <v>93</v>
      </c>
      <c r="P40" s="80">
        <v>846</v>
      </c>
      <c r="Q40" s="80">
        <v>120</v>
      </c>
      <c r="R40" s="80">
        <v>726</v>
      </c>
    </row>
    <row r="41" spans="1:18">
      <c r="J41" s="83"/>
      <c r="K41" s="83"/>
      <c r="L41" s="83"/>
      <c r="M41" s="83"/>
      <c r="O41" s="84" t="s">
        <v>94</v>
      </c>
      <c r="P41" s="80">
        <v>2363</v>
      </c>
      <c r="Q41" s="80">
        <v>1587</v>
      </c>
      <c r="R41" s="80">
        <v>776</v>
      </c>
    </row>
    <row r="42" spans="1:18" ht="13.8" thickBot="1">
      <c r="J42" s="83"/>
      <c r="K42" s="83"/>
      <c r="L42" s="83" t="str">
        <f>+J17</f>
        <v>昭和55年　</v>
      </c>
      <c r="M42" s="83"/>
      <c r="O42" s="85" t="s">
        <v>95</v>
      </c>
      <c r="P42" s="86"/>
      <c r="Q42" s="87"/>
      <c r="R42" s="88"/>
    </row>
    <row r="43" spans="1:18">
      <c r="J43" s="270" t="str">
        <f>+K18</f>
        <v>桑名管内</v>
      </c>
      <c r="K43" s="263"/>
      <c r="L43" s="264"/>
      <c r="M43" s="83"/>
      <c r="O43" s="85" t="s">
        <v>96</v>
      </c>
      <c r="P43" s="89">
        <v>40941</v>
      </c>
      <c r="Q43" s="90">
        <v>20876</v>
      </c>
      <c r="R43" s="91">
        <v>20065</v>
      </c>
    </row>
    <row r="44" spans="1:18">
      <c r="J44" s="70" t="s">
        <v>68</v>
      </c>
      <c r="K44" s="71" t="s">
        <v>97</v>
      </c>
      <c r="L44" s="92" t="s">
        <v>98</v>
      </c>
      <c r="M44" s="83"/>
      <c r="O44" s="85" t="s">
        <v>62</v>
      </c>
      <c r="P44" s="89">
        <v>173920</v>
      </c>
      <c r="Q44" s="90">
        <v>88285</v>
      </c>
      <c r="R44" s="91">
        <v>85635</v>
      </c>
    </row>
    <row r="45" spans="1:18">
      <c r="J45" s="74" t="s">
        <v>73</v>
      </c>
      <c r="K45" s="93">
        <f>+L20/$L$40*100</f>
        <v>5.9514149927967015</v>
      </c>
      <c r="L45" s="94">
        <f>+K20/$K$40*100</f>
        <v>6.4849624060150379</v>
      </c>
      <c r="M45" s="83"/>
      <c r="O45" s="85" t="s">
        <v>63</v>
      </c>
      <c r="P45" s="89">
        <v>66053</v>
      </c>
      <c r="Q45" s="90">
        <v>29189</v>
      </c>
      <c r="R45" s="91">
        <v>36864</v>
      </c>
    </row>
    <row r="46" spans="1:18">
      <c r="J46" s="74" t="s">
        <v>75</v>
      </c>
      <c r="K46" s="93">
        <f t="shared" ref="K46:K64" si="2">+L21/$L$40*100</f>
        <v>7.0161784430939411</v>
      </c>
      <c r="L46" s="94">
        <f t="shared" ref="L46:L64" si="3">+K21/$K$40*100</f>
        <v>7.8774918948748009</v>
      </c>
      <c r="M46" s="83"/>
      <c r="O46" s="85" t="s">
        <v>94</v>
      </c>
      <c r="P46" s="89">
        <v>2363</v>
      </c>
      <c r="Q46" s="90">
        <v>1587</v>
      </c>
      <c r="R46" s="91">
        <v>776</v>
      </c>
    </row>
    <row r="47" spans="1:18">
      <c r="J47" s="74" t="s">
        <v>76</v>
      </c>
      <c r="K47" s="93">
        <f t="shared" si="2"/>
        <v>8.4038483829836554</v>
      </c>
      <c r="L47" s="94">
        <f t="shared" si="3"/>
        <v>9.2570876733117196</v>
      </c>
      <c r="M47" s="83"/>
      <c r="O47" s="95" t="s">
        <v>99</v>
      </c>
      <c r="P47" s="96"/>
      <c r="Q47" s="97"/>
      <c r="R47" s="98"/>
    </row>
    <row r="48" spans="1:18">
      <c r="J48" s="74" t="s">
        <v>77</v>
      </c>
      <c r="K48" s="93">
        <f t="shared" si="2"/>
        <v>7.0708241567172827</v>
      </c>
      <c r="L48" s="94">
        <f t="shared" si="3"/>
        <v>7.3842864040836034</v>
      </c>
      <c r="M48" s="83"/>
      <c r="O48" s="95" t="s">
        <v>96</v>
      </c>
      <c r="P48" s="99"/>
      <c r="Q48" s="100"/>
      <c r="R48" s="154"/>
    </row>
    <row r="49" spans="10:18">
      <c r="J49" s="74" t="s">
        <v>78</v>
      </c>
      <c r="K49" s="93">
        <f t="shared" si="2"/>
        <v>6.5094636440411326</v>
      </c>
      <c r="L49" s="94">
        <f t="shared" si="3"/>
        <v>6.1141960405601159</v>
      </c>
      <c r="M49" s="83"/>
      <c r="O49" s="95" t="s">
        <v>62</v>
      </c>
      <c r="P49" s="99"/>
      <c r="Q49" s="100"/>
      <c r="R49" s="154"/>
    </row>
    <row r="50" spans="10:18">
      <c r="J50" s="74" t="s">
        <v>79</v>
      </c>
      <c r="K50" s="93">
        <f t="shared" si="2"/>
        <v>5.8230803623176408</v>
      </c>
      <c r="L50" s="94">
        <f t="shared" si="3"/>
        <v>5.8934607160102095</v>
      </c>
      <c r="M50" s="83"/>
      <c r="O50" s="95" t="s">
        <v>63</v>
      </c>
      <c r="P50" s="99"/>
      <c r="Q50" s="100"/>
      <c r="R50" s="154"/>
    </row>
    <row r="51" spans="10:18">
      <c r="J51" s="74" t="s">
        <v>80</v>
      </c>
      <c r="K51" s="93">
        <f t="shared" si="2"/>
        <v>6.9466293530278698</v>
      </c>
      <c r="L51" s="94">
        <f t="shared" si="3"/>
        <v>6.8324480927088356</v>
      </c>
      <c r="M51" s="83"/>
      <c r="O51" s="101"/>
      <c r="P51" s="102"/>
      <c r="Q51" s="103"/>
      <c r="R51" s="104"/>
    </row>
    <row r="52" spans="10:18">
      <c r="J52" s="74" t="s">
        <v>81</v>
      </c>
      <c r="K52" s="93">
        <f t="shared" si="2"/>
        <v>8.7979598933580618</v>
      </c>
      <c r="L52" s="94">
        <f t="shared" si="3"/>
        <v>9.1148168586604132</v>
      </c>
      <c r="M52" s="83"/>
      <c r="O52" s="105" t="s">
        <v>100</v>
      </c>
      <c r="P52" s="106"/>
      <c r="Q52" s="107"/>
      <c r="R52" s="108"/>
    </row>
    <row r="53" spans="10:18">
      <c r="J53" s="74" t="s">
        <v>82</v>
      </c>
      <c r="K53" s="93">
        <f t="shared" si="2"/>
        <v>7.4558280481544656</v>
      </c>
      <c r="L53" s="94">
        <f t="shared" si="3"/>
        <v>8.1327171138856311</v>
      </c>
      <c r="M53" s="83"/>
      <c r="O53" s="109"/>
      <c r="P53" s="109"/>
      <c r="Q53" s="110"/>
      <c r="R53" s="110"/>
    </row>
    <row r="54" spans="10:18" ht="13.8" thickBot="1">
      <c r="J54" s="74" t="s">
        <v>83</v>
      </c>
      <c r="K54" s="93">
        <f t="shared" si="2"/>
        <v>6.5111195747569921</v>
      </c>
      <c r="L54" s="94">
        <f t="shared" si="3"/>
        <v>7.0411119541974196</v>
      </c>
      <c r="M54" s="83"/>
      <c r="O54" s="83"/>
      <c r="P54" s="83"/>
      <c r="Q54" s="83" t="str">
        <f>+O17</f>
        <v>平成25年</v>
      </c>
      <c r="R54" s="83"/>
    </row>
    <row r="55" spans="10:18">
      <c r="J55" s="74" t="s">
        <v>84</v>
      </c>
      <c r="K55" s="93">
        <f t="shared" si="2"/>
        <v>6.1534385401314813</v>
      </c>
      <c r="L55" s="94">
        <f t="shared" si="3"/>
        <v>6.6022280471821748</v>
      </c>
      <c r="M55" s="83"/>
      <c r="O55" s="262" t="str">
        <f>+P18</f>
        <v>桑名管内</v>
      </c>
      <c r="P55" s="263"/>
      <c r="Q55" s="264"/>
      <c r="R55" s="83"/>
    </row>
    <row r="56" spans="10:18">
      <c r="J56" s="74" t="s">
        <v>85</v>
      </c>
      <c r="K56" s="93">
        <f t="shared" si="2"/>
        <v>5.6293364685621547</v>
      </c>
      <c r="L56" s="94">
        <f t="shared" si="3"/>
        <v>6.1150582879216389</v>
      </c>
      <c r="M56" s="83"/>
      <c r="O56" s="70" t="s">
        <v>68</v>
      </c>
      <c r="P56" s="71" t="s">
        <v>97</v>
      </c>
      <c r="Q56" s="92" t="s">
        <v>98</v>
      </c>
      <c r="R56" s="83"/>
    </row>
    <row r="57" spans="10:18">
      <c r="J57" s="74" t="s">
        <v>86</v>
      </c>
      <c r="K57" s="93">
        <f t="shared" si="2"/>
        <v>4.9114905032373448</v>
      </c>
      <c r="L57" s="94">
        <f t="shared" si="3"/>
        <v>3.8878733531075396</v>
      </c>
      <c r="M57" s="83"/>
      <c r="O57" s="74" t="s">
        <v>73</v>
      </c>
      <c r="P57" s="93">
        <f t="shared" ref="P57:P71" si="4">+R21/$R$20*100</f>
        <v>4.4070043253802149</v>
      </c>
      <c r="Q57" s="94">
        <f t="shared" ref="Q57:Q71" si="5">+Q21/$Q$20*100</f>
        <v>4.7535676768831694</v>
      </c>
      <c r="R57" s="83"/>
    </row>
    <row r="58" spans="10:18">
      <c r="J58" s="74" t="s">
        <v>87</v>
      </c>
      <c r="K58" s="93">
        <f t="shared" si="2"/>
        <v>4.0661378727914022</v>
      </c>
      <c r="L58" s="94">
        <f t="shared" si="3"/>
        <v>2.9902738497620196</v>
      </c>
      <c r="M58" s="83"/>
      <c r="O58" s="74" t="s">
        <v>75</v>
      </c>
      <c r="P58" s="93">
        <f t="shared" si="4"/>
        <v>4.6560625087205247</v>
      </c>
      <c r="Q58" s="94">
        <f t="shared" si="5"/>
        <v>4.8207407619142897</v>
      </c>
      <c r="R58" s="83"/>
    </row>
    <row r="59" spans="10:18">
      <c r="J59" s="74" t="s">
        <v>88</v>
      </c>
      <c r="K59" s="93">
        <f t="shared" si="2"/>
        <v>3.6024772723509249</v>
      </c>
      <c r="L59" s="94">
        <f t="shared" si="3"/>
        <v>2.7729875146582055</v>
      </c>
      <c r="M59" s="83"/>
      <c r="O59" s="74" t="s">
        <v>76</v>
      </c>
      <c r="P59" s="93">
        <f t="shared" si="4"/>
        <v>4.935119296776894</v>
      </c>
      <c r="Q59" s="94">
        <f t="shared" si="5"/>
        <v>5.3438332964119564</v>
      </c>
      <c r="R59" s="83"/>
    </row>
    <row r="60" spans="10:18">
      <c r="J60" s="74" t="s">
        <v>89</v>
      </c>
      <c r="K60" s="93">
        <f t="shared" si="2"/>
        <v>2.6710162446803225</v>
      </c>
      <c r="L60" s="94">
        <f t="shared" si="3"/>
        <v>1.9055666689659929</v>
      </c>
      <c r="M60" s="83"/>
      <c r="O60" s="74" t="s">
        <v>77</v>
      </c>
      <c r="P60" s="93">
        <f t="shared" si="4"/>
        <v>4.9079112599413977</v>
      </c>
      <c r="Q60" s="94">
        <f t="shared" si="5"/>
        <v>5.4638873207228968</v>
      </c>
      <c r="R60" s="83"/>
    </row>
    <row r="61" spans="10:18">
      <c r="J61" s="74" t="s">
        <v>90</v>
      </c>
      <c r="K61" s="93">
        <f t="shared" si="2"/>
        <v>1.5383596350328703</v>
      </c>
      <c r="L61" s="94">
        <f t="shared" si="3"/>
        <v>1.1097123542801959</v>
      </c>
      <c r="M61" s="83"/>
      <c r="O61" s="74" t="s">
        <v>78</v>
      </c>
      <c r="P61" s="93">
        <f t="shared" si="4"/>
        <v>4.6155992744523511</v>
      </c>
      <c r="Q61" s="94">
        <f t="shared" si="5"/>
        <v>4.7871542193987295</v>
      </c>
      <c r="R61" s="83"/>
    </row>
    <row r="62" spans="10:18">
      <c r="J62" s="74" t="s">
        <v>91</v>
      </c>
      <c r="K62" s="93">
        <f t="shared" si="2"/>
        <v>0.71039427710344594</v>
      </c>
      <c r="L62" s="94">
        <f t="shared" si="3"/>
        <v>0.38714906532386012</v>
      </c>
      <c r="M62" s="83"/>
      <c r="O62" s="74" t="s">
        <v>79</v>
      </c>
      <c r="P62" s="93">
        <f t="shared" si="4"/>
        <v>4.9246546672247797</v>
      </c>
      <c r="Q62" s="94">
        <f t="shared" si="5"/>
        <v>5.3181074340596126</v>
      </c>
      <c r="R62" s="83"/>
    </row>
    <row r="63" spans="10:18">
      <c r="J63" s="74" t="s">
        <v>92</v>
      </c>
      <c r="K63" s="93">
        <f t="shared" si="2"/>
        <v>0.2053354087664972</v>
      </c>
      <c r="L63" s="94">
        <f t="shared" si="3"/>
        <v>8.4500241429261227E-2</v>
      </c>
      <c r="M63" s="83"/>
      <c r="O63" s="74" t="s">
        <v>80</v>
      </c>
      <c r="P63" s="93">
        <f t="shared" si="4"/>
        <v>5.5664852797544304</v>
      </c>
      <c r="Q63" s="94">
        <f t="shared" si="5"/>
        <v>6.2135103653787063</v>
      </c>
      <c r="R63" s="83"/>
    </row>
    <row r="64" spans="10:18" ht="13.8" thickBot="1">
      <c r="J64" s="111" t="s">
        <v>93</v>
      </c>
      <c r="K64" s="112">
        <f t="shared" si="2"/>
        <v>2.566692609581215E-2</v>
      </c>
      <c r="L64" s="113">
        <f t="shared" si="3"/>
        <v>1.2071463061323031E-2</v>
      </c>
      <c r="M64" s="83"/>
      <c r="O64" s="74" t="s">
        <v>81</v>
      </c>
      <c r="P64" s="93">
        <f t="shared" si="4"/>
        <v>6.9924654667224777</v>
      </c>
      <c r="Q64" s="94">
        <f t="shared" si="5"/>
        <v>7.5712642117524318</v>
      </c>
      <c r="R64" s="83"/>
    </row>
    <row r="65" spans="15:18">
      <c r="O65" s="74" t="s">
        <v>82</v>
      </c>
      <c r="P65" s="93">
        <f t="shared" si="4"/>
        <v>7.4208176363890059</v>
      </c>
      <c r="Q65" s="94">
        <f t="shared" si="5"/>
        <v>7.9835926166775053</v>
      </c>
      <c r="R65" s="83"/>
    </row>
    <row r="66" spans="15:18">
      <c r="O66" s="74" t="s">
        <v>83</v>
      </c>
      <c r="P66" s="93">
        <f t="shared" si="4"/>
        <v>6.3171480396260637</v>
      </c>
      <c r="Q66" s="94">
        <f t="shared" si="5"/>
        <v>6.9131108999049573</v>
      </c>
      <c r="R66" s="83"/>
    </row>
    <row r="67" spans="15:18">
      <c r="O67" s="74" t="s">
        <v>84</v>
      </c>
      <c r="P67" s="93">
        <f t="shared" si="4"/>
        <v>5.8364727221989678</v>
      </c>
      <c r="Q67" s="94">
        <f t="shared" si="5"/>
        <v>6.0027012155469963</v>
      </c>
      <c r="R67" s="83"/>
    </row>
    <row r="68" spans="15:18">
      <c r="O68" s="74" t="s">
        <v>85</v>
      </c>
      <c r="P68" s="93">
        <f t="shared" si="4"/>
        <v>5.7883354262592439</v>
      </c>
      <c r="Q68" s="94">
        <f t="shared" si="5"/>
        <v>5.6368222843136557</v>
      </c>
      <c r="R68" s="83"/>
    </row>
    <row r="69" spans="15:18">
      <c r="O69" s="74" t="s">
        <v>86</v>
      </c>
      <c r="P69" s="93">
        <f t="shared" si="4"/>
        <v>7.3726803404492811</v>
      </c>
      <c r="Q69" s="94">
        <f t="shared" si="5"/>
        <v>7.1989538149310039</v>
      </c>
      <c r="R69" s="83"/>
    </row>
    <row r="70" spans="15:18">
      <c r="O70" s="74" t="s">
        <v>87</v>
      </c>
      <c r="P70" s="93">
        <f t="shared" si="4"/>
        <v>6.7510813450537182</v>
      </c>
      <c r="Q70" s="94">
        <f t="shared" si="5"/>
        <v>6.6222657338659534</v>
      </c>
      <c r="R70" s="83"/>
    </row>
    <row r="71" spans="15:18">
      <c r="O71" s="74" t="s">
        <v>88</v>
      </c>
      <c r="P71" s="93">
        <f t="shared" si="4"/>
        <v>5.7255476489465611</v>
      </c>
      <c r="Q71" s="94">
        <f t="shared" si="5"/>
        <v>5.5853705596089664</v>
      </c>
      <c r="R71" s="83"/>
    </row>
    <row r="72" spans="15:18">
      <c r="O72" s="74" t="s">
        <v>89</v>
      </c>
      <c r="P72" s="93">
        <f t="shared" ref="P72:P76" si="6">+R36/$R$20*100</f>
        <v>4.7844286312264543</v>
      </c>
      <c r="Q72" s="94">
        <f t="shared" ref="Q72:Q76" si="7">+Q36/$Q$20*100</f>
        <v>4.0496794986315265</v>
      </c>
      <c r="R72" s="83"/>
    </row>
    <row r="73" spans="15:18">
      <c r="O73" s="74" t="s">
        <v>90</v>
      </c>
      <c r="P73" s="93">
        <f t="shared" si="6"/>
        <v>3.8335426259243759</v>
      </c>
      <c r="Q73" s="94">
        <f t="shared" si="7"/>
        <v>2.7262268020609275</v>
      </c>
      <c r="R73" s="83"/>
    </row>
    <row r="74" spans="15:18">
      <c r="O74" s="74" t="s">
        <v>91</v>
      </c>
      <c r="P74" s="93">
        <f t="shared" si="6"/>
        <v>2.7319659550718569</v>
      </c>
      <c r="Q74" s="94">
        <f t="shared" si="7"/>
        <v>1.4249269314048465</v>
      </c>
      <c r="R74" s="83"/>
    </row>
    <row r="75" spans="15:18">
      <c r="O75" s="74" t="s">
        <v>92</v>
      </c>
      <c r="P75" s="93">
        <f t="shared" si="6"/>
        <v>1.3848193107297335</v>
      </c>
      <c r="Q75" s="94">
        <f t="shared" si="7"/>
        <v>0.36444971665821047</v>
      </c>
      <c r="R75" s="83"/>
    </row>
    <row r="76" spans="15:18" ht="13.8" thickBot="1">
      <c r="O76" s="111" t="s">
        <v>93</v>
      </c>
      <c r="P76" s="112">
        <f t="shared" si="6"/>
        <v>0.50648807032231058</v>
      </c>
      <c r="Q76" s="113">
        <f t="shared" si="7"/>
        <v>8.5752874507814228E-2</v>
      </c>
      <c r="R76" s="83"/>
    </row>
  </sheetData>
  <mergeCells count="6">
    <mergeCell ref="C14:C16"/>
    <mergeCell ref="O55:Q55"/>
    <mergeCell ref="P18:R18"/>
    <mergeCell ref="D39:I40"/>
    <mergeCell ref="K18:M18"/>
    <mergeCell ref="J43:L43"/>
  </mergeCells>
  <phoneticPr fontId="2"/>
  <pageMargins left="0.51181102362204722" right="0.35433070866141736" top="0.82677165354330717" bottom="0.98425196850393704" header="0.51181102362204722" footer="0.51181102362204722"/>
  <pageSetup paperSize="9" firstPageNumber="5" orientation="portrait" useFirstPageNumber="1" r:id="rId1"/>
  <headerFooter alignWithMargins="0">
    <oddFooter>&amp;C－&amp;P 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topLeftCell="B4" zoomScaleNormal="100" zoomScaleSheetLayoutView="100" workbookViewId="0">
      <selection activeCell="G8" sqref="G8"/>
    </sheetView>
  </sheetViews>
  <sheetFormatPr defaultColWidth="9" defaultRowHeight="13.2"/>
  <cols>
    <col min="1" max="1" width="1.6640625" style="169" customWidth="1"/>
    <col min="2" max="2" width="1.44140625" style="169" customWidth="1"/>
    <col min="3" max="3" width="8.88671875" style="169" customWidth="1"/>
    <col min="4" max="4" width="10" style="169" customWidth="1"/>
    <col min="5" max="5" width="8.6640625" style="169" customWidth="1"/>
    <col min="6" max="6" width="9.77734375" style="169" customWidth="1"/>
    <col min="7" max="7" width="8.21875" style="169" customWidth="1"/>
    <col min="8" max="8" width="0.77734375" style="169" customWidth="1"/>
    <col min="9" max="9" width="7.21875" style="169" customWidth="1"/>
    <col min="10" max="10" width="8.109375" style="169" bestFit="1" customWidth="1"/>
    <col min="11" max="12" width="7.21875" style="169" customWidth="1"/>
    <col min="13" max="13" width="8.109375" style="169" bestFit="1" customWidth="1"/>
    <col min="14" max="16384" width="9" style="169"/>
  </cols>
  <sheetData>
    <row r="1" spans="1:13">
      <c r="A1" s="3"/>
      <c r="B1" s="3"/>
      <c r="C1" s="3" t="s">
        <v>204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thickBot="1">
      <c r="A2" s="114"/>
      <c r="B2" s="114"/>
      <c r="C2" s="114"/>
      <c r="D2" s="114"/>
      <c r="E2" s="284" t="s">
        <v>219</v>
      </c>
      <c r="F2" s="284"/>
      <c r="G2" s="284"/>
      <c r="H2" s="114"/>
      <c r="I2" s="114"/>
      <c r="J2" s="114"/>
      <c r="K2" s="284" t="str">
        <f>+E2</f>
        <v>（平成25年10月1日現在）</v>
      </c>
      <c r="L2" s="284"/>
      <c r="M2" s="284"/>
    </row>
    <row r="3" spans="1:13" ht="17.25" customHeight="1">
      <c r="A3" s="114"/>
      <c r="B3" s="114"/>
      <c r="C3" s="282" t="s">
        <v>101</v>
      </c>
      <c r="D3" s="271" t="s">
        <v>32</v>
      </c>
      <c r="E3" s="273" t="s">
        <v>169</v>
      </c>
      <c r="F3" s="274"/>
      <c r="G3" s="275"/>
      <c r="H3" s="210"/>
      <c r="I3" s="273" t="s">
        <v>170</v>
      </c>
      <c r="J3" s="274"/>
      <c r="K3" s="274"/>
      <c r="L3" s="274"/>
      <c r="M3" s="276"/>
    </row>
    <row r="4" spans="1:13" ht="46.5" customHeight="1" thickBot="1">
      <c r="A4" s="114"/>
      <c r="B4" s="114"/>
      <c r="C4" s="283"/>
      <c r="D4" s="272"/>
      <c r="E4" s="115" t="s">
        <v>102</v>
      </c>
      <c r="F4" s="115" t="s">
        <v>103</v>
      </c>
      <c r="G4" s="116" t="s">
        <v>104</v>
      </c>
      <c r="H4" s="211"/>
      <c r="I4" s="117" t="s">
        <v>105</v>
      </c>
      <c r="J4" s="117" t="s">
        <v>106</v>
      </c>
      <c r="K4" s="117" t="s">
        <v>107</v>
      </c>
      <c r="L4" s="117" t="s">
        <v>108</v>
      </c>
      <c r="M4" s="118" t="s">
        <v>33</v>
      </c>
    </row>
    <row r="5" spans="1:13" ht="24.75" customHeight="1" thickTop="1">
      <c r="A5" s="114"/>
      <c r="B5" s="114"/>
      <c r="C5" s="119" t="s">
        <v>109</v>
      </c>
      <c r="D5" s="299">
        <f>SUM(D6:D12)</f>
        <v>283277</v>
      </c>
      <c r="E5" s="299">
        <f>SUM(E6:E12)</f>
        <v>40941</v>
      </c>
      <c r="F5" s="299">
        <f>SUM(F6:F12)</f>
        <v>173920</v>
      </c>
      <c r="G5" s="299">
        <f>SUM(G6:G12)</f>
        <v>66053</v>
      </c>
      <c r="H5" s="120"/>
      <c r="I5" s="299">
        <f>SUM(I6:I12)</f>
        <v>15646</v>
      </c>
      <c r="J5" s="299">
        <f>SUM(J6:J12)</f>
        <v>16392</v>
      </c>
      <c r="K5" s="299">
        <f>SUM(K6:K12)</f>
        <v>8903</v>
      </c>
      <c r="L5" s="299">
        <f>SUM(L6:L12)</f>
        <v>8770</v>
      </c>
      <c r="M5" s="300">
        <f>SUM(M6:M12)</f>
        <v>49711</v>
      </c>
    </row>
    <row r="6" spans="1:13" ht="24.75" customHeight="1">
      <c r="A6" s="114"/>
      <c r="B6" s="114"/>
      <c r="C6" s="212" t="s">
        <v>34</v>
      </c>
      <c r="D6" s="301">
        <v>140784</v>
      </c>
      <c r="E6" s="301">
        <v>20079</v>
      </c>
      <c r="F6" s="301">
        <v>86109</v>
      </c>
      <c r="G6" s="302">
        <v>32763</v>
      </c>
      <c r="H6" s="120"/>
      <c r="I6" s="301">
        <v>7675</v>
      </c>
      <c r="J6" s="301">
        <v>8008</v>
      </c>
      <c r="K6" s="301">
        <v>4396</v>
      </c>
      <c r="L6" s="301">
        <v>4449</v>
      </c>
      <c r="M6" s="303">
        <f>SUM(I6:L6)</f>
        <v>24528</v>
      </c>
    </row>
    <row r="7" spans="1:13" ht="24.75" customHeight="1">
      <c r="A7" s="114"/>
      <c r="B7" s="114"/>
      <c r="C7" s="121" t="s">
        <v>35</v>
      </c>
      <c r="D7" s="304">
        <v>45412</v>
      </c>
      <c r="E7" s="304">
        <v>6087</v>
      </c>
      <c r="F7" s="304">
        <v>28341</v>
      </c>
      <c r="G7" s="304">
        <v>10970</v>
      </c>
      <c r="H7" s="120"/>
      <c r="I7" s="305">
        <v>2232</v>
      </c>
      <c r="J7" s="305">
        <v>2439</v>
      </c>
      <c r="K7" s="305">
        <v>1416</v>
      </c>
      <c r="L7" s="305">
        <v>1420</v>
      </c>
      <c r="M7" s="306">
        <f t="shared" ref="M7:M13" si="0">SUM(I7:L7)</f>
        <v>7507</v>
      </c>
    </row>
    <row r="8" spans="1:13" ht="24.75" customHeight="1">
      <c r="A8" s="114"/>
      <c r="B8" s="114"/>
      <c r="C8" s="121" t="s">
        <v>36</v>
      </c>
      <c r="D8" s="304">
        <v>6591</v>
      </c>
      <c r="E8" s="304">
        <v>746</v>
      </c>
      <c r="F8" s="304">
        <v>4063</v>
      </c>
      <c r="G8" s="304">
        <v>1782</v>
      </c>
      <c r="H8" s="120"/>
      <c r="I8" s="305">
        <v>257</v>
      </c>
      <c r="J8" s="305">
        <v>301</v>
      </c>
      <c r="K8" s="305">
        <v>188</v>
      </c>
      <c r="L8" s="305">
        <v>168</v>
      </c>
      <c r="M8" s="306">
        <f t="shared" si="0"/>
        <v>914</v>
      </c>
    </row>
    <row r="9" spans="1:13" ht="24.75" customHeight="1">
      <c r="A9" s="114"/>
      <c r="B9" s="114"/>
      <c r="C9" s="121" t="s">
        <v>37</v>
      </c>
      <c r="D9" s="304">
        <v>25502</v>
      </c>
      <c r="E9" s="304">
        <v>3477</v>
      </c>
      <c r="F9" s="304">
        <v>15724</v>
      </c>
      <c r="G9" s="304">
        <v>6248</v>
      </c>
      <c r="H9" s="120"/>
      <c r="I9" s="305">
        <v>1309</v>
      </c>
      <c r="J9" s="305">
        <v>1424</v>
      </c>
      <c r="K9" s="305">
        <v>744</v>
      </c>
      <c r="L9" s="305">
        <v>668</v>
      </c>
      <c r="M9" s="306">
        <f t="shared" si="0"/>
        <v>4145</v>
      </c>
    </row>
    <row r="10" spans="1:13" ht="24.75" customHeight="1">
      <c r="A10" s="114"/>
      <c r="B10" s="114"/>
      <c r="C10" s="121" t="s">
        <v>38</v>
      </c>
      <c r="D10" s="304">
        <v>40373</v>
      </c>
      <c r="E10" s="304">
        <v>6015</v>
      </c>
      <c r="F10" s="304">
        <v>24353</v>
      </c>
      <c r="G10" s="304">
        <v>9754</v>
      </c>
      <c r="H10" s="120"/>
      <c r="I10" s="305">
        <v>2259</v>
      </c>
      <c r="J10" s="305">
        <v>2372</v>
      </c>
      <c r="K10" s="305">
        <v>1384</v>
      </c>
      <c r="L10" s="305">
        <v>1387</v>
      </c>
      <c r="M10" s="306">
        <f t="shared" si="0"/>
        <v>7402</v>
      </c>
    </row>
    <row r="11" spans="1:13" ht="24.75" customHeight="1">
      <c r="A11" s="114"/>
      <c r="B11" s="114"/>
      <c r="C11" s="122" t="s">
        <v>39</v>
      </c>
      <c r="D11" s="307">
        <v>10125</v>
      </c>
      <c r="E11" s="307">
        <v>2194</v>
      </c>
      <c r="F11" s="307">
        <v>5989</v>
      </c>
      <c r="G11" s="307">
        <v>1899</v>
      </c>
      <c r="H11" s="120"/>
      <c r="I11" s="301">
        <v>901</v>
      </c>
      <c r="J11" s="301">
        <v>977</v>
      </c>
      <c r="K11" s="301">
        <v>316</v>
      </c>
      <c r="L11" s="301">
        <v>245</v>
      </c>
      <c r="M11" s="303">
        <f t="shared" si="0"/>
        <v>2439</v>
      </c>
    </row>
    <row r="12" spans="1:13" ht="24.75" customHeight="1" thickBot="1">
      <c r="A12" s="114"/>
      <c r="B12" s="114"/>
      <c r="C12" s="123" t="s">
        <v>40</v>
      </c>
      <c r="D12" s="308">
        <v>14490</v>
      </c>
      <c r="E12" s="308">
        <v>2343</v>
      </c>
      <c r="F12" s="308">
        <v>9341</v>
      </c>
      <c r="G12" s="308">
        <v>2637</v>
      </c>
      <c r="H12" s="120"/>
      <c r="I12" s="309">
        <v>1013</v>
      </c>
      <c r="J12" s="309">
        <v>871</v>
      </c>
      <c r="K12" s="309">
        <v>459</v>
      </c>
      <c r="L12" s="309">
        <v>433</v>
      </c>
      <c r="M12" s="310">
        <f t="shared" si="0"/>
        <v>2776</v>
      </c>
    </row>
    <row r="13" spans="1:13" ht="24.75" customHeight="1" thickBot="1">
      <c r="A13" s="114"/>
      <c r="B13" s="114"/>
      <c r="C13" s="124" t="s">
        <v>110</v>
      </c>
      <c r="D13" s="311">
        <v>1829063</v>
      </c>
      <c r="E13" s="311">
        <v>244169</v>
      </c>
      <c r="F13" s="311">
        <v>1095570</v>
      </c>
      <c r="G13" s="312">
        <v>477152</v>
      </c>
      <c r="H13" s="125"/>
      <c r="I13" s="313">
        <v>92382</v>
      </c>
      <c r="J13" s="314">
        <v>98403</v>
      </c>
      <c r="K13" s="314">
        <v>53384</v>
      </c>
      <c r="L13" s="314">
        <v>54779</v>
      </c>
      <c r="M13" s="315">
        <f t="shared" si="0"/>
        <v>298948</v>
      </c>
    </row>
    <row r="14" spans="1:13" ht="21.75" customHeight="1">
      <c r="A14" s="114"/>
      <c r="B14" s="114"/>
      <c r="C14" s="126"/>
      <c r="D14" s="127"/>
      <c r="E14" s="127"/>
      <c r="F14" s="200" t="s">
        <v>179</v>
      </c>
      <c r="G14" s="127"/>
      <c r="H14" s="128"/>
      <c r="I14" s="128"/>
      <c r="J14" s="128"/>
      <c r="K14" s="128"/>
      <c r="L14" s="128"/>
      <c r="M14" s="127"/>
    </row>
    <row r="15" spans="1:13" ht="21" customHeight="1" thickBot="1">
      <c r="A15" s="114"/>
      <c r="B15" s="114"/>
      <c r="C15" s="114"/>
      <c r="D15" s="114"/>
      <c r="E15" s="284" t="str">
        <f>+E2</f>
        <v>（平成25年10月1日現在）</v>
      </c>
      <c r="F15" s="284"/>
      <c r="G15" s="284"/>
      <c r="H15" s="114"/>
      <c r="I15" s="114"/>
      <c r="J15" s="114"/>
      <c r="K15" s="284" t="str">
        <f>+E2</f>
        <v>（平成25年10月1日現在）</v>
      </c>
      <c r="L15" s="284"/>
      <c r="M15" s="284"/>
    </row>
    <row r="16" spans="1:13" ht="13.5" customHeight="1">
      <c r="A16" s="114"/>
      <c r="B16" s="114"/>
      <c r="C16" s="286"/>
      <c r="D16" s="273" t="s">
        <v>111</v>
      </c>
      <c r="E16" s="274"/>
      <c r="F16" s="276"/>
      <c r="G16" s="129"/>
      <c r="H16" s="130"/>
      <c r="I16" s="285" t="s">
        <v>112</v>
      </c>
      <c r="J16" s="274"/>
      <c r="K16" s="274"/>
      <c r="L16" s="276"/>
      <c r="M16" s="114"/>
    </row>
    <row r="17" spans="1:13" ht="60" customHeight="1" thickBot="1">
      <c r="A17" s="114"/>
      <c r="B17" s="114"/>
      <c r="C17" s="287"/>
      <c r="D17" s="115" t="s">
        <v>113</v>
      </c>
      <c r="E17" s="115" t="s">
        <v>114</v>
      </c>
      <c r="F17" s="131" t="s">
        <v>115</v>
      </c>
      <c r="G17" s="129"/>
      <c r="H17" s="130"/>
      <c r="I17" s="132" t="s">
        <v>116</v>
      </c>
      <c r="J17" s="117" t="s">
        <v>117</v>
      </c>
      <c r="K17" s="117" t="s">
        <v>118</v>
      </c>
      <c r="L17" s="118" t="s">
        <v>119</v>
      </c>
      <c r="M17" s="114"/>
    </row>
    <row r="18" spans="1:13" ht="22.5" customHeight="1" thickTop="1">
      <c r="A18" s="114"/>
      <c r="B18" s="114"/>
      <c r="C18" s="119" t="s">
        <v>109</v>
      </c>
      <c r="D18" s="133">
        <f>E5/D5*100</f>
        <v>14.452638230424638</v>
      </c>
      <c r="E18" s="133">
        <f>F5/D5*100</f>
        <v>61.395736328752427</v>
      </c>
      <c r="F18" s="134">
        <f>G5/D5*100</f>
        <v>23.317459589024171</v>
      </c>
      <c r="G18" s="128"/>
      <c r="H18" s="135"/>
      <c r="I18" s="136">
        <f>E5/F5*100</f>
        <v>23.540133394664213</v>
      </c>
      <c r="J18" s="133">
        <f>G5/F5*100</f>
        <v>37.978955841766329</v>
      </c>
      <c r="K18" s="133">
        <f>(E5+G5)/F5*100</f>
        <v>61.519089236430545</v>
      </c>
      <c r="L18" s="134">
        <f>G5/E5*100</f>
        <v>161.33704599301433</v>
      </c>
      <c r="M18" s="114"/>
    </row>
    <row r="19" spans="1:13" ht="22.5" customHeight="1">
      <c r="A19" s="114"/>
      <c r="B19" s="114"/>
      <c r="C19" s="212" t="s">
        <v>34</v>
      </c>
      <c r="D19" s="137">
        <f t="shared" ref="D19:D25" si="1">E6/D6*100</f>
        <v>14.262274122059324</v>
      </c>
      <c r="E19" s="137">
        <f t="shared" ref="E19:E25" si="2">F6/D6*100</f>
        <v>61.163910671667232</v>
      </c>
      <c r="F19" s="138">
        <f t="shared" ref="F19:F25" si="3">G6/D6*100</f>
        <v>23.271820661438799</v>
      </c>
      <c r="G19" s="128"/>
      <c r="H19" s="135"/>
      <c r="I19" s="139">
        <f t="shared" ref="I19:I24" si="4">E6/F6*100</f>
        <v>23.318120057136884</v>
      </c>
      <c r="J19" s="137">
        <f t="shared" ref="J19:J24" si="5">G6/F6*100</f>
        <v>38.048287635438804</v>
      </c>
      <c r="K19" s="137">
        <f t="shared" ref="K19:K24" si="6">(E6+G6)/F6*100</f>
        <v>61.366407692575685</v>
      </c>
      <c r="L19" s="138">
        <f t="shared" ref="L19:L24" si="7">G6/E6*100</f>
        <v>163.1704766173614</v>
      </c>
      <c r="M19" s="114"/>
    </row>
    <row r="20" spans="1:13" ht="22.5" customHeight="1">
      <c r="A20" s="114"/>
      <c r="B20" s="114"/>
      <c r="C20" s="121" t="s">
        <v>35</v>
      </c>
      <c r="D20" s="140">
        <f t="shared" si="1"/>
        <v>13.403946093543556</v>
      </c>
      <c r="E20" s="140">
        <f t="shared" si="2"/>
        <v>62.408614463137503</v>
      </c>
      <c r="F20" s="141">
        <f t="shared" si="3"/>
        <v>24.15661058750991</v>
      </c>
      <c r="G20" s="128"/>
      <c r="H20" s="135"/>
      <c r="I20" s="142">
        <f t="shared" si="4"/>
        <v>21.477717794008679</v>
      </c>
      <c r="J20" s="143">
        <f t="shared" si="5"/>
        <v>38.707173353092692</v>
      </c>
      <c r="K20" s="143">
        <f t="shared" si="6"/>
        <v>60.184891147101368</v>
      </c>
      <c r="L20" s="144">
        <f t="shared" si="7"/>
        <v>180.22014128470511</v>
      </c>
      <c r="M20" s="114"/>
    </row>
    <row r="21" spans="1:13" ht="22.5" customHeight="1">
      <c r="A21" s="114"/>
      <c r="B21" s="114"/>
      <c r="C21" s="121" t="s">
        <v>36</v>
      </c>
      <c r="D21" s="140">
        <f t="shared" si="1"/>
        <v>11.318464572902442</v>
      </c>
      <c r="E21" s="140">
        <f t="shared" si="2"/>
        <v>61.644666970110762</v>
      </c>
      <c r="F21" s="141">
        <f t="shared" si="3"/>
        <v>27.036868456986802</v>
      </c>
      <c r="G21" s="128"/>
      <c r="H21" s="135"/>
      <c r="I21" s="142">
        <f t="shared" si="4"/>
        <v>18.360817130199361</v>
      </c>
      <c r="J21" s="143">
        <f t="shared" si="5"/>
        <v>43.859217327098207</v>
      </c>
      <c r="K21" s="143">
        <f t="shared" si="6"/>
        <v>62.220034457297565</v>
      </c>
      <c r="L21" s="144">
        <f t="shared" si="7"/>
        <v>238.87399463806972</v>
      </c>
      <c r="M21" s="114"/>
    </row>
    <row r="22" spans="1:13" ht="22.5" customHeight="1">
      <c r="A22" s="114"/>
      <c r="B22" s="114"/>
      <c r="C22" s="121" t="s">
        <v>37</v>
      </c>
      <c r="D22" s="140">
        <f t="shared" si="1"/>
        <v>13.634224766684966</v>
      </c>
      <c r="E22" s="140">
        <f t="shared" si="2"/>
        <v>61.657909183593439</v>
      </c>
      <c r="F22" s="141">
        <f t="shared" si="3"/>
        <v>24.500039212610776</v>
      </c>
      <c r="G22" s="128"/>
      <c r="H22" s="135"/>
      <c r="I22" s="142">
        <f t="shared" si="4"/>
        <v>22.112693970999743</v>
      </c>
      <c r="J22" s="143">
        <f t="shared" si="5"/>
        <v>39.735436275756804</v>
      </c>
      <c r="K22" s="143">
        <f t="shared" si="6"/>
        <v>61.848130246756547</v>
      </c>
      <c r="L22" s="144">
        <f t="shared" si="7"/>
        <v>179.69513948806443</v>
      </c>
      <c r="M22" s="114"/>
    </row>
    <row r="23" spans="1:13" ht="22.5" customHeight="1">
      <c r="A23" s="114"/>
      <c r="B23" s="114"/>
      <c r="C23" s="121" t="s">
        <v>38</v>
      </c>
      <c r="D23" s="140">
        <f t="shared" si="1"/>
        <v>14.898570827037872</v>
      </c>
      <c r="E23" s="140">
        <f t="shared" si="2"/>
        <v>60.320015852178429</v>
      </c>
      <c r="F23" s="141">
        <f t="shared" si="3"/>
        <v>24.159710697743542</v>
      </c>
      <c r="G23" s="128"/>
      <c r="H23" s="135"/>
      <c r="I23" s="142">
        <f t="shared" si="4"/>
        <v>24.699215702377529</v>
      </c>
      <c r="J23" s="143">
        <f t="shared" si="5"/>
        <v>40.052560259516277</v>
      </c>
      <c r="K23" s="143">
        <f t="shared" si="6"/>
        <v>64.751775961893813</v>
      </c>
      <c r="L23" s="144">
        <f t="shared" si="7"/>
        <v>162.16126350789693</v>
      </c>
      <c r="M23" s="114"/>
    </row>
    <row r="24" spans="1:13" ht="22.5" customHeight="1">
      <c r="A24" s="114"/>
      <c r="B24" s="114"/>
      <c r="C24" s="122" t="s">
        <v>39</v>
      </c>
      <c r="D24" s="137">
        <f t="shared" si="1"/>
        <v>21.669135802469135</v>
      </c>
      <c r="E24" s="137">
        <f t="shared" si="2"/>
        <v>59.150617283950609</v>
      </c>
      <c r="F24" s="138">
        <f t="shared" si="3"/>
        <v>18.755555555555556</v>
      </c>
      <c r="G24" s="128"/>
      <c r="H24" s="135"/>
      <c r="I24" s="139">
        <f t="shared" si="4"/>
        <v>36.6338286859242</v>
      </c>
      <c r="J24" s="137">
        <f t="shared" si="5"/>
        <v>31.708131574553349</v>
      </c>
      <c r="K24" s="137">
        <f t="shared" si="6"/>
        <v>68.341960260477535</v>
      </c>
      <c r="L24" s="138">
        <f t="shared" si="7"/>
        <v>86.554238833181401</v>
      </c>
      <c r="M24" s="114"/>
    </row>
    <row r="25" spans="1:13" ht="22.5" customHeight="1" thickBot="1">
      <c r="A25" s="114"/>
      <c r="B25" s="114"/>
      <c r="C25" s="123" t="s">
        <v>40</v>
      </c>
      <c r="D25" s="145">
        <f t="shared" si="1"/>
        <v>16.16977225672878</v>
      </c>
      <c r="E25" s="145">
        <f t="shared" si="2"/>
        <v>64.465148378191856</v>
      </c>
      <c r="F25" s="146">
        <f t="shared" si="3"/>
        <v>18.198757763975156</v>
      </c>
      <c r="G25" s="128"/>
      <c r="H25" s="135"/>
      <c r="I25" s="147">
        <f>E12/F12*100</f>
        <v>25.082967562359492</v>
      </c>
      <c r="J25" s="145">
        <f>G12/F12*100</f>
        <v>28.230382186061448</v>
      </c>
      <c r="K25" s="145">
        <f>(E12+G12)/F12*100</f>
        <v>53.313349748420933</v>
      </c>
      <c r="L25" s="146">
        <f>G12/E12*100</f>
        <v>112.54801536491676</v>
      </c>
      <c r="M25" s="114"/>
    </row>
    <row r="26" spans="1:13" ht="22.5" customHeight="1" thickBot="1">
      <c r="A26" s="114"/>
      <c r="B26" s="114"/>
      <c r="C26" s="124" t="s">
        <v>110</v>
      </c>
      <c r="D26" s="148">
        <f>E13/D13*100</f>
        <v>13.349403492389273</v>
      </c>
      <c r="E26" s="148">
        <f>F13/D13*100</f>
        <v>59.897882139652921</v>
      </c>
      <c r="F26" s="149">
        <f>G13/D13*100</f>
        <v>26.087237016986293</v>
      </c>
      <c r="G26" s="128"/>
      <c r="H26" s="135"/>
      <c r="I26" s="150">
        <f>E13/F13*100</f>
        <v>22.286937393320372</v>
      </c>
      <c r="J26" s="148">
        <f>G13/F13*100</f>
        <v>43.552853765619723</v>
      </c>
      <c r="K26" s="148">
        <f>(E13+G13)/F13*100</f>
        <v>65.839791158940102</v>
      </c>
      <c r="L26" s="149">
        <f>G13/E13*100</f>
        <v>195.41874685156591</v>
      </c>
      <c r="M26" s="114"/>
    </row>
    <row r="27" spans="1:13" ht="16.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3">
      <c r="A28" s="114"/>
      <c r="B28" s="114"/>
      <c r="C28" s="277" t="s">
        <v>120</v>
      </c>
      <c r="D28" s="277"/>
      <c r="E28" s="288" t="s">
        <v>113</v>
      </c>
      <c r="F28" s="288"/>
      <c r="G28" s="288"/>
      <c r="H28" s="280" t="s">
        <v>171</v>
      </c>
      <c r="I28" s="280"/>
      <c r="J28" s="114"/>
      <c r="K28" s="114"/>
      <c r="L28" s="114"/>
      <c r="M28" s="114"/>
    </row>
    <row r="29" spans="1:13">
      <c r="A29" s="114"/>
      <c r="B29" s="114"/>
      <c r="C29" s="277"/>
      <c r="D29" s="277"/>
      <c r="E29" s="281" t="s">
        <v>114</v>
      </c>
      <c r="F29" s="281"/>
      <c r="G29" s="281"/>
      <c r="H29" s="280"/>
      <c r="I29" s="280"/>
      <c r="J29" s="114"/>
      <c r="K29" s="114"/>
      <c r="L29" s="114"/>
      <c r="M29" s="114"/>
    </row>
    <row r="30" spans="1:13" ht="7.5" customHeight="1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>
      <c r="A31" s="114"/>
      <c r="B31" s="114"/>
      <c r="C31" s="277" t="s">
        <v>121</v>
      </c>
      <c r="D31" s="277"/>
      <c r="E31" s="278" t="s">
        <v>115</v>
      </c>
      <c r="F31" s="278"/>
      <c r="G31" s="280" t="s">
        <v>171</v>
      </c>
      <c r="H31" s="114"/>
      <c r="I31" s="114"/>
      <c r="J31" s="114"/>
      <c r="K31" s="114"/>
      <c r="L31" s="114"/>
      <c r="M31" s="114"/>
    </row>
    <row r="32" spans="1:13">
      <c r="A32" s="114"/>
      <c r="B32" s="114"/>
      <c r="C32" s="277"/>
      <c r="D32" s="277"/>
      <c r="E32" s="279" t="s">
        <v>172</v>
      </c>
      <c r="F32" s="279"/>
      <c r="G32" s="280"/>
      <c r="H32" s="114"/>
      <c r="I32" s="114"/>
      <c r="J32" s="114"/>
      <c r="K32" s="114"/>
      <c r="L32" s="114"/>
      <c r="M32" s="114"/>
    </row>
    <row r="33" spans="1:13" ht="7.5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</row>
    <row r="34" spans="1:13">
      <c r="A34" s="114"/>
      <c r="B34" s="114"/>
      <c r="C34" s="277" t="s">
        <v>122</v>
      </c>
      <c r="D34" s="277"/>
      <c r="E34" s="278" t="s">
        <v>123</v>
      </c>
      <c r="F34" s="278"/>
      <c r="G34" s="280" t="s">
        <v>171</v>
      </c>
      <c r="H34" s="114"/>
      <c r="I34" s="114"/>
      <c r="J34" s="114"/>
      <c r="K34" s="114"/>
      <c r="L34" s="114"/>
      <c r="M34" s="114"/>
    </row>
    <row r="35" spans="1:13">
      <c r="A35" s="114"/>
      <c r="B35" s="114"/>
      <c r="C35" s="277"/>
      <c r="D35" s="277"/>
      <c r="E35" s="279" t="s">
        <v>172</v>
      </c>
      <c r="F35" s="279"/>
      <c r="G35" s="280"/>
      <c r="H35" s="114"/>
      <c r="I35" s="114"/>
      <c r="J35" s="114"/>
      <c r="K35" s="114"/>
      <c r="L35" s="114"/>
      <c r="M35" s="114"/>
    </row>
    <row r="36" spans="1:13" ht="6.75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</row>
    <row r="37" spans="1:13">
      <c r="A37" s="114"/>
      <c r="B37" s="114"/>
      <c r="C37" s="277" t="s">
        <v>124</v>
      </c>
      <c r="D37" s="277"/>
      <c r="E37" s="278" t="s">
        <v>125</v>
      </c>
      <c r="F37" s="278"/>
      <c r="G37" s="280" t="s">
        <v>171</v>
      </c>
      <c r="H37" s="114"/>
      <c r="I37" s="114"/>
      <c r="J37" s="114"/>
      <c r="K37" s="114"/>
      <c r="L37" s="114"/>
      <c r="M37" s="114"/>
    </row>
    <row r="38" spans="1:13">
      <c r="A38" s="114"/>
      <c r="B38" s="114"/>
      <c r="C38" s="277"/>
      <c r="D38" s="277"/>
      <c r="E38" s="279" t="s">
        <v>173</v>
      </c>
      <c r="F38" s="279"/>
      <c r="G38" s="280"/>
      <c r="H38" s="114"/>
      <c r="I38" s="114"/>
      <c r="J38" s="114"/>
      <c r="K38" s="114"/>
      <c r="L38" s="114"/>
      <c r="M38" s="114"/>
    </row>
  </sheetData>
  <mergeCells count="27">
    <mergeCell ref="I16:L16"/>
    <mergeCell ref="C16:C17"/>
    <mergeCell ref="C34:D35"/>
    <mergeCell ref="E34:F34"/>
    <mergeCell ref="H28:I29"/>
    <mergeCell ref="E35:F35"/>
    <mergeCell ref="E28:G28"/>
    <mergeCell ref="K2:M2"/>
    <mergeCell ref="E2:G2"/>
    <mergeCell ref="E15:G15"/>
    <mergeCell ref="K15:M15"/>
    <mergeCell ref="I3:M3"/>
    <mergeCell ref="D3:D4"/>
    <mergeCell ref="E3:G3"/>
    <mergeCell ref="D16:F16"/>
    <mergeCell ref="C37:D38"/>
    <mergeCell ref="E37:F37"/>
    <mergeCell ref="E38:F38"/>
    <mergeCell ref="G37:G38"/>
    <mergeCell ref="G34:G35"/>
    <mergeCell ref="G31:G32"/>
    <mergeCell ref="C31:D32"/>
    <mergeCell ref="E31:F31"/>
    <mergeCell ref="E29:G29"/>
    <mergeCell ref="C3:C4"/>
    <mergeCell ref="E32:F32"/>
    <mergeCell ref="C28:D29"/>
  </mergeCells>
  <phoneticPr fontId="2"/>
  <pageMargins left="0.78740157480314965" right="0.78740157480314965" top="0.98425196850393704" bottom="0.98425196850393704" header="0.51181102362204722" footer="0.51181102362204722"/>
  <pageSetup paperSize="9" scale="97" firstPageNumber="6" orientation="portrait" useFirstPageNumber="1" r:id="rId1"/>
  <headerFooter alignWithMargins="0">
    <oddFooter>&amp;C－&amp;P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概況</vt:lpstr>
      <vt:lpstr>概要</vt:lpstr>
      <vt:lpstr>状況</vt:lpstr>
      <vt:lpstr>人口推移</vt:lpstr>
      <vt:lpstr>人口構成</vt:lpstr>
      <vt:lpstr>概況!Print_Area</vt:lpstr>
      <vt:lpstr>概要!Print_Area</vt:lpstr>
      <vt:lpstr>状況!Print_Area</vt:lpstr>
      <vt:lpstr>人口構成!Print_Area</vt:lpstr>
      <vt:lpstr>人口推移!Print_Area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2014-04-28T06:58:58Z</cp:lastPrinted>
  <dcterms:created xsi:type="dcterms:W3CDTF">2002-07-11T05:16:57Z</dcterms:created>
  <dcterms:modified xsi:type="dcterms:W3CDTF">2014-07-03T05:39:10Z</dcterms:modified>
</cp:coreProperties>
</file>